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72FF30D-E663-46DA-8975-992A66A76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Movies" sheetId="1" r:id="rId1"/>
    <sheet name="Task 1" sheetId="2" r:id="rId2"/>
    <sheet name="Task 2" sheetId="3" r:id="rId3"/>
    <sheet name="Task 3" sheetId="4" r:id="rId4"/>
    <sheet name="Task 4" sheetId="5" r:id="rId5"/>
    <sheet name="Task 5" sheetId="7" r:id="rId6"/>
    <sheet name="GPT cache" sheetId="9" state="veryHidden" r:id="rId7"/>
  </sheets>
  <definedNames>
    <definedName name="_xlnm._FilterDatabase" localSheetId="2" hidden="1">'Task 2'!$A$1:$D$1</definedName>
    <definedName name="_xlnm._FilterDatabase" localSheetId="3" hidden="1">'Task 3'!$A$1:$B$17</definedName>
    <definedName name="_xlnm._FilterDatabase" localSheetId="4" hidden="1">'Task 4'!$D$2:$E$168</definedName>
    <definedName name="_xlnm._FilterDatabase" localSheetId="5" hidden="1">'Task 5'!$A$1:$D$3941</definedName>
    <definedName name="_xlchart.v1.0" hidden="1">'Task 2'!$A$2:$A$158</definedName>
    <definedName name="_xlchart.v1.1" hidden="1">'Task 2'!$A$2:$A$158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H6" i="5"/>
  <c r="H5" i="5"/>
  <c r="H4" i="5"/>
  <c r="H3" i="5"/>
  <c r="E17" i="2" l="1" a="1"/>
  <c r="E17" i="2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2" i="4" a="1"/>
  <c r="E2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2" i="4" a="1"/>
  <c r="D2" i="4" s="1"/>
  <c r="D3" i="4" a="1"/>
  <c r="D3" i="4" s="1"/>
  <c r="D3" i="3" a="1"/>
  <c r="D3" i="3" s="1"/>
  <c r="D5" i="3" a="1"/>
  <c r="D5" i="3" s="1"/>
  <c r="D4" i="3" a="1"/>
  <c r="D4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9" i="3" a="1"/>
  <c r="D19" i="3" s="1"/>
  <c r="D17" i="3" a="1"/>
  <c r="D17" i="3" s="1"/>
  <c r="D20" i="3" a="1"/>
  <c r="D20" i="3" s="1"/>
  <c r="D18" i="3" a="1"/>
  <c r="D18" i="3" s="1"/>
  <c r="D22" i="3" a="1"/>
  <c r="D22" i="3" s="1"/>
  <c r="D21" i="3" a="1"/>
  <c r="D21" i="3" s="1"/>
  <c r="D25" i="3" a="1"/>
  <c r="D25" i="3" s="1"/>
  <c r="D26" i="3" a="1"/>
  <c r="D26" i="3" s="1"/>
  <c r="D24" i="3" a="1"/>
  <c r="D24" i="3" s="1"/>
  <c r="D23" i="3" a="1"/>
  <c r="D23" i="3" s="1"/>
  <c r="D27" i="3" a="1"/>
  <c r="D27" i="3" s="1"/>
  <c r="D28" i="3" a="1"/>
  <c r="D28" i="3" s="1"/>
  <c r="D29" i="3" a="1"/>
  <c r="D29" i="3" s="1"/>
  <c r="D31" i="3" a="1"/>
  <c r="D31" i="3" s="1"/>
  <c r="D30" i="3" a="1"/>
  <c r="D30" i="3" s="1"/>
  <c r="D32" i="3" a="1"/>
  <c r="D32" i="3" s="1"/>
  <c r="D33" i="3" a="1"/>
  <c r="D33" i="3" s="1"/>
  <c r="D34" i="3" a="1"/>
  <c r="D34" i="3" s="1"/>
  <c r="D35" i="3" a="1"/>
  <c r="D35" i="3" s="1"/>
  <c r="D38" i="3" a="1"/>
  <c r="D38" i="3" s="1"/>
  <c r="D36" i="3" a="1"/>
  <c r="D36" i="3" s="1"/>
  <c r="D40" i="3" a="1"/>
  <c r="D40" i="3" s="1"/>
  <c r="D39" i="3" a="1"/>
  <c r="D39" i="3" s="1"/>
  <c r="D37" i="3" a="1"/>
  <c r="D37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7" i="3" a="1"/>
  <c r="D47" i="3" s="1"/>
  <c r="D46" i="3" a="1"/>
  <c r="D46" i="3" s="1"/>
  <c r="D48" i="3" a="1"/>
  <c r="D48" i="3" s="1"/>
  <c r="D49" i="3" a="1"/>
  <c r="D49" i="3" s="1"/>
  <c r="D50" i="3" a="1"/>
  <c r="D50" i="3" s="1"/>
  <c r="D52" i="3" a="1"/>
  <c r="D52" i="3" s="1"/>
  <c r="D51" i="3" a="1"/>
  <c r="D51" i="3" s="1"/>
  <c r="D53" i="3" a="1"/>
  <c r="D53" i="3" s="1"/>
  <c r="D55" i="3" a="1"/>
  <c r="D55" i="3" s="1"/>
  <c r="D57" i="3" a="1"/>
  <c r="D57" i="3" s="1"/>
  <c r="D56" i="3" a="1"/>
  <c r="D56" i="3" s="1"/>
  <c r="D54" i="3" a="1"/>
  <c r="D54" i="3" s="1"/>
  <c r="D58" i="3" a="1"/>
  <c r="D58" i="3" s="1"/>
  <c r="D59" i="3" a="1"/>
  <c r="D59" i="3" s="1"/>
  <c r="D60" i="3" a="1"/>
  <c r="D60" i="3" s="1"/>
  <c r="D65" i="3" a="1"/>
  <c r="D65" i="3" s="1"/>
  <c r="D64" i="3" a="1"/>
  <c r="D64" i="3" s="1"/>
  <c r="D61" i="3" a="1"/>
  <c r="D61" i="3" s="1"/>
  <c r="D62" i="3" a="1"/>
  <c r="D62" i="3" s="1"/>
  <c r="D63" i="3" a="1"/>
  <c r="D63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 s="1"/>
  <c r="D113" i="3" a="1"/>
  <c r="D113" i="3" s="1"/>
  <c r="D112" i="3" a="1"/>
  <c r="D112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D128" i="3" a="1"/>
  <c r="D128" i="3" s="1"/>
  <c r="D129" i="3" a="1"/>
  <c r="D129" i="3" s="1"/>
  <c r="D130" i="3" a="1"/>
  <c r="D130" i="3" s="1"/>
  <c r="D131" i="3" a="1"/>
  <c r="D131" i="3" s="1"/>
  <c r="D132" i="3" a="1"/>
  <c r="D132" i="3" s="1"/>
  <c r="D133" i="3" a="1"/>
  <c r="D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 s="1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 s="1"/>
  <c r="D151" i="3" a="1"/>
  <c r="D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 s="1"/>
  <c r="D157" i="3" a="1"/>
  <c r="D157" i="3" s="1"/>
  <c r="D158" i="3" a="1"/>
  <c r="D158" i="3" s="1"/>
  <c r="D2" i="3" a="1"/>
  <c r="D2" i="3" s="1"/>
  <c r="C2" i="3" a="1"/>
  <c r="C2" i="3" s="1"/>
  <c r="C3" i="3" a="1"/>
  <c r="C3" i="3" s="1"/>
  <c r="C5" i="3" a="1"/>
  <c r="C5" i="3" s="1"/>
  <c r="C4" i="3" a="1"/>
  <c r="C4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9" i="3" a="1"/>
  <c r="C19" i="3" s="1"/>
  <c r="C17" i="3" a="1"/>
  <c r="C17" i="3" s="1"/>
  <c r="C20" i="3" a="1"/>
  <c r="C20" i="3" s="1"/>
  <c r="C18" i="3" a="1"/>
  <c r="C18" i="3" s="1"/>
  <c r="C22" i="3" a="1"/>
  <c r="C22" i="3" s="1"/>
  <c r="C21" i="3" a="1"/>
  <c r="C21" i="3" s="1"/>
  <c r="C25" i="3" a="1"/>
  <c r="C25" i="3" s="1"/>
  <c r="C26" i="3" a="1"/>
  <c r="C26" i="3" s="1"/>
  <c r="C24" i="3" a="1"/>
  <c r="C24" i="3" s="1"/>
  <c r="C23" i="3" a="1"/>
  <c r="C23" i="3" s="1"/>
  <c r="C27" i="3" a="1"/>
  <c r="C27" i="3" s="1"/>
  <c r="C28" i="3" a="1"/>
  <c r="C28" i="3" s="1"/>
  <c r="C29" i="3" a="1"/>
  <c r="C29" i="3" s="1"/>
  <c r="C31" i="3" a="1"/>
  <c r="C31" i="3" s="1"/>
  <c r="C30" i="3" a="1"/>
  <c r="C30" i="3" s="1"/>
  <c r="C32" i="3" a="1"/>
  <c r="C32" i="3" s="1"/>
  <c r="C33" i="3" a="1"/>
  <c r="C33" i="3" s="1"/>
  <c r="C34" i="3" a="1"/>
  <c r="C34" i="3" s="1"/>
  <c r="C35" i="3" a="1"/>
  <c r="C35" i="3" s="1"/>
  <c r="C38" i="3" a="1"/>
  <c r="C38" i="3" s="1"/>
  <c r="C36" i="3" a="1"/>
  <c r="C36" i="3" s="1"/>
  <c r="C40" i="3" a="1"/>
  <c r="C40" i="3" s="1"/>
  <c r="C39" i="3" a="1"/>
  <c r="C39" i="3" s="1"/>
  <c r="C37" i="3" a="1"/>
  <c r="C37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7" i="3" a="1"/>
  <c r="C47" i="3" s="1"/>
  <c r="C46" i="3" a="1"/>
  <c r="C46" i="3" s="1"/>
  <c r="C48" i="3" a="1"/>
  <c r="C48" i="3" s="1"/>
  <c r="C49" i="3" a="1"/>
  <c r="C49" i="3" s="1"/>
  <c r="C50" i="3" a="1"/>
  <c r="C50" i="3" s="1"/>
  <c r="C52" i="3" a="1"/>
  <c r="C52" i="3" s="1"/>
  <c r="C51" i="3" a="1"/>
  <c r="C51" i="3" s="1"/>
  <c r="C53" i="3" a="1"/>
  <c r="C53" i="3" s="1"/>
  <c r="C55" i="3" a="1"/>
  <c r="C55" i="3" s="1"/>
  <c r="C57" i="3" a="1"/>
  <c r="C57" i="3" s="1"/>
  <c r="C56" i="3" a="1"/>
  <c r="C56" i="3" s="1"/>
  <c r="C54" i="3" a="1"/>
  <c r="C54" i="3" s="1"/>
  <c r="C58" i="3" a="1"/>
  <c r="C58" i="3" s="1"/>
  <c r="C59" i="3" a="1"/>
  <c r="C59" i="3" s="1"/>
  <c r="C60" i="3" a="1"/>
  <c r="C60" i="3" s="1"/>
  <c r="C65" i="3" a="1"/>
  <c r="C65" i="3" s="1"/>
  <c r="C64" i="3" a="1"/>
  <c r="C64" i="3" s="1"/>
  <c r="C61" i="3" a="1"/>
  <c r="C61" i="3" s="1"/>
  <c r="C62" i="3" a="1"/>
  <c r="C62" i="3" s="1"/>
  <c r="C63" i="3" a="1"/>
  <c r="C63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3" i="3" a="1"/>
  <c r="C113" i="3" s="1"/>
  <c r="C112" i="3" a="1"/>
  <c r="C112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" i="2" a="1"/>
  <c r="I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" i="2" a="1"/>
  <c r="H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" i="2" a="1"/>
  <c r="G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8" i="2" a="1"/>
  <c r="E18" i="2" s="1"/>
  <c r="E19" i="2" a="1"/>
  <c r="E19" i="2" s="1"/>
  <c r="E20" i="2" a="1"/>
  <c r="E20" i="2" s="1"/>
  <c r="E2" i="2" a="1"/>
  <c r="E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D2" i="2" a="1"/>
  <c r="D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H4" i="7"/>
  <c r="B446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2" i="4"/>
  <c r="B3" i="3"/>
  <c r="B7" i="3"/>
  <c r="B9" i="3"/>
  <c r="B10" i="3"/>
  <c r="B11" i="3"/>
  <c r="B13" i="3"/>
  <c r="B14" i="3"/>
  <c r="B22" i="3"/>
  <c r="B21" i="3"/>
  <c r="B25" i="3"/>
  <c r="B26" i="3"/>
  <c r="B24" i="3"/>
  <c r="B23" i="3"/>
  <c r="B27" i="3"/>
  <c r="B33" i="3"/>
  <c r="B34" i="3"/>
  <c r="B36" i="3"/>
  <c r="B40" i="3"/>
  <c r="B39" i="3"/>
  <c r="B43" i="3"/>
  <c r="B45" i="3"/>
  <c r="B47" i="3"/>
  <c r="B46" i="3"/>
  <c r="B49" i="3"/>
  <c r="B50" i="3"/>
  <c r="B54" i="3"/>
  <c r="B58" i="3"/>
  <c r="B59" i="3"/>
  <c r="B60" i="3"/>
  <c r="B65" i="3"/>
  <c r="B64" i="3"/>
  <c r="B61" i="3"/>
  <c r="B69" i="3"/>
  <c r="B70" i="3"/>
  <c r="B73" i="3"/>
  <c r="B74" i="3"/>
  <c r="B75" i="3"/>
  <c r="B79" i="3"/>
  <c r="B81" i="3"/>
  <c r="B82" i="3"/>
  <c r="B83" i="3"/>
  <c r="B85" i="3"/>
  <c r="B86" i="3"/>
  <c r="B93" i="3"/>
  <c r="B94" i="3"/>
  <c r="B95" i="3"/>
  <c r="B96" i="3"/>
  <c r="B97" i="3"/>
  <c r="B98" i="3"/>
  <c r="B99" i="3"/>
  <c r="B105" i="3"/>
  <c r="B106" i="3"/>
  <c r="B109" i="3"/>
  <c r="B110" i="3"/>
  <c r="B111" i="3"/>
  <c r="B115" i="3"/>
  <c r="B117" i="3"/>
  <c r="B118" i="3"/>
  <c r="B119" i="3"/>
  <c r="B121" i="3"/>
  <c r="B122" i="3"/>
  <c r="B129" i="3"/>
  <c r="B130" i="3"/>
  <c r="B131" i="3"/>
  <c r="B132" i="3"/>
  <c r="B133" i="3"/>
  <c r="B134" i="3"/>
  <c r="B135" i="3"/>
  <c r="B141" i="3"/>
  <c r="B142" i="3"/>
  <c r="B145" i="3"/>
  <c r="B146" i="3"/>
  <c r="B147" i="3"/>
  <c r="B151" i="3"/>
  <c r="B153" i="3"/>
  <c r="B154" i="3"/>
  <c r="B155" i="3"/>
  <c r="B157" i="3"/>
  <c r="B158" i="3"/>
  <c r="B2" i="3"/>
  <c r="B144" i="3" l="1"/>
  <c r="B127" i="3"/>
  <c r="B108" i="3"/>
  <c r="B91" i="3"/>
  <c r="B72" i="3"/>
  <c r="B57" i="3"/>
  <c r="B38" i="3"/>
  <c r="B20" i="3"/>
  <c r="B143" i="3"/>
  <c r="B123" i="3"/>
  <c r="B107" i="3"/>
  <c r="B87" i="3"/>
  <c r="B71" i="3"/>
  <c r="B52" i="3"/>
  <c r="B35" i="3"/>
  <c r="B15" i="3"/>
  <c r="B156" i="3"/>
  <c r="B139" i="3"/>
  <c r="B120" i="3"/>
  <c r="B103" i="3"/>
  <c r="B84" i="3"/>
  <c r="B67" i="3"/>
  <c r="B48" i="3"/>
  <c r="B30" i="3"/>
  <c r="B12" i="3"/>
  <c r="B149" i="3"/>
  <c r="B137" i="3"/>
  <c r="B125" i="3"/>
  <c r="B112" i="3"/>
  <c r="B101" i="3"/>
  <c r="B89" i="3"/>
  <c r="B77" i="3"/>
  <c r="B63" i="3"/>
  <c r="B53" i="3"/>
  <c r="B41" i="3"/>
  <c r="B29" i="3"/>
  <c r="B19" i="3"/>
  <c r="B4" i="3"/>
  <c r="B148" i="3"/>
  <c r="B136" i="3"/>
  <c r="B124" i="3"/>
  <c r="B113" i="3"/>
  <c r="B100" i="3"/>
  <c r="B88" i="3"/>
  <c r="B76" i="3"/>
  <c r="B62" i="3"/>
  <c r="B51" i="3"/>
  <c r="B37" i="3"/>
  <c r="B28" i="3"/>
  <c r="B16" i="3"/>
  <c r="B5" i="3"/>
  <c r="B152" i="3"/>
  <c r="B140" i="3"/>
  <c r="B128" i="3"/>
  <c r="B116" i="3"/>
  <c r="B104" i="3"/>
  <c r="B92" i="3"/>
  <c r="B80" i="3"/>
  <c r="B68" i="3"/>
  <c r="B56" i="3"/>
  <c r="B44" i="3"/>
  <c r="B32" i="3"/>
  <c r="B18" i="3"/>
  <c r="B8" i="3"/>
  <c r="B150" i="3"/>
  <c r="B138" i="3"/>
  <c r="B126" i="3"/>
  <c r="B114" i="3"/>
  <c r="B102" i="3"/>
  <c r="B90" i="3"/>
  <c r="B78" i="3"/>
  <c r="B66" i="3"/>
  <c r="B55" i="3"/>
  <c r="B42" i="3"/>
  <c r="B31" i="3"/>
  <c r="B17" i="3"/>
  <c r="B6" i="3"/>
  <c r="B1762" i="5"/>
  <c r="B1710" i="5"/>
  <c r="B1680" i="5"/>
  <c r="B1647" i="5"/>
  <c r="B1615" i="5"/>
  <c r="B1584" i="5"/>
  <c r="B1536" i="5"/>
  <c r="B1503" i="5"/>
  <c r="B1471" i="5"/>
  <c r="B1440" i="5"/>
  <c r="B1407" i="5"/>
  <c r="B1375" i="5"/>
  <c r="B1344" i="5"/>
  <c r="B1296" i="5"/>
  <c r="B1263" i="5"/>
  <c r="B1231" i="5"/>
  <c r="B1191" i="5"/>
  <c r="B755" i="5"/>
  <c r="B1797" i="5"/>
  <c r="B1785" i="5"/>
  <c r="B1773" i="5"/>
  <c r="B1761" i="5"/>
  <c r="B1749" i="5"/>
  <c r="B1736" i="5"/>
  <c r="B1723" i="5"/>
  <c r="B1709" i="5"/>
  <c r="B1694" i="5"/>
  <c r="B1679" i="5"/>
  <c r="B1662" i="5"/>
  <c r="B1646" i="5"/>
  <c r="B1631" i="5"/>
  <c r="B1614" i="5"/>
  <c r="B1598" i="5"/>
  <c r="B1583" i="5"/>
  <c r="B1566" i="5"/>
  <c r="B1550" i="5"/>
  <c r="B1535" i="5"/>
  <c r="B1518" i="5"/>
  <c r="B1502" i="5"/>
  <c r="B1487" i="5"/>
  <c r="B1470" i="5"/>
  <c r="B1454" i="5"/>
  <c r="B1439" i="5"/>
  <c r="B1422" i="5"/>
  <c r="B1406" i="5"/>
  <c r="B1391" i="5"/>
  <c r="B1374" i="5"/>
  <c r="B1358" i="5"/>
  <c r="B1343" i="5"/>
  <c r="B1326" i="5"/>
  <c r="B1310" i="5"/>
  <c r="B1295" i="5"/>
  <c r="B1278" i="5"/>
  <c r="B1262" i="5"/>
  <c r="B1247" i="5"/>
  <c r="B1230" i="5"/>
  <c r="B1214" i="5"/>
  <c r="B1186" i="5"/>
  <c r="B1119" i="5"/>
  <c r="B954" i="5"/>
  <c r="B738" i="5"/>
  <c r="B1798" i="5"/>
  <c r="B1750" i="5"/>
  <c r="B1695" i="5"/>
  <c r="B1663" i="5"/>
  <c r="B1632" i="5"/>
  <c r="B1599" i="5"/>
  <c r="B1567" i="5"/>
  <c r="B1519" i="5"/>
  <c r="B1488" i="5"/>
  <c r="B1455" i="5"/>
  <c r="B1423" i="5"/>
  <c r="B1392" i="5"/>
  <c r="B1359" i="5"/>
  <c r="B1327" i="5"/>
  <c r="B1311" i="5"/>
  <c r="B1279" i="5"/>
  <c r="B1248" i="5"/>
  <c r="B1215" i="5"/>
  <c r="B1131" i="5"/>
  <c r="B971" i="5"/>
  <c r="B1796" i="5"/>
  <c r="B1784" i="5"/>
  <c r="B1772" i="5"/>
  <c r="B1760" i="5"/>
  <c r="B1748" i="5"/>
  <c r="B1735" i="5"/>
  <c r="B1722" i="5"/>
  <c r="B1707" i="5"/>
  <c r="B1693" i="5"/>
  <c r="B1678" i="5"/>
  <c r="B1661" i="5"/>
  <c r="B1645" i="5"/>
  <c r="B1630" i="5"/>
  <c r="B1613" i="5"/>
  <c r="B1597" i="5"/>
  <c r="B1582" i="5"/>
  <c r="B1565" i="5"/>
  <c r="B1549" i="5"/>
  <c r="B1534" i="5"/>
  <c r="B1517" i="5"/>
  <c r="B1501" i="5"/>
  <c r="B1486" i="5"/>
  <c r="B1469" i="5"/>
  <c r="B1453" i="5"/>
  <c r="B1438" i="5"/>
  <c r="B1421" i="5"/>
  <c r="B1405" i="5"/>
  <c r="B1390" i="5"/>
  <c r="B1373" i="5"/>
  <c r="B1357" i="5"/>
  <c r="B1342" i="5"/>
  <c r="B1325" i="5"/>
  <c r="B1309" i="5"/>
  <c r="B1294" i="5"/>
  <c r="B1277" i="5"/>
  <c r="B1261" i="5"/>
  <c r="B1246" i="5"/>
  <c r="B1229" i="5"/>
  <c r="B1213" i="5"/>
  <c r="B1183" i="5"/>
  <c r="B1107" i="5"/>
  <c r="B935" i="5"/>
  <c r="B719" i="5"/>
  <c r="B1795" i="5"/>
  <c r="B1783" i="5"/>
  <c r="B1771" i="5"/>
  <c r="B1759" i="5"/>
  <c r="B1747" i="5"/>
  <c r="B1734" i="5"/>
  <c r="B1721" i="5"/>
  <c r="B1706" i="5"/>
  <c r="B1692" i="5"/>
  <c r="B1675" i="5"/>
  <c r="B1659" i="5"/>
  <c r="B1644" i="5"/>
  <c r="B1627" i="5"/>
  <c r="B1611" i="5"/>
  <c r="B1596" i="5"/>
  <c r="B1579" i="5"/>
  <c r="B1563" i="5"/>
  <c r="B1548" i="5"/>
  <c r="B1531" i="5"/>
  <c r="B1515" i="5"/>
  <c r="B1500" i="5"/>
  <c r="B1483" i="5"/>
  <c r="B1467" i="5"/>
  <c r="B1452" i="5"/>
  <c r="B1435" i="5"/>
  <c r="B1419" i="5"/>
  <c r="B1404" i="5"/>
  <c r="B1387" i="5"/>
  <c r="B1371" i="5"/>
  <c r="B1356" i="5"/>
  <c r="B1339" i="5"/>
  <c r="B1323" i="5"/>
  <c r="B1308" i="5"/>
  <c r="B1291" i="5"/>
  <c r="B1275" i="5"/>
  <c r="B1260" i="5"/>
  <c r="B1243" i="5"/>
  <c r="B1227" i="5"/>
  <c r="B1212" i="5"/>
  <c r="B1179" i="5"/>
  <c r="B1095" i="5"/>
  <c r="B918" i="5"/>
  <c r="B662" i="5"/>
  <c r="B1794" i="5"/>
  <c r="B1782" i="5"/>
  <c r="B1770" i="5"/>
  <c r="B1758" i="5"/>
  <c r="B1746" i="5"/>
  <c r="B1733" i="5"/>
  <c r="B1719" i="5"/>
  <c r="B1705" i="5"/>
  <c r="B1691" i="5"/>
  <c r="B1674" i="5"/>
  <c r="B1658" i="5"/>
  <c r="B1643" i="5"/>
  <c r="B1626" i="5"/>
  <c r="B1610" i="5"/>
  <c r="B1595" i="5"/>
  <c r="B1578" i="5"/>
  <c r="B1562" i="5"/>
  <c r="B1547" i="5"/>
  <c r="B1530" i="5"/>
  <c r="B1514" i="5"/>
  <c r="B1499" i="5"/>
  <c r="B1482" i="5"/>
  <c r="B1466" i="5"/>
  <c r="B1451" i="5"/>
  <c r="B1434" i="5"/>
  <c r="B1418" i="5"/>
  <c r="B1403" i="5"/>
  <c r="B1386" i="5"/>
  <c r="B1370" i="5"/>
  <c r="B1355" i="5"/>
  <c r="B1338" i="5"/>
  <c r="B1322" i="5"/>
  <c r="B1307" i="5"/>
  <c r="B1290" i="5"/>
  <c r="B1274" i="5"/>
  <c r="B1259" i="5"/>
  <c r="B1242" i="5"/>
  <c r="B1226" i="5"/>
  <c r="B1211" i="5"/>
  <c r="B1174" i="5"/>
  <c r="B1083" i="5"/>
  <c r="B899" i="5"/>
  <c r="B590" i="5"/>
  <c r="B1793" i="5"/>
  <c r="B1769" i="5"/>
  <c r="B1745" i="5"/>
  <c r="B1718" i="5"/>
  <c r="B1704" i="5"/>
  <c r="B1690" i="5"/>
  <c r="B1657" i="5"/>
  <c r="B1642" i="5"/>
  <c r="B1625" i="5"/>
  <c r="B1609" i="5"/>
  <c r="B1594" i="5"/>
  <c r="B1577" i="5"/>
  <c r="B1561" i="5"/>
  <c r="B1546" i="5"/>
  <c r="B1529" i="5"/>
  <c r="B1513" i="5"/>
  <c r="B1498" i="5"/>
  <c r="B1481" i="5"/>
  <c r="B1465" i="5"/>
  <c r="B1450" i="5"/>
  <c r="B1433" i="5"/>
  <c r="B1417" i="5"/>
  <c r="B1402" i="5"/>
  <c r="B1385" i="5"/>
  <c r="B1369" i="5"/>
  <c r="B1354" i="5"/>
  <c r="B1337" i="5"/>
  <c r="B1321" i="5"/>
  <c r="B1306" i="5"/>
  <c r="B1289" i="5"/>
  <c r="B1273" i="5"/>
  <c r="B1258" i="5"/>
  <c r="B1241" i="5"/>
  <c r="B1225" i="5"/>
  <c r="B1210" i="5"/>
  <c r="B1171" i="5"/>
  <c r="B1071" i="5"/>
  <c r="B882" i="5"/>
  <c r="B518" i="5"/>
  <c r="B1786" i="5"/>
  <c r="B1774" i="5"/>
  <c r="B1724" i="5"/>
  <c r="B1551" i="5"/>
  <c r="B1781" i="5"/>
  <c r="B1757" i="5"/>
  <c r="B1731" i="5"/>
  <c r="B1673" i="5"/>
  <c r="B1792" i="5"/>
  <c r="B1780" i="5"/>
  <c r="B1768" i="5"/>
  <c r="B1756" i="5"/>
  <c r="B1743" i="5"/>
  <c r="B1730" i="5"/>
  <c r="B1717" i="5"/>
  <c r="B1703" i="5"/>
  <c r="B1687" i="5"/>
  <c r="B1671" i="5"/>
  <c r="B1656" i="5"/>
  <c r="B1639" i="5"/>
  <c r="B1623" i="5"/>
  <c r="B1608" i="5"/>
  <c r="B1591" i="5"/>
  <c r="B1575" i="5"/>
  <c r="B1560" i="5"/>
  <c r="B1543" i="5"/>
  <c r="B1527" i="5"/>
  <c r="B1512" i="5"/>
  <c r="B1495" i="5"/>
  <c r="B1479" i="5"/>
  <c r="B1464" i="5"/>
  <c r="B1447" i="5"/>
  <c r="B1431" i="5"/>
  <c r="B1416" i="5"/>
  <c r="B1399" i="5"/>
  <c r="B1383" i="5"/>
  <c r="B1368" i="5"/>
  <c r="B1351" i="5"/>
  <c r="B1335" i="5"/>
  <c r="B1320" i="5"/>
  <c r="B1303" i="5"/>
  <c r="B1287" i="5"/>
  <c r="B1272" i="5"/>
  <c r="B1255" i="5"/>
  <c r="B1239" i="5"/>
  <c r="B1224" i="5"/>
  <c r="B1207" i="5"/>
  <c r="B1167" i="5"/>
  <c r="B1059" i="5"/>
  <c r="B863" i="5"/>
  <c r="B3" i="5"/>
  <c r="B4" i="5"/>
  <c r="B16" i="5"/>
  <c r="B28" i="5"/>
  <c r="B40" i="5"/>
  <c r="B52" i="5"/>
  <c r="B64" i="5"/>
  <c r="B76" i="5"/>
  <c r="B88" i="5"/>
  <c r="B100" i="5"/>
  <c r="B112" i="5"/>
  <c r="B124" i="5"/>
  <c r="B136" i="5"/>
  <c r="B148" i="5"/>
  <c r="B160" i="5"/>
  <c r="B172" i="5"/>
  <c r="B184" i="5"/>
  <c r="B196" i="5"/>
  <c r="B208" i="5"/>
  <c r="B220" i="5"/>
  <c r="B232" i="5"/>
  <c r="B244" i="5"/>
  <c r="B256" i="5"/>
  <c r="B268" i="5"/>
  <c r="B280" i="5"/>
  <c r="B292" i="5"/>
  <c r="B304" i="5"/>
  <c r="B316" i="5"/>
  <c r="B328" i="5"/>
  <c r="B340" i="5"/>
  <c r="B352" i="5"/>
  <c r="B364" i="5"/>
  <c r="B376" i="5"/>
  <c r="B388" i="5"/>
  <c r="B400" i="5"/>
  <c r="B412" i="5"/>
  <c r="B424" i="5"/>
  <c r="B436" i="5"/>
  <c r="B448" i="5"/>
  <c r="B460" i="5"/>
  <c r="B472" i="5"/>
  <c r="B484" i="5"/>
  <c r="B496" i="5"/>
  <c r="B508" i="5"/>
  <c r="B520" i="5"/>
  <c r="B532" i="5"/>
  <c r="B544" i="5"/>
  <c r="B556" i="5"/>
  <c r="B568" i="5"/>
  <c r="B580" i="5"/>
  <c r="B592" i="5"/>
  <c r="B604" i="5"/>
  <c r="B616" i="5"/>
  <c r="B628" i="5"/>
  <c r="B640" i="5"/>
  <c r="B652" i="5"/>
  <c r="B664" i="5"/>
  <c r="B676" i="5"/>
  <c r="B688" i="5"/>
  <c r="B700" i="5"/>
  <c r="B712" i="5"/>
  <c r="B724" i="5"/>
  <c r="B736" i="5"/>
  <c r="B748" i="5"/>
  <c r="B760" i="5"/>
  <c r="B772" i="5"/>
  <c r="B784" i="5"/>
  <c r="B796" i="5"/>
  <c r="B808" i="5"/>
  <c r="B820" i="5"/>
  <c r="B832" i="5"/>
  <c r="B844" i="5"/>
  <c r="B856" i="5"/>
  <c r="B868" i="5"/>
  <c r="B880" i="5"/>
  <c r="B892" i="5"/>
  <c r="B904" i="5"/>
  <c r="B916" i="5"/>
  <c r="B928" i="5"/>
  <c r="B940" i="5"/>
  <c r="B952" i="5"/>
  <c r="B964" i="5"/>
  <c r="B976" i="5"/>
  <c r="B988" i="5"/>
  <c r="B1000" i="5"/>
  <c r="B1012" i="5"/>
  <c r="B5" i="5"/>
  <c r="B17" i="5"/>
  <c r="B29" i="5"/>
  <c r="B41" i="5"/>
  <c r="B53" i="5"/>
  <c r="B65" i="5"/>
  <c r="B77" i="5"/>
  <c r="B89" i="5"/>
  <c r="B101" i="5"/>
  <c r="B113" i="5"/>
  <c r="B125" i="5"/>
  <c r="B137" i="5"/>
  <c r="B149" i="5"/>
  <c r="B161" i="5"/>
  <c r="B173" i="5"/>
  <c r="B185" i="5"/>
  <c r="B197" i="5"/>
  <c r="B209" i="5"/>
  <c r="B221" i="5"/>
  <c r="B233" i="5"/>
  <c r="B245" i="5"/>
  <c r="B257" i="5"/>
  <c r="B269" i="5"/>
  <c r="B281" i="5"/>
  <c r="B293" i="5"/>
  <c r="B305" i="5"/>
  <c r="B317" i="5"/>
  <c r="B329" i="5"/>
  <c r="B341" i="5"/>
  <c r="B353" i="5"/>
  <c r="B365" i="5"/>
  <c r="B377" i="5"/>
  <c r="B389" i="5"/>
  <c r="B401" i="5"/>
  <c r="B413" i="5"/>
  <c r="B425" i="5"/>
  <c r="B437" i="5"/>
  <c r="B449" i="5"/>
  <c r="B461" i="5"/>
  <c r="B473" i="5"/>
  <c r="B485" i="5"/>
  <c r="B497" i="5"/>
  <c r="B509" i="5"/>
  <c r="B521" i="5"/>
  <c r="B533" i="5"/>
  <c r="B545" i="5"/>
  <c r="B557" i="5"/>
  <c r="B569" i="5"/>
  <c r="B581" i="5"/>
  <c r="B593" i="5"/>
  <c r="B605" i="5"/>
  <c r="B617" i="5"/>
  <c r="B629" i="5"/>
  <c r="B641" i="5"/>
  <c r="B653" i="5"/>
  <c r="B665" i="5"/>
  <c r="B677" i="5"/>
  <c r="B689" i="5"/>
  <c r="B701" i="5"/>
  <c r="B713" i="5"/>
  <c r="B6" i="5"/>
  <c r="B18" i="5"/>
  <c r="B30" i="5"/>
  <c r="B42" i="5"/>
  <c r="B54" i="5"/>
  <c r="B66" i="5"/>
  <c r="B78" i="5"/>
  <c r="B90" i="5"/>
  <c r="B102" i="5"/>
  <c r="B114" i="5"/>
  <c r="B126" i="5"/>
  <c r="B138" i="5"/>
  <c r="B150" i="5"/>
  <c r="B162" i="5"/>
  <c r="B174" i="5"/>
  <c r="B186" i="5"/>
  <c r="B198" i="5"/>
  <c r="B210" i="5"/>
  <c r="B222" i="5"/>
  <c r="B234" i="5"/>
  <c r="B246" i="5"/>
  <c r="B258" i="5"/>
  <c r="B270" i="5"/>
  <c r="B282" i="5"/>
  <c r="B294" i="5"/>
  <c r="B306" i="5"/>
  <c r="B318" i="5"/>
  <c r="B330" i="5"/>
  <c r="B342" i="5"/>
  <c r="B354" i="5"/>
  <c r="B366" i="5"/>
  <c r="B378" i="5"/>
  <c r="B390" i="5"/>
  <c r="B402" i="5"/>
  <c r="B414" i="5"/>
  <c r="B426" i="5"/>
  <c r="B438" i="5"/>
  <c r="B450" i="5"/>
  <c r="B462" i="5"/>
  <c r="B474" i="5"/>
  <c r="B486" i="5"/>
  <c r="B498" i="5"/>
  <c r="B510" i="5"/>
  <c r="B522" i="5"/>
  <c r="B534" i="5"/>
  <c r="B546" i="5"/>
  <c r="B558" i="5"/>
  <c r="B570" i="5"/>
  <c r="B582" i="5"/>
  <c r="B594" i="5"/>
  <c r="B606" i="5"/>
  <c r="B618" i="5"/>
  <c r="B630" i="5"/>
  <c r="B642" i="5"/>
  <c r="B654" i="5"/>
  <c r="B666" i="5"/>
  <c r="B678" i="5"/>
  <c r="B690" i="5"/>
  <c r="B702" i="5"/>
  <c r="B714" i="5"/>
  <c r="B7" i="5"/>
  <c r="B19" i="5"/>
  <c r="B31" i="5"/>
  <c r="B43" i="5"/>
  <c r="B55" i="5"/>
  <c r="B67" i="5"/>
  <c r="B79" i="5"/>
  <c r="B91" i="5"/>
  <c r="B103" i="5"/>
  <c r="B115" i="5"/>
  <c r="B127" i="5"/>
  <c r="B139" i="5"/>
  <c r="B151" i="5"/>
  <c r="B163" i="5"/>
  <c r="B175" i="5"/>
  <c r="B187" i="5"/>
  <c r="B199" i="5"/>
  <c r="B211" i="5"/>
  <c r="B223" i="5"/>
  <c r="B235" i="5"/>
  <c r="B247" i="5"/>
  <c r="B259" i="5"/>
  <c r="B271" i="5"/>
  <c r="B283" i="5"/>
  <c r="B295" i="5"/>
  <c r="B307" i="5"/>
  <c r="B319" i="5"/>
  <c r="B331" i="5"/>
  <c r="B343" i="5"/>
  <c r="B355" i="5"/>
  <c r="B367" i="5"/>
  <c r="B379" i="5"/>
  <c r="B391" i="5"/>
  <c r="B403" i="5"/>
  <c r="B415" i="5"/>
  <c r="B427" i="5"/>
  <c r="B439" i="5"/>
  <c r="B451" i="5"/>
  <c r="B463" i="5"/>
  <c r="B475" i="5"/>
  <c r="B487" i="5"/>
  <c r="B499" i="5"/>
  <c r="B511" i="5"/>
  <c r="B523" i="5"/>
  <c r="B535" i="5"/>
  <c r="B547" i="5"/>
  <c r="B559" i="5"/>
  <c r="B571" i="5"/>
  <c r="B583" i="5"/>
  <c r="B595" i="5"/>
  <c r="B607" i="5"/>
  <c r="B619" i="5"/>
  <c r="B631" i="5"/>
  <c r="B643" i="5"/>
  <c r="B655" i="5"/>
  <c r="B667" i="5"/>
  <c r="B679" i="5"/>
  <c r="B691" i="5"/>
  <c r="B8" i="5"/>
  <c r="B20" i="5"/>
  <c r="B32" i="5"/>
  <c r="B44" i="5"/>
  <c r="B56" i="5"/>
  <c r="B68" i="5"/>
  <c r="B80" i="5"/>
  <c r="B92" i="5"/>
  <c r="B104" i="5"/>
  <c r="B116" i="5"/>
  <c r="B128" i="5"/>
  <c r="B140" i="5"/>
  <c r="B152" i="5"/>
  <c r="B164" i="5"/>
  <c r="B176" i="5"/>
  <c r="B188" i="5"/>
  <c r="B200" i="5"/>
  <c r="B212" i="5"/>
  <c r="B224" i="5"/>
  <c r="B236" i="5"/>
  <c r="B248" i="5"/>
  <c r="B260" i="5"/>
  <c r="B272" i="5"/>
  <c r="B284" i="5"/>
  <c r="B296" i="5"/>
  <c r="B308" i="5"/>
  <c r="B320" i="5"/>
  <c r="B332" i="5"/>
  <c r="B344" i="5"/>
  <c r="B356" i="5"/>
  <c r="B368" i="5"/>
  <c r="B380" i="5"/>
  <c r="B392" i="5"/>
  <c r="B404" i="5"/>
  <c r="B416" i="5"/>
  <c r="B428" i="5"/>
  <c r="B440" i="5"/>
  <c r="B452" i="5"/>
  <c r="B464" i="5"/>
  <c r="B476" i="5"/>
  <c r="B488" i="5"/>
  <c r="B500" i="5"/>
  <c r="B512" i="5"/>
  <c r="B524" i="5"/>
  <c r="B536" i="5"/>
  <c r="B548" i="5"/>
  <c r="B560" i="5"/>
  <c r="B572" i="5"/>
  <c r="B584" i="5"/>
  <c r="B596" i="5"/>
  <c r="B608" i="5"/>
  <c r="B620" i="5"/>
  <c r="B632" i="5"/>
  <c r="B644" i="5"/>
  <c r="B656" i="5"/>
  <c r="B668" i="5"/>
  <c r="B680" i="5"/>
  <c r="B692" i="5"/>
  <c r="B704" i="5"/>
  <c r="B716" i="5"/>
  <c r="B728" i="5"/>
  <c r="B740" i="5"/>
  <c r="B752" i="5"/>
  <c r="B764" i="5"/>
  <c r="B776" i="5"/>
  <c r="B788" i="5"/>
  <c r="B800" i="5"/>
  <c r="B812" i="5"/>
  <c r="B824" i="5"/>
  <c r="B836" i="5"/>
  <c r="B848" i="5"/>
  <c r="B860" i="5"/>
  <c r="B872" i="5"/>
  <c r="B884" i="5"/>
  <c r="B896" i="5"/>
  <c r="B908" i="5"/>
  <c r="B920" i="5"/>
  <c r="B932" i="5"/>
  <c r="B944" i="5"/>
  <c r="B956" i="5"/>
  <c r="B968" i="5"/>
  <c r="B980" i="5"/>
  <c r="B992" i="5"/>
  <c r="B1004" i="5"/>
  <c r="B1016" i="5"/>
  <c r="B9" i="5"/>
  <c r="B10" i="5"/>
  <c r="B22" i="5"/>
  <c r="B34" i="5"/>
  <c r="B46" i="5"/>
  <c r="B58" i="5"/>
  <c r="B70" i="5"/>
  <c r="B82" i="5"/>
  <c r="B94" i="5"/>
  <c r="B106" i="5"/>
  <c r="B118" i="5"/>
  <c r="B130" i="5"/>
  <c r="B142" i="5"/>
  <c r="B154" i="5"/>
  <c r="B166" i="5"/>
  <c r="B178" i="5"/>
  <c r="B190" i="5"/>
  <c r="B202" i="5"/>
  <c r="B214" i="5"/>
  <c r="B226" i="5"/>
  <c r="B238" i="5"/>
  <c r="B250" i="5"/>
  <c r="B262" i="5"/>
  <c r="B274" i="5"/>
  <c r="B286" i="5"/>
  <c r="B298" i="5"/>
  <c r="B310" i="5"/>
  <c r="B322" i="5"/>
  <c r="B334" i="5"/>
  <c r="B346" i="5"/>
  <c r="B358" i="5"/>
  <c r="B370" i="5"/>
  <c r="B382" i="5"/>
  <c r="B394" i="5"/>
  <c r="B406" i="5"/>
  <c r="B418" i="5"/>
  <c r="B430" i="5"/>
  <c r="B442" i="5"/>
  <c r="B454" i="5"/>
  <c r="B466" i="5"/>
  <c r="B478" i="5"/>
  <c r="B490" i="5"/>
  <c r="B502" i="5"/>
  <c r="B514" i="5"/>
  <c r="B526" i="5"/>
  <c r="B538" i="5"/>
  <c r="B550" i="5"/>
  <c r="B562" i="5"/>
  <c r="B574" i="5"/>
  <c r="B586" i="5"/>
  <c r="B598" i="5"/>
  <c r="B610" i="5"/>
  <c r="B622" i="5"/>
  <c r="B634" i="5"/>
  <c r="B646" i="5"/>
  <c r="B658" i="5"/>
  <c r="B670" i="5"/>
  <c r="B682" i="5"/>
  <c r="B694" i="5"/>
  <c r="B706" i="5"/>
  <c r="B718" i="5"/>
  <c r="B11" i="5"/>
  <c r="B23" i="5"/>
  <c r="B35" i="5"/>
  <c r="B47" i="5"/>
  <c r="B59" i="5"/>
  <c r="B71" i="5"/>
  <c r="B83" i="5"/>
  <c r="B95" i="5"/>
  <c r="B107" i="5"/>
  <c r="B119" i="5"/>
  <c r="B131" i="5"/>
  <c r="B143" i="5"/>
  <c r="B155" i="5"/>
  <c r="B167" i="5"/>
  <c r="B179" i="5"/>
  <c r="B191" i="5"/>
  <c r="B203" i="5"/>
  <c r="B215" i="5"/>
  <c r="B227" i="5"/>
  <c r="B239" i="5"/>
  <c r="B251" i="5"/>
  <c r="B263" i="5"/>
  <c r="B275" i="5"/>
  <c r="B287" i="5"/>
  <c r="B299" i="5"/>
  <c r="B311" i="5"/>
  <c r="B323" i="5"/>
  <c r="B335" i="5"/>
  <c r="B347" i="5"/>
  <c r="B359" i="5"/>
  <c r="B371" i="5"/>
  <c r="B383" i="5"/>
  <c r="B395" i="5"/>
  <c r="B407" i="5"/>
  <c r="B419" i="5"/>
  <c r="B431" i="5"/>
  <c r="B443" i="5"/>
  <c r="B455" i="5"/>
  <c r="B467" i="5"/>
  <c r="B479" i="5"/>
  <c r="B491" i="5"/>
  <c r="B503" i="5"/>
  <c r="B515" i="5"/>
  <c r="B527" i="5"/>
  <c r="B539" i="5"/>
  <c r="B551" i="5"/>
  <c r="B563" i="5"/>
  <c r="B575" i="5"/>
  <c r="B587" i="5"/>
  <c r="B599" i="5"/>
  <c r="B611" i="5"/>
  <c r="B623" i="5"/>
  <c r="B635" i="5"/>
  <c r="B647" i="5"/>
  <c r="B659" i="5"/>
  <c r="B671" i="5"/>
  <c r="B683" i="5"/>
  <c r="B695" i="5"/>
  <c r="B707" i="5"/>
  <c r="B12" i="5"/>
  <c r="B24" i="5"/>
  <c r="B36" i="5"/>
  <c r="B48" i="5"/>
  <c r="B60" i="5"/>
  <c r="B72" i="5"/>
  <c r="B84" i="5"/>
  <c r="B96" i="5"/>
  <c r="B108" i="5"/>
  <c r="B120" i="5"/>
  <c r="B132" i="5"/>
  <c r="B144" i="5"/>
  <c r="B156" i="5"/>
  <c r="B168" i="5"/>
  <c r="B180" i="5"/>
  <c r="B192" i="5"/>
  <c r="B204" i="5"/>
  <c r="B216" i="5"/>
  <c r="B228" i="5"/>
  <c r="B240" i="5"/>
  <c r="B252" i="5"/>
  <c r="B264" i="5"/>
  <c r="B276" i="5"/>
  <c r="B288" i="5"/>
  <c r="B300" i="5"/>
  <c r="B312" i="5"/>
  <c r="B324" i="5"/>
  <c r="B336" i="5"/>
  <c r="B348" i="5"/>
  <c r="B360" i="5"/>
  <c r="B372" i="5"/>
  <c r="B384" i="5"/>
  <c r="B396" i="5"/>
  <c r="B408" i="5"/>
  <c r="B420" i="5"/>
  <c r="B432" i="5"/>
  <c r="B444" i="5"/>
  <c r="B456" i="5"/>
  <c r="B468" i="5"/>
  <c r="B480" i="5"/>
  <c r="B492" i="5"/>
  <c r="B504" i="5"/>
  <c r="B516" i="5"/>
  <c r="B528" i="5"/>
  <c r="B540" i="5"/>
  <c r="B552" i="5"/>
  <c r="B564" i="5"/>
  <c r="B576" i="5"/>
  <c r="B588" i="5"/>
  <c r="B600" i="5"/>
  <c r="B612" i="5"/>
  <c r="B624" i="5"/>
  <c r="B636" i="5"/>
  <c r="B648" i="5"/>
  <c r="B660" i="5"/>
  <c r="B672" i="5"/>
  <c r="B684" i="5"/>
  <c r="B696" i="5"/>
  <c r="B708" i="5"/>
  <c r="B13" i="5"/>
  <c r="B25" i="5"/>
  <c r="B37" i="5"/>
  <c r="B49" i="5"/>
  <c r="B61" i="5"/>
  <c r="B73" i="5"/>
  <c r="B85" i="5"/>
  <c r="B97" i="5"/>
  <c r="B109" i="5"/>
  <c r="B121" i="5"/>
  <c r="B133" i="5"/>
  <c r="B145" i="5"/>
  <c r="B157" i="5"/>
  <c r="B169" i="5"/>
  <c r="B181" i="5"/>
  <c r="B193" i="5"/>
  <c r="B205" i="5"/>
  <c r="B217" i="5"/>
  <c r="B229" i="5"/>
  <c r="B241" i="5"/>
  <c r="B253" i="5"/>
  <c r="B265" i="5"/>
  <c r="B277" i="5"/>
  <c r="B289" i="5"/>
  <c r="B301" i="5"/>
  <c r="B313" i="5"/>
  <c r="B325" i="5"/>
  <c r="B337" i="5"/>
  <c r="B349" i="5"/>
  <c r="B361" i="5"/>
  <c r="B373" i="5"/>
  <c r="B385" i="5"/>
  <c r="B397" i="5"/>
  <c r="B409" i="5"/>
  <c r="B421" i="5"/>
  <c r="B433" i="5"/>
  <c r="B445" i="5"/>
  <c r="B457" i="5"/>
  <c r="B469" i="5"/>
  <c r="B481" i="5"/>
  <c r="B493" i="5"/>
  <c r="B505" i="5"/>
  <c r="B517" i="5"/>
  <c r="B529" i="5"/>
  <c r="B541" i="5"/>
  <c r="B553" i="5"/>
  <c r="B565" i="5"/>
  <c r="B577" i="5"/>
  <c r="B589" i="5"/>
  <c r="B601" i="5"/>
  <c r="B613" i="5"/>
  <c r="B625" i="5"/>
  <c r="B637" i="5"/>
  <c r="B649" i="5"/>
  <c r="B661" i="5"/>
  <c r="B673" i="5"/>
  <c r="B685" i="5"/>
  <c r="B697" i="5"/>
  <c r="B709" i="5"/>
  <c r="B721" i="5"/>
  <c r="B733" i="5"/>
  <c r="B745" i="5"/>
  <c r="B757" i="5"/>
  <c r="B769" i="5"/>
  <c r="B781" i="5"/>
  <c r="B793" i="5"/>
  <c r="B805" i="5"/>
  <c r="B817" i="5"/>
  <c r="B829" i="5"/>
  <c r="B841" i="5"/>
  <c r="B853" i="5"/>
  <c r="B865" i="5"/>
  <c r="B877" i="5"/>
  <c r="B889" i="5"/>
  <c r="B901" i="5"/>
  <c r="B913" i="5"/>
  <c r="B925" i="5"/>
  <c r="B937" i="5"/>
  <c r="B949" i="5"/>
  <c r="B961" i="5"/>
  <c r="B973" i="5"/>
  <c r="B985" i="5"/>
  <c r="B997" i="5"/>
  <c r="B14" i="5"/>
  <c r="B15" i="5"/>
  <c r="B27" i="5"/>
  <c r="B39" i="5"/>
  <c r="B51" i="5"/>
  <c r="B63" i="5"/>
  <c r="B75" i="5"/>
  <c r="B87" i="5"/>
  <c r="B99" i="5"/>
  <c r="B111" i="5"/>
  <c r="B123" i="5"/>
  <c r="B135" i="5"/>
  <c r="B147" i="5"/>
  <c r="B159" i="5"/>
  <c r="B171" i="5"/>
  <c r="B183" i="5"/>
  <c r="B195" i="5"/>
  <c r="B207" i="5"/>
  <c r="B219" i="5"/>
  <c r="B231" i="5"/>
  <c r="B243" i="5"/>
  <c r="B255" i="5"/>
  <c r="B267" i="5"/>
  <c r="B279" i="5"/>
  <c r="B291" i="5"/>
  <c r="B303" i="5"/>
  <c r="B315" i="5"/>
  <c r="B327" i="5"/>
  <c r="B339" i="5"/>
  <c r="B351" i="5"/>
  <c r="B363" i="5"/>
  <c r="B375" i="5"/>
  <c r="B387" i="5"/>
  <c r="B399" i="5"/>
  <c r="B411" i="5"/>
  <c r="B423" i="5"/>
  <c r="B435" i="5"/>
  <c r="B447" i="5"/>
  <c r="B459" i="5"/>
  <c r="B471" i="5"/>
  <c r="B483" i="5"/>
  <c r="B495" i="5"/>
  <c r="B507" i="5"/>
  <c r="B519" i="5"/>
  <c r="B531" i="5"/>
  <c r="B543" i="5"/>
  <c r="B555" i="5"/>
  <c r="B567" i="5"/>
  <c r="B579" i="5"/>
  <c r="B591" i="5"/>
  <c r="B603" i="5"/>
  <c r="B615" i="5"/>
  <c r="B627" i="5"/>
  <c r="B639" i="5"/>
  <c r="B651" i="5"/>
  <c r="B663" i="5"/>
  <c r="B675" i="5"/>
  <c r="B687" i="5"/>
  <c r="B699" i="5"/>
  <c r="B711" i="5"/>
  <c r="B723" i="5"/>
  <c r="B735" i="5"/>
  <c r="B747" i="5"/>
  <c r="B759" i="5"/>
  <c r="B771" i="5"/>
  <c r="B783" i="5"/>
  <c r="B795" i="5"/>
  <c r="B807" i="5"/>
  <c r="B819" i="5"/>
  <c r="B831" i="5"/>
  <c r="B843" i="5"/>
  <c r="B855" i="5"/>
  <c r="B867" i="5"/>
  <c r="B879" i="5"/>
  <c r="B891" i="5"/>
  <c r="B903" i="5"/>
  <c r="B915" i="5"/>
  <c r="B927" i="5"/>
  <c r="B939" i="5"/>
  <c r="B951" i="5"/>
  <c r="B963" i="5"/>
  <c r="B975" i="5"/>
  <c r="B987" i="5"/>
  <c r="B999" i="5"/>
  <c r="B1011" i="5"/>
  <c r="B1023" i="5"/>
  <c r="B21" i="5"/>
  <c r="B93" i="5"/>
  <c r="B165" i="5"/>
  <c r="B237" i="5"/>
  <c r="B309" i="5"/>
  <c r="B381" i="5"/>
  <c r="B453" i="5"/>
  <c r="B525" i="5"/>
  <c r="B597" i="5"/>
  <c r="B669" i="5"/>
  <c r="B720" i="5"/>
  <c r="B739" i="5"/>
  <c r="B756" i="5"/>
  <c r="B775" i="5"/>
  <c r="B792" i="5"/>
  <c r="B811" i="5"/>
  <c r="B828" i="5"/>
  <c r="B847" i="5"/>
  <c r="B864" i="5"/>
  <c r="B883" i="5"/>
  <c r="B900" i="5"/>
  <c r="B919" i="5"/>
  <c r="B936" i="5"/>
  <c r="B955" i="5"/>
  <c r="B972" i="5"/>
  <c r="B991" i="5"/>
  <c r="B1008" i="5"/>
  <c r="B1024" i="5"/>
  <c r="B1036" i="5"/>
  <c r="B1048" i="5"/>
  <c r="B1060" i="5"/>
  <c r="B1072" i="5"/>
  <c r="B1084" i="5"/>
  <c r="B1096" i="5"/>
  <c r="B1108" i="5"/>
  <c r="B1120" i="5"/>
  <c r="B1132" i="5"/>
  <c r="B1144" i="5"/>
  <c r="B1156" i="5"/>
  <c r="B1168" i="5"/>
  <c r="B1180" i="5"/>
  <c r="B1192" i="5"/>
  <c r="B1204" i="5"/>
  <c r="B1216" i="5"/>
  <c r="B1228" i="5"/>
  <c r="B1240" i="5"/>
  <c r="B1252" i="5"/>
  <c r="B1264" i="5"/>
  <c r="B1276" i="5"/>
  <c r="B1288" i="5"/>
  <c r="B1300" i="5"/>
  <c r="B1312" i="5"/>
  <c r="B1324" i="5"/>
  <c r="B1336" i="5"/>
  <c r="B1348" i="5"/>
  <c r="B1360" i="5"/>
  <c r="B1372" i="5"/>
  <c r="B1384" i="5"/>
  <c r="B1396" i="5"/>
  <c r="B1408" i="5"/>
  <c r="B1420" i="5"/>
  <c r="B1432" i="5"/>
  <c r="B1444" i="5"/>
  <c r="B1456" i="5"/>
  <c r="B1468" i="5"/>
  <c r="B1480" i="5"/>
  <c r="B1492" i="5"/>
  <c r="B1504" i="5"/>
  <c r="B1516" i="5"/>
  <c r="B1528" i="5"/>
  <c r="B1540" i="5"/>
  <c r="B1552" i="5"/>
  <c r="B1564" i="5"/>
  <c r="B1576" i="5"/>
  <c r="B1588" i="5"/>
  <c r="B1600" i="5"/>
  <c r="B1612" i="5"/>
  <c r="B1624" i="5"/>
  <c r="B1636" i="5"/>
  <c r="B1648" i="5"/>
  <c r="B1660" i="5"/>
  <c r="B1672" i="5"/>
  <c r="B1684" i="5"/>
  <c r="B1696" i="5"/>
  <c r="B1708" i="5"/>
  <c r="B1720" i="5"/>
  <c r="B1732" i="5"/>
  <c r="B1744" i="5"/>
  <c r="B26" i="5"/>
  <c r="B98" i="5"/>
  <c r="B170" i="5"/>
  <c r="B242" i="5"/>
  <c r="B314" i="5"/>
  <c r="B386" i="5"/>
  <c r="B458" i="5"/>
  <c r="B530" i="5"/>
  <c r="B602" i="5"/>
  <c r="B674" i="5"/>
  <c r="B722" i="5"/>
  <c r="B741" i="5"/>
  <c r="B758" i="5"/>
  <c r="B777" i="5"/>
  <c r="B794" i="5"/>
  <c r="B813" i="5"/>
  <c r="B830" i="5"/>
  <c r="B849" i="5"/>
  <c r="B866" i="5"/>
  <c r="B885" i="5"/>
  <c r="B902" i="5"/>
  <c r="B921" i="5"/>
  <c r="B938" i="5"/>
  <c r="B957" i="5"/>
  <c r="B974" i="5"/>
  <c r="B993" i="5"/>
  <c r="B1009" i="5"/>
  <c r="B1025" i="5"/>
  <c r="B1037" i="5"/>
  <c r="B1049" i="5"/>
  <c r="B1061" i="5"/>
  <c r="B1073" i="5"/>
  <c r="B1085" i="5"/>
  <c r="B1097" i="5"/>
  <c r="B1109" i="5"/>
  <c r="B1121" i="5"/>
  <c r="B1133" i="5"/>
  <c r="B1145" i="5"/>
  <c r="B1157" i="5"/>
  <c r="B1169" i="5"/>
  <c r="B1181" i="5"/>
  <c r="B1193" i="5"/>
  <c r="B1205" i="5"/>
  <c r="B33" i="5"/>
  <c r="B105" i="5"/>
  <c r="B177" i="5"/>
  <c r="B249" i="5"/>
  <c r="B321" i="5"/>
  <c r="B393" i="5"/>
  <c r="B465" i="5"/>
  <c r="B537" i="5"/>
  <c r="B609" i="5"/>
  <c r="B681" i="5"/>
  <c r="B725" i="5"/>
  <c r="B742" i="5"/>
  <c r="B761" i="5"/>
  <c r="B778" i="5"/>
  <c r="B797" i="5"/>
  <c r="B814" i="5"/>
  <c r="B833" i="5"/>
  <c r="B850" i="5"/>
  <c r="B869" i="5"/>
  <c r="B886" i="5"/>
  <c r="B905" i="5"/>
  <c r="B922" i="5"/>
  <c r="B941" i="5"/>
  <c r="B958" i="5"/>
  <c r="B977" i="5"/>
  <c r="B994" i="5"/>
  <c r="B1010" i="5"/>
  <c r="B1026" i="5"/>
  <c r="B1038" i="5"/>
  <c r="B1050" i="5"/>
  <c r="B1062" i="5"/>
  <c r="B1074" i="5"/>
  <c r="B1086" i="5"/>
  <c r="B1098" i="5"/>
  <c r="B1110" i="5"/>
  <c r="B1122" i="5"/>
  <c r="B1134" i="5"/>
  <c r="B1146" i="5"/>
  <c r="B1158" i="5"/>
  <c r="B1170" i="5"/>
  <c r="B1182" i="5"/>
  <c r="B1194" i="5"/>
  <c r="B1206" i="5"/>
  <c r="B38" i="5"/>
  <c r="B110" i="5"/>
  <c r="B182" i="5"/>
  <c r="B254" i="5"/>
  <c r="B326" i="5"/>
  <c r="B398" i="5"/>
  <c r="B470" i="5"/>
  <c r="B542" i="5"/>
  <c r="B614" i="5"/>
  <c r="B686" i="5"/>
  <c r="B726" i="5"/>
  <c r="B743" i="5"/>
  <c r="B762" i="5"/>
  <c r="B779" i="5"/>
  <c r="B798" i="5"/>
  <c r="B815" i="5"/>
  <c r="B834" i="5"/>
  <c r="B851" i="5"/>
  <c r="B870" i="5"/>
  <c r="B887" i="5"/>
  <c r="B906" i="5"/>
  <c r="B923" i="5"/>
  <c r="B942" i="5"/>
  <c r="B959" i="5"/>
  <c r="B978" i="5"/>
  <c r="B995" i="5"/>
  <c r="B1013" i="5"/>
  <c r="B1027" i="5"/>
  <c r="B1039" i="5"/>
  <c r="B1051" i="5"/>
  <c r="B1063" i="5"/>
  <c r="B1075" i="5"/>
  <c r="B1087" i="5"/>
  <c r="B1099" i="5"/>
  <c r="B1111" i="5"/>
  <c r="B1123" i="5"/>
  <c r="B1135" i="5"/>
  <c r="B1147" i="5"/>
  <c r="B45" i="5"/>
  <c r="B117" i="5"/>
  <c r="B189" i="5"/>
  <c r="B261" i="5"/>
  <c r="B333" i="5"/>
  <c r="B405" i="5"/>
  <c r="B477" i="5"/>
  <c r="B549" i="5"/>
  <c r="B621" i="5"/>
  <c r="B693" i="5"/>
  <c r="B727" i="5"/>
  <c r="B744" i="5"/>
  <c r="B763" i="5"/>
  <c r="B780" i="5"/>
  <c r="B799" i="5"/>
  <c r="B816" i="5"/>
  <c r="B835" i="5"/>
  <c r="B852" i="5"/>
  <c r="B871" i="5"/>
  <c r="B888" i="5"/>
  <c r="B907" i="5"/>
  <c r="B924" i="5"/>
  <c r="B943" i="5"/>
  <c r="B960" i="5"/>
  <c r="B979" i="5"/>
  <c r="B996" i="5"/>
  <c r="B1014" i="5"/>
  <c r="B1028" i="5"/>
  <c r="B1040" i="5"/>
  <c r="B1052" i="5"/>
  <c r="B1064" i="5"/>
  <c r="B1076" i="5"/>
  <c r="B1088" i="5"/>
  <c r="B1100" i="5"/>
  <c r="B1112" i="5"/>
  <c r="B1124" i="5"/>
  <c r="B1136" i="5"/>
  <c r="B1148" i="5"/>
  <c r="B1160" i="5"/>
  <c r="B1172" i="5"/>
  <c r="B1184" i="5"/>
  <c r="B1196" i="5"/>
  <c r="B1208" i="5"/>
  <c r="B1220" i="5"/>
  <c r="B1232" i="5"/>
  <c r="B1244" i="5"/>
  <c r="B1256" i="5"/>
  <c r="B1268" i="5"/>
  <c r="B1280" i="5"/>
  <c r="B1292" i="5"/>
  <c r="B1304" i="5"/>
  <c r="B1316" i="5"/>
  <c r="B1328" i="5"/>
  <c r="B1340" i="5"/>
  <c r="B1352" i="5"/>
  <c r="B1364" i="5"/>
  <c r="B1376" i="5"/>
  <c r="B1388" i="5"/>
  <c r="B1400" i="5"/>
  <c r="B1412" i="5"/>
  <c r="B1424" i="5"/>
  <c r="B1436" i="5"/>
  <c r="B1448" i="5"/>
  <c r="B1460" i="5"/>
  <c r="B1472" i="5"/>
  <c r="B1484" i="5"/>
  <c r="B1496" i="5"/>
  <c r="B1508" i="5"/>
  <c r="B1520" i="5"/>
  <c r="B1532" i="5"/>
  <c r="B1544" i="5"/>
  <c r="B1556" i="5"/>
  <c r="B1568" i="5"/>
  <c r="B1580" i="5"/>
  <c r="B1592" i="5"/>
  <c r="B1604" i="5"/>
  <c r="B1616" i="5"/>
  <c r="B1628" i="5"/>
  <c r="B1640" i="5"/>
  <c r="B1652" i="5"/>
  <c r="B1664" i="5"/>
  <c r="B1676" i="5"/>
  <c r="B1688" i="5"/>
  <c r="B50" i="5"/>
  <c r="B122" i="5"/>
  <c r="B194" i="5"/>
  <c r="B266" i="5"/>
  <c r="B338" i="5"/>
  <c r="B410" i="5"/>
  <c r="B482" i="5"/>
  <c r="B554" i="5"/>
  <c r="B626" i="5"/>
  <c r="B698" i="5"/>
  <c r="B729" i="5"/>
  <c r="B746" i="5"/>
  <c r="B765" i="5"/>
  <c r="B782" i="5"/>
  <c r="B801" i="5"/>
  <c r="B818" i="5"/>
  <c r="B837" i="5"/>
  <c r="B854" i="5"/>
  <c r="B873" i="5"/>
  <c r="B890" i="5"/>
  <c r="B909" i="5"/>
  <c r="B926" i="5"/>
  <c r="B945" i="5"/>
  <c r="B962" i="5"/>
  <c r="B981" i="5"/>
  <c r="B998" i="5"/>
  <c r="B1015" i="5"/>
  <c r="B1029" i="5"/>
  <c r="B1041" i="5"/>
  <c r="B1053" i="5"/>
  <c r="B1065" i="5"/>
  <c r="B1077" i="5"/>
  <c r="B1089" i="5"/>
  <c r="B1101" i="5"/>
  <c r="B1113" i="5"/>
  <c r="B1125" i="5"/>
  <c r="B1137" i="5"/>
  <c r="B1149" i="5"/>
  <c r="B1161" i="5"/>
  <c r="B1173" i="5"/>
  <c r="B1185" i="5"/>
  <c r="B1197" i="5"/>
  <c r="B1209" i="5"/>
  <c r="B1221" i="5"/>
  <c r="B1233" i="5"/>
  <c r="B1245" i="5"/>
  <c r="B1257" i="5"/>
  <c r="B1269" i="5"/>
  <c r="B1281" i="5"/>
  <c r="B1293" i="5"/>
  <c r="B1305" i="5"/>
  <c r="B1317" i="5"/>
  <c r="B1329" i="5"/>
  <c r="B1341" i="5"/>
  <c r="B1353" i="5"/>
  <c r="B1365" i="5"/>
  <c r="B1377" i="5"/>
  <c r="B1389" i="5"/>
  <c r="B1401" i="5"/>
  <c r="B1413" i="5"/>
  <c r="B1425" i="5"/>
  <c r="B1437" i="5"/>
  <c r="B1449" i="5"/>
  <c r="B1461" i="5"/>
  <c r="B1473" i="5"/>
  <c r="B1485" i="5"/>
  <c r="B1497" i="5"/>
  <c r="B1509" i="5"/>
  <c r="B1521" i="5"/>
  <c r="B1533" i="5"/>
  <c r="B1545" i="5"/>
  <c r="B1557" i="5"/>
  <c r="B1569" i="5"/>
  <c r="B1581" i="5"/>
  <c r="B1593" i="5"/>
  <c r="B1605" i="5"/>
  <c r="B1617" i="5"/>
  <c r="B1629" i="5"/>
  <c r="B1641" i="5"/>
  <c r="B1653" i="5"/>
  <c r="B1665" i="5"/>
  <c r="B1677" i="5"/>
  <c r="B1689" i="5"/>
  <c r="B1701" i="5"/>
  <c r="B1713" i="5"/>
  <c r="B57" i="5"/>
  <c r="B129" i="5"/>
  <c r="B201" i="5"/>
  <c r="B273" i="5"/>
  <c r="B345" i="5"/>
  <c r="B417" i="5"/>
  <c r="B489" i="5"/>
  <c r="B561" i="5"/>
  <c r="B633" i="5"/>
  <c r="B703" i="5"/>
  <c r="B730" i="5"/>
  <c r="B749" i="5"/>
  <c r="B766" i="5"/>
  <c r="B785" i="5"/>
  <c r="B802" i="5"/>
  <c r="B821" i="5"/>
  <c r="B838" i="5"/>
  <c r="B857" i="5"/>
  <c r="B874" i="5"/>
  <c r="B893" i="5"/>
  <c r="B910" i="5"/>
  <c r="B929" i="5"/>
  <c r="B946" i="5"/>
  <c r="B965" i="5"/>
  <c r="B982" i="5"/>
  <c r="B1001" i="5"/>
  <c r="B1017" i="5"/>
  <c r="B1030" i="5"/>
  <c r="B1042" i="5"/>
  <c r="B1054" i="5"/>
  <c r="B1066" i="5"/>
  <c r="B1078" i="5"/>
  <c r="B1090" i="5"/>
  <c r="B1102" i="5"/>
  <c r="B1114" i="5"/>
  <c r="B1126" i="5"/>
  <c r="B1138" i="5"/>
  <c r="B62" i="5"/>
  <c r="B134" i="5"/>
  <c r="B206" i="5"/>
  <c r="B278" i="5"/>
  <c r="B350" i="5"/>
  <c r="B422" i="5"/>
  <c r="B494" i="5"/>
  <c r="B566" i="5"/>
  <c r="B638" i="5"/>
  <c r="B705" i="5"/>
  <c r="B731" i="5"/>
  <c r="B750" i="5"/>
  <c r="B767" i="5"/>
  <c r="B786" i="5"/>
  <c r="B803" i="5"/>
  <c r="B822" i="5"/>
  <c r="B839" i="5"/>
  <c r="B858" i="5"/>
  <c r="B875" i="5"/>
  <c r="B894" i="5"/>
  <c r="B911" i="5"/>
  <c r="B930" i="5"/>
  <c r="B947" i="5"/>
  <c r="B966" i="5"/>
  <c r="B983" i="5"/>
  <c r="B1002" i="5"/>
  <c r="B1018" i="5"/>
  <c r="B1031" i="5"/>
  <c r="B1043" i="5"/>
  <c r="B1055" i="5"/>
  <c r="B1067" i="5"/>
  <c r="B1079" i="5"/>
  <c r="B1091" i="5"/>
  <c r="B1103" i="5"/>
  <c r="B1115" i="5"/>
  <c r="B1127" i="5"/>
  <c r="B1139" i="5"/>
  <c r="B1151" i="5"/>
  <c r="B1163" i="5"/>
  <c r="B1175" i="5"/>
  <c r="B1187" i="5"/>
  <c r="B1199" i="5"/>
  <c r="B69" i="5"/>
  <c r="B141" i="5"/>
  <c r="B213" i="5"/>
  <c r="B285" i="5"/>
  <c r="B357" i="5"/>
  <c r="B429" i="5"/>
  <c r="B501" i="5"/>
  <c r="B573" i="5"/>
  <c r="B645" i="5"/>
  <c r="B710" i="5"/>
  <c r="B732" i="5"/>
  <c r="B751" i="5"/>
  <c r="B768" i="5"/>
  <c r="B787" i="5"/>
  <c r="B804" i="5"/>
  <c r="B823" i="5"/>
  <c r="B840" i="5"/>
  <c r="B859" i="5"/>
  <c r="B876" i="5"/>
  <c r="B895" i="5"/>
  <c r="B912" i="5"/>
  <c r="B931" i="5"/>
  <c r="B948" i="5"/>
  <c r="B967" i="5"/>
  <c r="B984" i="5"/>
  <c r="B1003" i="5"/>
  <c r="B1019" i="5"/>
  <c r="B1032" i="5"/>
  <c r="B1044" i="5"/>
  <c r="B1056" i="5"/>
  <c r="B1068" i="5"/>
  <c r="B1080" i="5"/>
  <c r="B1092" i="5"/>
  <c r="B1104" i="5"/>
  <c r="B1116" i="5"/>
  <c r="B1128" i="5"/>
  <c r="B1140" i="5"/>
  <c r="B1152" i="5"/>
  <c r="B1164" i="5"/>
  <c r="B1176" i="5"/>
  <c r="B1188" i="5"/>
  <c r="B1200" i="5"/>
  <c r="B74" i="5"/>
  <c r="B146" i="5"/>
  <c r="B218" i="5"/>
  <c r="B290" i="5"/>
  <c r="B362" i="5"/>
  <c r="B434" i="5"/>
  <c r="B506" i="5"/>
  <c r="B578" i="5"/>
  <c r="B650" i="5"/>
  <c r="B715" i="5"/>
  <c r="B734" i="5"/>
  <c r="B753" i="5"/>
  <c r="B770" i="5"/>
  <c r="B789" i="5"/>
  <c r="B806" i="5"/>
  <c r="B825" i="5"/>
  <c r="B842" i="5"/>
  <c r="B861" i="5"/>
  <c r="B878" i="5"/>
  <c r="B897" i="5"/>
  <c r="B914" i="5"/>
  <c r="B933" i="5"/>
  <c r="B950" i="5"/>
  <c r="B969" i="5"/>
  <c r="B986" i="5"/>
  <c r="B1005" i="5"/>
  <c r="B1020" i="5"/>
  <c r="B1033" i="5"/>
  <c r="B1045" i="5"/>
  <c r="B1057" i="5"/>
  <c r="B1069" i="5"/>
  <c r="B1081" i="5"/>
  <c r="B1093" i="5"/>
  <c r="B1105" i="5"/>
  <c r="B1117" i="5"/>
  <c r="B1129" i="5"/>
  <c r="B1141" i="5"/>
  <c r="B1153" i="5"/>
  <c r="B1165" i="5"/>
  <c r="B1177" i="5"/>
  <c r="B1189" i="5"/>
  <c r="B81" i="5"/>
  <c r="B153" i="5"/>
  <c r="B225" i="5"/>
  <c r="B297" i="5"/>
  <c r="B369" i="5"/>
  <c r="B441" i="5"/>
  <c r="B513" i="5"/>
  <c r="B585" i="5"/>
  <c r="B657" i="5"/>
  <c r="B717" i="5"/>
  <c r="B737" i="5"/>
  <c r="B754" i="5"/>
  <c r="B773" i="5"/>
  <c r="B790" i="5"/>
  <c r="B809" i="5"/>
  <c r="B826" i="5"/>
  <c r="B845" i="5"/>
  <c r="B862" i="5"/>
  <c r="B881" i="5"/>
  <c r="B898" i="5"/>
  <c r="B917" i="5"/>
  <c r="B934" i="5"/>
  <c r="B953" i="5"/>
  <c r="B970" i="5"/>
  <c r="B989" i="5"/>
  <c r="B1006" i="5"/>
  <c r="B1021" i="5"/>
  <c r="B1034" i="5"/>
  <c r="B1046" i="5"/>
  <c r="B1058" i="5"/>
  <c r="B1070" i="5"/>
  <c r="B1082" i="5"/>
  <c r="B1094" i="5"/>
  <c r="B1106" i="5"/>
  <c r="B1118" i="5"/>
  <c r="B1130" i="5"/>
  <c r="B1142" i="5"/>
  <c r="B1154" i="5"/>
  <c r="B1166" i="5"/>
  <c r="B1178" i="5"/>
  <c r="B1190" i="5"/>
  <c r="B1791" i="5"/>
  <c r="B1779" i="5"/>
  <c r="B1767" i="5"/>
  <c r="B1755" i="5"/>
  <c r="B1742" i="5"/>
  <c r="B1729" i="5"/>
  <c r="B1716" i="5"/>
  <c r="B1702" i="5"/>
  <c r="B1686" i="5"/>
  <c r="B1670" i="5"/>
  <c r="B1655" i="5"/>
  <c r="B1638" i="5"/>
  <c r="B1622" i="5"/>
  <c r="B1607" i="5"/>
  <c r="B1590" i="5"/>
  <c r="B1574" i="5"/>
  <c r="B1559" i="5"/>
  <c r="B1542" i="5"/>
  <c r="B1526" i="5"/>
  <c r="B1511" i="5"/>
  <c r="B1494" i="5"/>
  <c r="B1478" i="5"/>
  <c r="B1463" i="5"/>
  <c r="B1446" i="5"/>
  <c r="B1430" i="5"/>
  <c r="B1415" i="5"/>
  <c r="B1398" i="5"/>
  <c r="B1382" i="5"/>
  <c r="B1367" i="5"/>
  <c r="B1350" i="5"/>
  <c r="B1334" i="5"/>
  <c r="B1319" i="5"/>
  <c r="B1302" i="5"/>
  <c r="B1286" i="5"/>
  <c r="B1271" i="5"/>
  <c r="B1254" i="5"/>
  <c r="B1238" i="5"/>
  <c r="B1223" i="5"/>
  <c r="B1203" i="5"/>
  <c r="B1162" i="5"/>
  <c r="B1047" i="5"/>
  <c r="B846" i="5"/>
  <c r="B374" i="5"/>
  <c r="B1790" i="5"/>
  <c r="B1778" i="5"/>
  <c r="B1766" i="5"/>
  <c r="B1754" i="5"/>
  <c r="B1741" i="5"/>
  <c r="B1728" i="5"/>
  <c r="B1715" i="5"/>
  <c r="B1700" i="5"/>
  <c r="B1685" i="5"/>
  <c r="B1669" i="5"/>
  <c r="B1654" i="5"/>
  <c r="B1637" i="5"/>
  <c r="B1621" i="5"/>
  <c r="B1606" i="5"/>
  <c r="B1589" i="5"/>
  <c r="B1573" i="5"/>
  <c r="B1558" i="5"/>
  <c r="B1541" i="5"/>
  <c r="B1525" i="5"/>
  <c r="B1510" i="5"/>
  <c r="B1493" i="5"/>
  <c r="B1477" i="5"/>
  <c r="B1462" i="5"/>
  <c r="B1445" i="5"/>
  <c r="B1429" i="5"/>
  <c r="B1414" i="5"/>
  <c r="B1397" i="5"/>
  <c r="B1381" i="5"/>
  <c r="B1366" i="5"/>
  <c r="B1349" i="5"/>
  <c r="B1333" i="5"/>
  <c r="B1318" i="5"/>
  <c r="B1301" i="5"/>
  <c r="B1285" i="5"/>
  <c r="B1270" i="5"/>
  <c r="B1253" i="5"/>
  <c r="B1237" i="5"/>
  <c r="B1222" i="5"/>
  <c r="B1202" i="5"/>
  <c r="B1159" i="5"/>
  <c r="B1035" i="5"/>
  <c r="B827" i="5"/>
  <c r="B302" i="5"/>
  <c r="B1801" i="5"/>
  <c r="B1789" i="5"/>
  <c r="B1777" i="5"/>
  <c r="B1765" i="5"/>
  <c r="B1753" i="5"/>
  <c r="B1740" i="5"/>
  <c r="B1727" i="5"/>
  <c r="B1714" i="5"/>
  <c r="B1699" i="5"/>
  <c r="B1683" i="5"/>
  <c r="B1668" i="5"/>
  <c r="B1651" i="5"/>
  <c r="B1635" i="5"/>
  <c r="B1620" i="5"/>
  <c r="B1603" i="5"/>
  <c r="B1587" i="5"/>
  <c r="B1572" i="5"/>
  <c r="B1555" i="5"/>
  <c r="B1539" i="5"/>
  <c r="B1524" i="5"/>
  <c r="B1507" i="5"/>
  <c r="B1491" i="5"/>
  <c r="B1476" i="5"/>
  <c r="B1459" i="5"/>
  <c r="B1443" i="5"/>
  <c r="B1428" i="5"/>
  <c r="B1411" i="5"/>
  <c r="B1395" i="5"/>
  <c r="B1380" i="5"/>
  <c r="B1363" i="5"/>
  <c r="B1347" i="5"/>
  <c r="B1332" i="5"/>
  <c r="B1315" i="5"/>
  <c r="B1299" i="5"/>
  <c r="B1284" i="5"/>
  <c r="B1267" i="5"/>
  <c r="B1251" i="5"/>
  <c r="B1236" i="5"/>
  <c r="B1219" i="5"/>
  <c r="B1201" i="5"/>
  <c r="B1155" i="5"/>
  <c r="B1022" i="5"/>
  <c r="B810" i="5"/>
  <c r="B230" i="5"/>
  <c r="B1788" i="5"/>
  <c r="B1764" i="5"/>
  <c r="B1739" i="5"/>
  <c r="B1712" i="5"/>
  <c r="B1698" i="5"/>
  <c r="B1682" i="5"/>
  <c r="B1650" i="5"/>
  <c r="B1634" i="5"/>
  <c r="B1619" i="5"/>
  <c r="B1602" i="5"/>
  <c r="B1586" i="5"/>
  <c r="B1571" i="5"/>
  <c r="B1554" i="5"/>
  <c r="B1538" i="5"/>
  <c r="B1523" i="5"/>
  <c r="B1506" i="5"/>
  <c r="B1490" i="5"/>
  <c r="B1475" i="5"/>
  <c r="B1458" i="5"/>
  <c r="B1442" i="5"/>
  <c r="B1427" i="5"/>
  <c r="B1410" i="5"/>
  <c r="B1394" i="5"/>
  <c r="B1379" i="5"/>
  <c r="B1362" i="5"/>
  <c r="B1346" i="5"/>
  <c r="B1331" i="5"/>
  <c r="B1314" i="5"/>
  <c r="B1298" i="5"/>
  <c r="B1283" i="5"/>
  <c r="B1266" i="5"/>
  <c r="B1250" i="5"/>
  <c r="B1235" i="5"/>
  <c r="B1218" i="5"/>
  <c r="B1198" i="5"/>
  <c r="B1150" i="5"/>
  <c r="B1007" i="5"/>
  <c r="B791" i="5"/>
  <c r="B158" i="5"/>
  <c r="B1737" i="5"/>
  <c r="B1800" i="5"/>
  <c r="B1776" i="5"/>
  <c r="B1752" i="5"/>
  <c r="B1726" i="5"/>
  <c r="B1667" i="5"/>
  <c r="B1799" i="5"/>
  <c r="B1787" i="5"/>
  <c r="B1775" i="5"/>
  <c r="B1763" i="5"/>
  <c r="B1751" i="5"/>
  <c r="B1738" i="5"/>
  <c r="B1725" i="5"/>
  <c r="B1711" i="5"/>
  <c r="B1697" i="5"/>
  <c r="B1681" i="5"/>
  <c r="B1666" i="5"/>
  <c r="B1649" i="5"/>
  <c r="B1633" i="5"/>
  <c r="B1618" i="5"/>
  <c r="B1601" i="5"/>
  <c r="B1585" i="5"/>
  <c r="B1570" i="5"/>
  <c r="B1553" i="5"/>
  <c r="B1537" i="5"/>
  <c r="B1522" i="5"/>
  <c r="B1505" i="5"/>
  <c r="B1489" i="5"/>
  <c r="B1474" i="5"/>
  <c r="B1457" i="5"/>
  <c r="B1441" i="5"/>
  <c r="B1426" i="5"/>
  <c r="B1409" i="5"/>
  <c r="B1393" i="5"/>
  <c r="B1378" i="5"/>
  <c r="B1361" i="5"/>
  <c r="B1345" i="5"/>
  <c r="B1330" i="5"/>
  <c r="B1313" i="5"/>
  <c r="B1297" i="5"/>
  <c r="B1282" i="5"/>
  <c r="B1265" i="5"/>
  <c r="B1249" i="5"/>
  <c r="B1234" i="5"/>
  <c r="B1217" i="5"/>
  <c r="B1195" i="5"/>
  <c r="B1143" i="5"/>
  <c r="B990" i="5"/>
  <c r="B774" i="5"/>
  <c r="B86" i="5"/>
  <c r="D3" i="5" l="1" a="1"/>
  <c r="D3" i="5" s="1"/>
  <c r="G24" i="3"/>
  <c r="K7" i="5" l="1"/>
  <c r="K5" i="5"/>
  <c r="N6" i="5" s="1"/>
  <c r="K3" i="5"/>
  <c r="K6" i="5"/>
  <c r="N5" i="5" s="1"/>
  <c r="K4" i="5"/>
  <c r="N3" i="5" l="1"/>
  <c r="P3" i="5"/>
  <c r="P5" i="5" l="1"/>
  <c r="P4" i="5"/>
  <c r="N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<sst xmlns="http://schemas.openxmlformats.org/spreadsheetml/2006/main" count="21590" uniqueCount="6491">
  <si>
    <t>director_name</t>
  </si>
  <si>
    <t>duration</t>
  </si>
  <si>
    <t>gross</t>
  </si>
  <si>
    <t>genres</t>
  </si>
  <si>
    <t>movie_title</t>
  </si>
  <si>
    <t>language</t>
  </si>
  <si>
    <t>budget</t>
  </si>
  <si>
    <t>imdb_score</t>
  </si>
  <si>
    <t>James Cameron</t>
  </si>
  <si>
    <t>Action|Adventure|Fantasy|Sci-Fi</t>
  </si>
  <si>
    <t>Avatar</t>
  </si>
  <si>
    <t>English</t>
  </si>
  <si>
    <t>Gore Verbinski</t>
  </si>
  <si>
    <t>Action|Adventure|Fantasy</t>
  </si>
  <si>
    <t>Pirates of the Caribbean: At World's End</t>
  </si>
  <si>
    <t>Sam Mendes</t>
  </si>
  <si>
    <t>Action|Adventure|Thriller</t>
  </si>
  <si>
    <t>Spectre</t>
  </si>
  <si>
    <t>Christopher Nolan</t>
  </si>
  <si>
    <t>Action|Thriller</t>
  </si>
  <si>
    <t>The Dark Knight Rises</t>
  </si>
  <si>
    <t>Andrew Stanton</t>
  </si>
  <si>
    <t>Action|Adventure|Sci-Fi</t>
  </si>
  <si>
    <t>John Carter</t>
  </si>
  <si>
    <t>Sam Raimi</t>
  </si>
  <si>
    <t>Action|Adventure|Romance</t>
  </si>
  <si>
    <t>Spider-Man 3</t>
  </si>
  <si>
    <t>Nathan Greno</t>
  </si>
  <si>
    <t>Adventure|Animation|Comedy|Family|Fantasy|Musical|Romance</t>
  </si>
  <si>
    <t>Tangled</t>
  </si>
  <si>
    <t>Joss Whedon</t>
  </si>
  <si>
    <t>Avengers: Age of Ultron</t>
  </si>
  <si>
    <t>David Yates</t>
  </si>
  <si>
    <t>Adventure|Family|Fantasy|Mystery</t>
  </si>
  <si>
    <t>Harry Potter and the Half-Blood Prince</t>
  </si>
  <si>
    <t>Zack Snyder</t>
  </si>
  <si>
    <t>Batman v Superman: Dawn of Justice</t>
  </si>
  <si>
    <t>Bryan Singer</t>
  </si>
  <si>
    <t>Superman Returns</t>
  </si>
  <si>
    <t>Marc Forster</t>
  </si>
  <si>
    <t>Action|Adventure</t>
  </si>
  <si>
    <t>Quantum of Solace</t>
  </si>
  <si>
    <t>Pirates of the Caribbean: Dead Man's Chest</t>
  </si>
  <si>
    <t>Action|Adventure|Western</t>
  </si>
  <si>
    <t>The Lone Ranger</t>
  </si>
  <si>
    <t>Man of Steel</t>
  </si>
  <si>
    <t>Andrew Adamson</t>
  </si>
  <si>
    <t>Action|Adventure|Family|Fantasy</t>
  </si>
  <si>
    <t>The Chronicles of Narnia: Prince Caspian</t>
  </si>
  <si>
    <t>The Avengers</t>
  </si>
  <si>
    <t>Rob Marshall</t>
  </si>
  <si>
    <t>Pirates of the Caribbean: On Stranger Tides</t>
  </si>
  <si>
    <t>Barry Sonnenfeld</t>
  </si>
  <si>
    <t>Action|Adventure|Comedy|Family|Fantasy|Sci-Fi</t>
  </si>
  <si>
    <t>Men in Black 3</t>
  </si>
  <si>
    <t>Peter Jackson</t>
  </si>
  <si>
    <t>Adventure|Fantasy</t>
  </si>
  <si>
    <t>The Hobbit: The Battle of the Five Armies</t>
  </si>
  <si>
    <t>Marc Webb</t>
  </si>
  <si>
    <t>The Amazing Spider-Man</t>
  </si>
  <si>
    <t>Ridley Scott</t>
  </si>
  <si>
    <t>Action|Adventure|Drama|History</t>
  </si>
  <si>
    <t>Robin Hood</t>
  </si>
  <si>
    <t>The Hobbit: The Desolation of Smaug</t>
  </si>
  <si>
    <t>Chris Weitz</t>
  </si>
  <si>
    <t>Adventure|Family|Fantasy</t>
  </si>
  <si>
    <t>The Golden Compass</t>
  </si>
  <si>
    <t>Action|Adventure|Drama|Romance</t>
  </si>
  <si>
    <t>King Kong</t>
  </si>
  <si>
    <t>Drama|Romance</t>
  </si>
  <si>
    <t>Titanic</t>
  </si>
  <si>
    <t>Anthony Russo</t>
  </si>
  <si>
    <t>Captain America: Civil War</t>
  </si>
  <si>
    <t>Peter Berg</t>
  </si>
  <si>
    <t>Action|Adventure|Sci-Fi|Thriller</t>
  </si>
  <si>
    <t>Battleship</t>
  </si>
  <si>
    <t>Colin Trevorrow</t>
  </si>
  <si>
    <t>Jurassic World</t>
  </si>
  <si>
    <t>Skyfall</t>
  </si>
  <si>
    <t>Action|Adventure|Fantasy|Romance</t>
  </si>
  <si>
    <t>Spider-Man 2</t>
  </si>
  <si>
    <t>Shane Black</t>
  </si>
  <si>
    <t>Iron Man 3</t>
  </si>
  <si>
    <t>Tim Burton</t>
  </si>
  <si>
    <t>Alice in Wonderland</t>
  </si>
  <si>
    <t>Brett Ratner</t>
  </si>
  <si>
    <t>Action|Adventure|Fantasy|Sci-Fi|Thriller</t>
  </si>
  <si>
    <t>X-Men: The Last Stand</t>
  </si>
  <si>
    <t>Dan Scanlon</t>
  </si>
  <si>
    <t>Adventure|Animation|Comedy|Family|Fantasy</t>
  </si>
  <si>
    <t>Monsters University</t>
  </si>
  <si>
    <t>Michael Bay</t>
  </si>
  <si>
    <t>Transformers: Revenge of the Fallen</t>
  </si>
  <si>
    <t>Transformers: Age of Extinction</t>
  </si>
  <si>
    <t>Oz the Great and Powerful</t>
  </si>
  <si>
    <t>The Amazing Spider-Man 2</t>
  </si>
  <si>
    <t>Joseph Kosinski</t>
  </si>
  <si>
    <t>TRON: Legacy</t>
  </si>
  <si>
    <t>John Lasseter</t>
  </si>
  <si>
    <t>Adventure|Animation|Comedy|Family|Sport</t>
  </si>
  <si>
    <t>Cars 2</t>
  </si>
  <si>
    <t>Martin Campbell</t>
  </si>
  <si>
    <t>Green Lantern</t>
  </si>
  <si>
    <t>Lee Unkrich</t>
  </si>
  <si>
    <t>Toy Story 3</t>
  </si>
  <si>
    <t>McG</t>
  </si>
  <si>
    <t>Terminator Salvation</t>
  </si>
  <si>
    <t>James Wan</t>
  </si>
  <si>
    <t>Action|Crime|Thriller</t>
  </si>
  <si>
    <t>Furious 7</t>
  </si>
  <si>
    <t>Action|Adventure|Horror|Sci-Fi|Thriller</t>
  </si>
  <si>
    <t>World War Z</t>
  </si>
  <si>
    <t>X-Men: Days of Future Past</t>
  </si>
  <si>
    <t>J.J. Abrams</t>
  </si>
  <si>
    <t>Star Trek Into Darkness</t>
  </si>
  <si>
    <t>Jack the Giant Slayer</t>
  </si>
  <si>
    <t>Baz Luhrmann</t>
  </si>
  <si>
    <t>The Great Gatsby</t>
  </si>
  <si>
    <t>Mike Newell</t>
  </si>
  <si>
    <t>Prince of Persia: The Sands of Time</t>
  </si>
  <si>
    <t>Guillermo del Toro</t>
  </si>
  <si>
    <t>Pacific Rim</t>
  </si>
  <si>
    <t>Transformers: Dark of the Moon</t>
  </si>
  <si>
    <t>Steven Spielberg</t>
  </si>
  <si>
    <t>Indiana Jones and the Kingdom of the Crystal Skull</t>
  </si>
  <si>
    <t>Mark Andrews</t>
  </si>
  <si>
    <t>Brave</t>
  </si>
  <si>
    <t>Justin Lin</t>
  </si>
  <si>
    <t>Star Trek Beyond</t>
  </si>
  <si>
    <t>Adventure|Animation|Family|Sci-Fi</t>
  </si>
  <si>
    <t>WALLÂ·E</t>
  </si>
  <si>
    <t>Action|Comedy|Crime|Thriller</t>
  </si>
  <si>
    <t>Rush Hour 3</t>
  </si>
  <si>
    <t>Roland Emmerich</t>
  </si>
  <si>
    <t>Robert Zemeckis</t>
  </si>
  <si>
    <t>Animation|Drama|Family|Fantasy</t>
  </si>
  <si>
    <t>A Christmas Carol</t>
  </si>
  <si>
    <t>Lana Wachowski</t>
  </si>
  <si>
    <t>Jupiter Ascending</t>
  </si>
  <si>
    <t>The Legend of Tarzan</t>
  </si>
  <si>
    <t>The Chronicles of Narnia: The Lion, the Witch and the Wardrobe</t>
  </si>
  <si>
    <t>X-Men: Apocalypse</t>
  </si>
  <si>
    <t>Action|Crime|Drama|Thriller</t>
  </si>
  <si>
    <t>The Dark Knight</t>
  </si>
  <si>
    <t>Pete Docter</t>
  </si>
  <si>
    <t>Adventure|Animation|Comedy|Family</t>
  </si>
  <si>
    <t>Up</t>
  </si>
  <si>
    <t>Rob Letterman</t>
  </si>
  <si>
    <t>Action|Adventure|Animation|Comedy|Family|Sci-Fi</t>
  </si>
  <si>
    <t>Monsters vs. Aliens</t>
  </si>
  <si>
    <t>Jon Favreau</t>
  </si>
  <si>
    <t>Iron Man</t>
  </si>
  <si>
    <t>Martin Scorsese</t>
  </si>
  <si>
    <t>Adventure|Drama|Family|Mystery</t>
  </si>
  <si>
    <t>Hugo</t>
  </si>
  <si>
    <t>Action|Comedy|Sci-Fi|Western</t>
  </si>
  <si>
    <t>Wild Wild West</t>
  </si>
  <si>
    <t>Rob Cohen</t>
  </si>
  <si>
    <t>Action|Adventure|Fantasy|Horror|Thriller</t>
  </si>
  <si>
    <t>The Mummy: Tomb of the Dragon Emperor</t>
  </si>
  <si>
    <t>David Ayer</t>
  </si>
  <si>
    <t>Action|Adventure|Comedy|Sci-Fi</t>
  </si>
  <si>
    <t>Suicide Squad</t>
  </si>
  <si>
    <t>Tom Shadyac</t>
  </si>
  <si>
    <t>Comedy|Family|Fantasy</t>
  </si>
  <si>
    <t>Evan Almighty</t>
  </si>
  <si>
    <t>Doug Liman</t>
  </si>
  <si>
    <t>Edge of Tomorrow</t>
  </si>
  <si>
    <t>Kevin Reynolds</t>
  </si>
  <si>
    <t>Waterworld</t>
  </si>
  <si>
    <t>Stephen Sommers</t>
  </si>
  <si>
    <t>G.I. Joe: The Rise of Cobra</t>
  </si>
  <si>
    <t>Adventure|Animation|Comedy|Drama|Family|Fantasy</t>
  </si>
  <si>
    <t>Inside Out</t>
  </si>
  <si>
    <t>Adventure|Drama|Family|Fantasy</t>
  </si>
  <si>
    <t>The Jungle Book</t>
  </si>
  <si>
    <t>Iron Man 2</t>
  </si>
  <si>
    <t>Rupert Sanders</t>
  </si>
  <si>
    <t>Action|Adventure|Drama|Fantasy</t>
  </si>
  <si>
    <t>Snow White and the Huntsman</t>
  </si>
  <si>
    <t>Robert Stromberg</t>
  </si>
  <si>
    <t>Action|Adventure|Family|Fantasy|Romance</t>
  </si>
  <si>
    <t>Maleficent</t>
  </si>
  <si>
    <t>Matt Reeves</t>
  </si>
  <si>
    <t>Action|Adventure|Drama|Sci-Fi</t>
  </si>
  <si>
    <t>Dawn of the Planet of the Apes</t>
  </si>
  <si>
    <t>Carl Rinsch</t>
  </si>
  <si>
    <t>47 Ronin</t>
  </si>
  <si>
    <t>Captain America: The Winter Soldier</t>
  </si>
  <si>
    <t>Mike Mitchell</t>
  </si>
  <si>
    <t>Shrek Forever After</t>
  </si>
  <si>
    <t>Brad Bird</t>
  </si>
  <si>
    <t>Action|Adventure|Family|Mystery|Sci-Fi</t>
  </si>
  <si>
    <t>Tomorrowland</t>
  </si>
  <si>
    <t>Don Hall</t>
  </si>
  <si>
    <t>Action|Adventure|Animation|Comedy|Drama|Family|Sci-Fi</t>
  </si>
  <si>
    <t>Big Hero 6</t>
  </si>
  <si>
    <t>Rich Moore</t>
  </si>
  <si>
    <t>Adventure|Animation|Comedy|Family|Sci-Fi</t>
  </si>
  <si>
    <t>Wreck-It Ralph</t>
  </si>
  <si>
    <t>Adventure|Animation|Family|Fantasy</t>
  </si>
  <si>
    <t>The Polar Express</t>
  </si>
  <si>
    <t>Independence Day: Resurgence</t>
  </si>
  <si>
    <t>Dean DeBlois</t>
  </si>
  <si>
    <t>How to Train Your Dragon</t>
  </si>
  <si>
    <t>Jonathan Mostow</t>
  </si>
  <si>
    <t>Action|Sci-Fi</t>
  </si>
  <si>
    <t>Terminator 3: Rise of the Machines</t>
  </si>
  <si>
    <t>James Gunn</t>
  </si>
  <si>
    <t>Guardians of the Galaxy</t>
  </si>
  <si>
    <t>Adventure|Drama|Sci-Fi</t>
  </si>
  <si>
    <t>Interstellar</t>
  </si>
  <si>
    <t>Inception</t>
  </si>
  <si>
    <t>The Hobbit: An Unexpected Journey</t>
  </si>
  <si>
    <t>The Fast and the Furious</t>
  </si>
  <si>
    <t>David Fincher</t>
  </si>
  <si>
    <t>Drama|Fantasy|Romance</t>
  </si>
  <si>
    <t>The Curious Case of Benjamin Button</t>
  </si>
  <si>
    <t>Matthew Vaughn</t>
  </si>
  <si>
    <t>X-Men: First Class</t>
  </si>
  <si>
    <t>Francis Lawrence</t>
  </si>
  <si>
    <t>Adventure|Sci-Fi</t>
  </si>
  <si>
    <t>The Hunger Games: Mockingjay - Part 2</t>
  </si>
  <si>
    <t>Jon Turteltaub</t>
  </si>
  <si>
    <t>The Sorcerer's Apprentice</t>
  </si>
  <si>
    <t>Wolfgang Petersen</t>
  </si>
  <si>
    <t>Action|Adventure|Drama|Thriller</t>
  </si>
  <si>
    <t>Poseidon</t>
  </si>
  <si>
    <t>James Bobin</t>
  </si>
  <si>
    <t>Alice Through the Looking Glass</t>
  </si>
  <si>
    <t>Chris Miller</t>
  </si>
  <si>
    <t>Shrek the Third</t>
  </si>
  <si>
    <t>Duncan Jones</t>
  </si>
  <si>
    <t>Warcraft</t>
  </si>
  <si>
    <t>Alan Taylor</t>
  </si>
  <si>
    <t>Terminator Genisys</t>
  </si>
  <si>
    <t>Michael Apted</t>
  </si>
  <si>
    <t>The Chronicles of Narnia: The Voyage of the Dawn Treader</t>
  </si>
  <si>
    <t>Action|Drama|History|Romance|War</t>
  </si>
  <si>
    <t>Pearl Harbor</t>
  </si>
  <si>
    <t>Transformers</t>
  </si>
  <si>
    <t>Oliver Stone</t>
  </si>
  <si>
    <t>Action|Adventure|Biography|Drama|History|Romance|War</t>
  </si>
  <si>
    <t>Alexander</t>
  </si>
  <si>
    <t>Harry Potter and the Order of the Phoenix</t>
  </si>
  <si>
    <t>Harry Potter and the Goblet of Fire</t>
  </si>
  <si>
    <t>Action|Drama</t>
  </si>
  <si>
    <t>Hancock</t>
  </si>
  <si>
    <t>Drama|Horror|Sci-Fi</t>
  </si>
  <si>
    <t>I Am Legend</t>
  </si>
  <si>
    <t>Adventure|Comedy|Family|Fantasy</t>
  </si>
  <si>
    <t>Charlie and the Chocolate Factory</t>
  </si>
  <si>
    <t>Animation|Comedy|Family|Fantasy</t>
  </si>
  <si>
    <t>Ratatouille</t>
  </si>
  <si>
    <t>Batman Begins</t>
  </si>
  <si>
    <t>Eric Darnell</t>
  </si>
  <si>
    <t>Action|Adventure|Animation|Comedy|Family</t>
  </si>
  <si>
    <t>Madagascar: Escape 2 Africa</t>
  </si>
  <si>
    <t>Shawn Levy</t>
  </si>
  <si>
    <t>Night at the Museum: Battle of the Smithsonian</t>
  </si>
  <si>
    <t>Gavin Hood</t>
  </si>
  <si>
    <t>X-Men Origins: Wolverine</t>
  </si>
  <si>
    <t>The Matrix Revolutions</t>
  </si>
  <si>
    <t>Chris Buck</t>
  </si>
  <si>
    <t>Adventure|Animation|Comedy|Family|Fantasy|Musical</t>
  </si>
  <si>
    <t>Frozen</t>
  </si>
  <si>
    <t>The Matrix Reloaded</t>
  </si>
  <si>
    <t>Thor: The Dark World</t>
  </si>
  <si>
    <t>George Miller</t>
  </si>
  <si>
    <t>Mad Max: Fury Road</t>
  </si>
  <si>
    <t>Ron Howard</t>
  </si>
  <si>
    <t>Mystery|Thriller</t>
  </si>
  <si>
    <t>Angels &amp; Demons</t>
  </si>
  <si>
    <t>Kenneth Branagh</t>
  </si>
  <si>
    <t>Thor</t>
  </si>
  <si>
    <t>Byron Howard</t>
  </si>
  <si>
    <t>Adventure|Animation|Comedy|Drama|Family</t>
  </si>
  <si>
    <t>Bolt</t>
  </si>
  <si>
    <t>Hoyt Yeatman</t>
  </si>
  <si>
    <t>Action|Adventure|Animation|Comedy|Family|Fantasy|Sci-Fi</t>
  </si>
  <si>
    <t>G-Force</t>
  </si>
  <si>
    <t>Jonathan Liebesman</t>
  </si>
  <si>
    <t>Wrath of the Titans</t>
  </si>
  <si>
    <t>Comedy|Fantasy|Horror</t>
  </si>
  <si>
    <t>Dark Shadows</t>
  </si>
  <si>
    <t>Christopher McQuarrie</t>
  </si>
  <si>
    <t>Mission: Impossible - Rogue Nation</t>
  </si>
  <si>
    <t>Joe Johnston</t>
  </si>
  <si>
    <t>Drama|Fantasy|Horror|Thriller</t>
  </si>
  <si>
    <t>The Wolfman</t>
  </si>
  <si>
    <t>Steve Hickner</t>
  </si>
  <si>
    <t>Bee Movie</t>
  </si>
  <si>
    <t>Jennifer Yuh Nelson</t>
  </si>
  <si>
    <t>Kung Fu Panda 2</t>
  </si>
  <si>
    <t>M. Night Shyamalan</t>
  </si>
  <si>
    <t>The Last Airbender</t>
  </si>
  <si>
    <t>Mission: Impossible III</t>
  </si>
  <si>
    <t>Action|Drama|Thriller</t>
  </si>
  <si>
    <t>White House Down</t>
  </si>
  <si>
    <t>Simon Wells</t>
  </si>
  <si>
    <t>Mars Needs Moms</t>
  </si>
  <si>
    <t>David Bowers</t>
  </si>
  <si>
    <t>Flushed Away</t>
  </si>
  <si>
    <t>Joe Wright</t>
  </si>
  <si>
    <t>Pan</t>
  </si>
  <si>
    <t>Rob Minkoff</t>
  </si>
  <si>
    <t>Mr. Peabody &amp; Sherman</t>
  </si>
  <si>
    <t>Adventure</t>
  </si>
  <si>
    <t>Troy</t>
  </si>
  <si>
    <t>Madagascar 3: Europe's Most Wanted</t>
  </si>
  <si>
    <t>Lee Tamahori</t>
  </si>
  <si>
    <t>Die Another Day</t>
  </si>
  <si>
    <t>Paul Feig</t>
  </si>
  <si>
    <t>Action|Comedy|Fantasy|Sci-Fi</t>
  </si>
  <si>
    <t>Ghostbusters</t>
  </si>
  <si>
    <t>Armageddon</t>
  </si>
  <si>
    <t>Action|Adventure|Comedy|Family|Fantasy|Mystery|Sci-Fi</t>
  </si>
  <si>
    <t>Men in Black II</t>
  </si>
  <si>
    <t>Action|Adventure|Animation|Fantasy</t>
  </si>
  <si>
    <t>Beowulf</t>
  </si>
  <si>
    <t>Alessandro Carloni</t>
  </si>
  <si>
    <t>Kung Fu Panda 3</t>
  </si>
  <si>
    <t>Mission: Impossible - Ghost Protocol</t>
  </si>
  <si>
    <t>Peter Ramsey</t>
  </si>
  <si>
    <t>Rise of the Guardians</t>
  </si>
  <si>
    <t>Dean Parisot</t>
  </si>
  <si>
    <t>Comedy|Crime</t>
  </si>
  <si>
    <t>Fun with Dick and Jane</t>
  </si>
  <si>
    <t>Edward Zwick</t>
  </si>
  <si>
    <t>Action|Drama|History|War</t>
  </si>
  <si>
    <t>The Last Samurai</t>
  </si>
  <si>
    <t>Action|Adventure|Drama</t>
  </si>
  <si>
    <t>Exodus: Gods and Kings</t>
  </si>
  <si>
    <t>Star Trek</t>
  </si>
  <si>
    <t>Spider-Man</t>
  </si>
  <si>
    <t>Action|Adventure|Animation|Comedy|Family|Fantasy</t>
  </si>
  <si>
    <t>How to Train Your Dragon 2</t>
  </si>
  <si>
    <t>Alex Proyas</t>
  </si>
  <si>
    <t>Gods of Egypt</t>
  </si>
  <si>
    <t>Stealth</t>
  </si>
  <si>
    <t>Action|Drama|Mystery|Sci-Fi</t>
  </si>
  <si>
    <t>Watchmen</t>
  </si>
  <si>
    <t>Richard Donner</t>
  </si>
  <si>
    <t>Lethal Weapon 4</t>
  </si>
  <si>
    <t>Ang Lee</t>
  </si>
  <si>
    <t>Hulk</t>
  </si>
  <si>
    <t>Jon M. Chu</t>
  </si>
  <si>
    <t>G.I. Joe: Retaliation</t>
  </si>
  <si>
    <t>Breck Eisner</t>
  </si>
  <si>
    <t>Action|Adventure|Comedy|Thriller</t>
  </si>
  <si>
    <t>Sahara</t>
  </si>
  <si>
    <t>Hironobu Sakaguchi</t>
  </si>
  <si>
    <t>Action|Adventure|Animation|Fantasy|Romance|Sci-Fi</t>
  </si>
  <si>
    <t>Final Fantasy: The Spirits Within</t>
  </si>
  <si>
    <t>Captain America: The First Avenger</t>
  </si>
  <si>
    <t>The World Is Not Enough</t>
  </si>
  <si>
    <t>Peter Weir</t>
  </si>
  <si>
    <t>Action|Adventure|Drama|History|War</t>
  </si>
  <si>
    <t>Master and Commander: The Far Side of the World</t>
  </si>
  <si>
    <t>Bill Condon</t>
  </si>
  <si>
    <t>Adventure|Drama|Fantasy|Romance</t>
  </si>
  <si>
    <t>The Twilight Saga: Breaking Dawn - Part 2</t>
  </si>
  <si>
    <t>Animation|Comedy|Family|Musical</t>
  </si>
  <si>
    <t>Happy Feet 2</t>
  </si>
  <si>
    <t>Louis Leterrier</t>
  </si>
  <si>
    <t>The Incredible Hulk</t>
  </si>
  <si>
    <t>The BFG</t>
  </si>
  <si>
    <t>Alejandro G. IÃ±Ã¡rritu</t>
  </si>
  <si>
    <t>Adventure|Drama|Thriller|Western</t>
  </si>
  <si>
    <t>The Revenant</t>
  </si>
  <si>
    <t>David Soren</t>
  </si>
  <si>
    <t>Turbo</t>
  </si>
  <si>
    <t>Adventure|Animation|Comedy|Family|Western</t>
  </si>
  <si>
    <t>Rango</t>
  </si>
  <si>
    <t>Penguins of Madagascar</t>
  </si>
  <si>
    <t>Paul Greengrass</t>
  </si>
  <si>
    <t>Action|Mystery|Thriller</t>
  </si>
  <si>
    <t>The Bourne Ultimatum</t>
  </si>
  <si>
    <t>Mark Osborne</t>
  </si>
  <si>
    <t>Kung Fu Panda</t>
  </si>
  <si>
    <t>Peyton Reed</t>
  </si>
  <si>
    <t>Ant-Man</t>
  </si>
  <si>
    <t>Adventure|Sci-Fi|Thriller</t>
  </si>
  <si>
    <t>The Hunger Games: Catching Fire</t>
  </si>
  <si>
    <t>Tim Johnson</t>
  </si>
  <si>
    <t>Adventure|Animation|Comedy|Family|Fantasy|Sci-Fi</t>
  </si>
  <si>
    <t>Home</t>
  </si>
  <si>
    <t>War of the Worlds</t>
  </si>
  <si>
    <t>Bad Boys II</t>
  </si>
  <si>
    <t>Puss in Boots</t>
  </si>
  <si>
    <t>Phillip Noyce</t>
  </si>
  <si>
    <t>Action|Crime|Mystery|Thriller</t>
  </si>
  <si>
    <t>Salt</t>
  </si>
  <si>
    <t>Darren Aronofsky</t>
  </si>
  <si>
    <t>Noah</t>
  </si>
  <si>
    <t>Action|Adventure|Family|Mystery</t>
  </si>
  <si>
    <t>The Adventures of Tintin</t>
  </si>
  <si>
    <t>Alfonso CuarÃ³n</t>
  </si>
  <si>
    <t>Harry Potter and the Prisoner of Azkaban</t>
  </si>
  <si>
    <t>Adventure|Drama|Romance|War</t>
  </si>
  <si>
    <t>Australia</t>
  </si>
  <si>
    <t>After Earth</t>
  </si>
  <si>
    <t>Eric Leighton</t>
  </si>
  <si>
    <t>Adventure|Animation|Family|Thriller</t>
  </si>
  <si>
    <t>Dinosaur</t>
  </si>
  <si>
    <t>Night at the Museum: Secret of the Tomb</t>
  </si>
  <si>
    <t>Tom McGrath</t>
  </si>
  <si>
    <t>Action|Animation|Comedy|Family|Sci-Fi</t>
  </si>
  <si>
    <t>Megamind</t>
  </si>
  <si>
    <t>Chris Columbus</t>
  </si>
  <si>
    <t>Harry Potter and the Sorcerer's Stone</t>
  </si>
  <si>
    <t>Robert Schwentke</t>
  </si>
  <si>
    <t>Action|Comedy|Fantasy</t>
  </si>
  <si>
    <t>R.I.P.D.</t>
  </si>
  <si>
    <t>Pirates of the Caribbean: The Curse of the Black Pearl</t>
  </si>
  <si>
    <t>The Hunger Games: Mockingjay - Part 1</t>
  </si>
  <si>
    <t>The Da Vinci Code</t>
  </si>
  <si>
    <t>Carlos Saldanha</t>
  </si>
  <si>
    <t>Adventure|Animation|Comedy|Family|Musical</t>
  </si>
  <si>
    <t>Rio 2</t>
  </si>
  <si>
    <t>X-Men 2</t>
  </si>
  <si>
    <t>Fast Five</t>
  </si>
  <si>
    <t>Guy Ritchie</t>
  </si>
  <si>
    <t>Action|Adventure|Crime|Mystery|Thriller</t>
  </si>
  <si>
    <t>Sherlock Holmes: A Game of Shadows</t>
  </si>
  <si>
    <t>Clash of the Titans</t>
  </si>
  <si>
    <t>Paul Verhoeven</t>
  </si>
  <si>
    <t>Total Recall</t>
  </si>
  <si>
    <t>John McTiernan</t>
  </si>
  <si>
    <t>Action|Adventure|History</t>
  </si>
  <si>
    <t>The 13th Warrior</t>
  </si>
  <si>
    <t>Tony Gilroy</t>
  </si>
  <si>
    <t>The Bourne Legacy</t>
  </si>
  <si>
    <t>Joel Schumacher</t>
  </si>
  <si>
    <t>Action</t>
  </si>
  <si>
    <t>Batman &amp; Robin</t>
  </si>
  <si>
    <t>How the Grinch Stole Christmas</t>
  </si>
  <si>
    <t>The Day After Tomorrow</t>
  </si>
  <si>
    <t>John Woo</t>
  </si>
  <si>
    <t>Mission: Impossible II</t>
  </si>
  <si>
    <t>The Perfect Storm</t>
  </si>
  <si>
    <t>Tim Story</t>
  </si>
  <si>
    <t>Fantastic 4: Rise of the Silver Surfer</t>
  </si>
  <si>
    <t>Adventure|Drama|Fantasy</t>
  </si>
  <si>
    <t>Life of Pi</t>
  </si>
  <si>
    <t>Mark Steven Johnson</t>
  </si>
  <si>
    <t>Action|Fantasy|Thriller</t>
  </si>
  <si>
    <t>Ghost Rider</t>
  </si>
  <si>
    <t>Jason Bourne</t>
  </si>
  <si>
    <t>Action|Adventure|Comedy|Crime</t>
  </si>
  <si>
    <t>Charlie's Angels: Full Throttle</t>
  </si>
  <si>
    <t>Adventure|Mystery|Sci-Fi</t>
  </si>
  <si>
    <t>Prometheus</t>
  </si>
  <si>
    <t>Stuart Little 2</t>
  </si>
  <si>
    <t>Neill Blomkamp</t>
  </si>
  <si>
    <t>Action|Drama|Sci-Fi|Thriller</t>
  </si>
  <si>
    <t>Elysium</t>
  </si>
  <si>
    <t>David Twohy</t>
  </si>
  <si>
    <t>The Chronicles of Riddick</t>
  </si>
  <si>
    <t>JosÃ© Padilha</t>
  </si>
  <si>
    <t>Action|Crime|Sci-Fi|Thriller</t>
  </si>
  <si>
    <t>RoboCop</t>
  </si>
  <si>
    <t>Action|Family|Sport</t>
  </si>
  <si>
    <t>Speed Racer</t>
  </si>
  <si>
    <t>James L. Brooks</t>
  </si>
  <si>
    <t>Comedy|Drama|Romance</t>
  </si>
  <si>
    <t>How Do You Know</t>
  </si>
  <si>
    <t>James Mangold</t>
  </si>
  <si>
    <t>Action|Comedy|Romance</t>
  </si>
  <si>
    <t>Knight and Day</t>
  </si>
  <si>
    <t>Action|Adventure|Mystery|Sci-Fi</t>
  </si>
  <si>
    <t>Oblivion</t>
  </si>
  <si>
    <t>George Lucas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</si>
  <si>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</si>
  <si>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</si>
  <si>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</si>
  <si>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</si>
  <si>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</si>
  <si>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Kirk De Micco</t>
  </si>
  <si>
    <t>The Croods</t>
  </si>
  <si>
    <t>Action|Drama|War</t>
  </si>
  <si>
    <t>Windtalkers</t>
  </si>
  <si>
    <t>Cedric Nicolas-Troyan</t>
  </si>
  <si>
    <t>The Huntsman: Winter's War</t>
  </si>
  <si>
    <t>Teenage Mutant Ninja Turtles</t>
  </si>
  <si>
    <t>Adventure|Drama|Sci-Fi|Thriller</t>
  </si>
  <si>
    <t>Gravity</t>
  </si>
  <si>
    <t>Roger Donaldson</t>
  </si>
  <si>
    <t>Dante's Peak</t>
  </si>
  <si>
    <t>Dave Green</t>
  </si>
  <si>
    <t>Teenage Mutant Ninja Turtles: Out of the Shadows</t>
  </si>
  <si>
    <t>Josh Trank</t>
  </si>
  <si>
    <t>Fantastic Four</t>
  </si>
  <si>
    <t>Action|Adventure|Comedy|Family|Fantasy</t>
  </si>
  <si>
    <t>Night at the Museum</t>
  </si>
  <si>
    <t>Brad Peyton</t>
  </si>
  <si>
    <t>San Andreas</t>
  </si>
  <si>
    <t>Roger Spottiswoode</t>
  </si>
  <si>
    <t>Tomorrow Never Dies</t>
  </si>
  <si>
    <t>The Patriot</t>
  </si>
  <si>
    <t>Steven Soderbergh</t>
  </si>
  <si>
    <t>Crime|Thriller</t>
  </si>
  <si>
    <t>Ocean's Twelve</t>
  </si>
  <si>
    <t>Action|Comedy|Crime|Romance|Thriller</t>
  </si>
  <si>
    <t>Mr. &amp; Mrs. Smith</t>
  </si>
  <si>
    <t>Insurgent</t>
  </si>
  <si>
    <t>Biography|Drama</t>
  </si>
  <si>
    <t>The Aviator</t>
  </si>
  <si>
    <t>Gulliver's Travels</t>
  </si>
  <si>
    <t>Michel Gondry</t>
  </si>
  <si>
    <t>Action|Comedy|Crime|Sci-Fi|Thriller</t>
  </si>
  <si>
    <t>The Green Hornet</t>
  </si>
  <si>
    <t>Noam Murro</t>
  </si>
  <si>
    <t>Action|Drama|Fantasy|War</t>
  </si>
  <si>
    <t>300: Rise of an Empire</t>
  </si>
  <si>
    <t>Raja Gosnell</t>
  </si>
  <si>
    <t>The Smurfs</t>
  </si>
  <si>
    <t>Will Finn</t>
  </si>
  <si>
    <t>Animation|Comedy|Family|Music|Western</t>
  </si>
  <si>
    <t>Home on the Range</t>
  </si>
  <si>
    <t>Action|Adventure|Mystery|Sci-Fi|Thriller</t>
  </si>
  <si>
    <t>Allegiant</t>
  </si>
  <si>
    <t>Action|Drama|Sci-Fi|Sport</t>
  </si>
  <si>
    <t>Real Steel</t>
  </si>
  <si>
    <t>The Smurfs 2</t>
  </si>
  <si>
    <t>Jan de Bont</t>
  </si>
  <si>
    <t>Action|Crime|Romance|Thriller</t>
  </si>
  <si>
    <t>Speed 2: Cruise Control</t>
  </si>
  <si>
    <t>Ender's Game</t>
  </si>
  <si>
    <t>Len Wiseman</t>
  </si>
  <si>
    <t>Live Free or Die Hard</t>
  </si>
  <si>
    <t>The Lord of the Rings: The Fellowship of the Ring</t>
  </si>
  <si>
    <t>Frank Coraci</t>
  </si>
  <si>
    <t>Action|Adventure|Comedy</t>
  </si>
  <si>
    <t>Around the World in 80 Days</t>
  </si>
  <si>
    <t>Michael Mann</t>
  </si>
  <si>
    <t>Biography|Drama|Sport</t>
  </si>
  <si>
    <t>Ali</t>
  </si>
  <si>
    <t>Bo Welch</t>
  </si>
  <si>
    <t>The Cat in the Hat</t>
  </si>
  <si>
    <t>Action|Mystery|Sci-Fi|Thriller</t>
  </si>
  <si>
    <t>I, Robot</t>
  </si>
  <si>
    <t>Kingdom of Heaven</t>
  </si>
  <si>
    <t>Stuart Little</t>
  </si>
  <si>
    <t>Ron Clements</t>
  </si>
  <si>
    <t>Animation|Family|Fantasy|Musical|Romance</t>
  </si>
  <si>
    <t>The Princess and the Frog</t>
  </si>
  <si>
    <t>The Martian</t>
  </si>
  <si>
    <t>Action|Adventure|Romance|Sci-Fi|Thriller</t>
  </si>
  <si>
    <t>The Island</t>
  </si>
  <si>
    <t>Peter Chelsom</t>
  </si>
  <si>
    <t>Comedy|Romance</t>
  </si>
  <si>
    <t>Town &amp; Country</t>
  </si>
  <si>
    <t>Dominic Sena</t>
  </si>
  <si>
    <t>Gone in Sixty Seconds</t>
  </si>
  <si>
    <t>Action|Drama|Romance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</si>
  <si>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</si>
  <si>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</si>
  <si>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</si>
  <si>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</si>
  <si>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</si>
  <si>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</si>
  <si>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Biography|Crime|Drama|History|Romance</t>
  </si>
  <si>
    <t>Public Enemies</t>
  </si>
  <si>
    <t>Biography|Crime|Drama</t>
  </si>
  <si>
    <t>American Gangster</t>
  </si>
  <si>
    <t>Action|Comedy|Thriller</t>
  </si>
  <si>
    <t>True Lies</t>
  </si>
  <si>
    <t>Tony Scott</t>
  </si>
  <si>
    <t>The Taking of Pelham 1 2 3</t>
  </si>
  <si>
    <t>Paul Weitz</t>
  </si>
  <si>
    <t>Little Fockers</t>
  </si>
  <si>
    <t>Adam McKay</t>
  </si>
  <si>
    <t>Action|Comedy|Crime</t>
  </si>
  <si>
    <t>The Other Guys</t>
  </si>
  <si>
    <t>Chuck Russell</t>
  </si>
  <si>
    <t>Action|Drama|Mystery|Thriller</t>
  </si>
  <si>
    <t>Eraser</t>
  </si>
  <si>
    <t>Quentin Tarantino</t>
  </si>
  <si>
    <t>Drama|Western</t>
  </si>
  <si>
    <t>Django Unchained</t>
  </si>
  <si>
    <t>Gary Trousdale</t>
  </si>
  <si>
    <t>Animation|Drama|Family|Musical|Romance</t>
  </si>
  <si>
    <t>The Hunchback of Notre Dame</t>
  </si>
  <si>
    <t>Mark Dindal</t>
  </si>
  <si>
    <t>The Emperor's New Groove</t>
  </si>
  <si>
    <t>Simon West</t>
  </si>
  <si>
    <t>The Expendables 2</t>
  </si>
  <si>
    <t>Action|Adventure|Comedy|Family|Mystery</t>
  </si>
  <si>
    <t>National Treasure</t>
  </si>
  <si>
    <t>Stefen Fangmeier</t>
  </si>
  <si>
    <t>Eragon</t>
  </si>
  <si>
    <t>Spike Jonze</t>
  </si>
  <si>
    <t>Where the Wild Things Are</t>
  </si>
  <si>
    <t>Chris Wedge</t>
  </si>
  <si>
    <t>Epic</t>
  </si>
  <si>
    <t>Florian Henckel von Donnersmarck</t>
  </si>
  <si>
    <t>Action|Romance|Thriller</t>
  </si>
  <si>
    <t>The Tourist</t>
  </si>
  <si>
    <t>Peter Hyams</t>
  </si>
  <si>
    <t>Action|Fantasy|Horror|Mystery</t>
  </si>
  <si>
    <t>End of Days</t>
  </si>
  <si>
    <t>Adventure|Drama|Thriller</t>
  </si>
  <si>
    <t>Blood Diamond</t>
  </si>
  <si>
    <t>Biography|Comedy|Crime|Drama</t>
  </si>
  <si>
    <t>The Wolf of Wall Street</t>
  </si>
  <si>
    <t>Batman Forever</t>
  </si>
  <si>
    <t>Action|Sci-Fi|War</t>
  </si>
  <si>
    <t>Starship Troopers</t>
  </si>
  <si>
    <t>Tom Tykwer</t>
  </si>
  <si>
    <t>Drama|Sci-Fi</t>
  </si>
  <si>
    <t>Cloud Atlas</t>
  </si>
  <si>
    <t>Action|Adventure|Animation|Family|Fantasy</t>
  </si>
  <si>
    <t>Legend of the Guardians: The Owls of Ga'Hoole</t>
  </si>
  <si>
    <t>Pitof</t>
  </si>
  <si>
    <t>Action|Crime|Fantasy|Romance|Thriller</t>
  </si>
  <si>
    <t>Catwoman</t>
  </si>
  <si>
    <t>Hercules</t>
  </si>
  <si>
    <t>Treasure Planet</t>
  </si>
  <si>
    <t>Brad Silberling</t>
  </si>
  <si>
    <t>Adventure|Comedy|Sci-Fi</t>
  </si>
  <si>
    <t>Land of the Lost</t>
  </si>
  <si>
    <t>Patrick Hughes</t>
  </si>
  <si>
    <t>The Expendables 3</t>
  </si>
  <si>
    <t>Ericson Core</t>
  </si>
  <si>
    <t>Action|Crime|Sport|Thriller</t>
  </si>
  <si>
    <t>Point Break</t>
  </si>
  <si>
    <t>Lawrence Guterman</t>
  </si>
  <si>
    <t>Son of the Mask</t>
  </si>
  <si>
    <t>Action|Adventure|Biography|Drama|History|Thriller</t>
  </si>
  <si>
    <t>In the Heart of the Sea</t>
  </si>
  <si>
    <t>Ron Underwood</t>
  </si>
  <si>
    <t>Action|Comedy|Sci-Fi</t>
  </si>
  <si>
    <t>The Adventures of Pluto Nash</t>
  </si>
  <si>
    <t>Action|Drama|Thriller|War</t>
  </si>
  <si>
    <t>Green Zone</t>
  </si>
  <si>
    <t>Steve Martino</t>
  </si>
  <si>
    <t>The Peanuts Movie</t>
  </si>
  <si>
    <t>David Mamet</t>
  </si>
  <si>
    <t>Drama|Mystery|Thriller</t>
  </si>
  <si>
    <t>The Spanish Prisoner</t>
  </si>
  <si>
    <t>Action|Adventure|Fantasy|Thriller</t>
  </si>
  <si>
    <t>The Mummy Returns</t>
  </si>
  <si>
    <t>Crime|Drama</t>
  </si>
  <si>
    <t>Gangs of New York</t>
  </si>
  <si>
    <t>Yimou Zhang</t>
  </si>
  <si>
    <t>Drama|History|Romance|War</t>
  </si>
  <si>
    <t>The Flowers of War</t>
  </si>
  <si>
    <t>Mandarin</t>
  </si>
  <si>
    <t>Ash Brannon</t>
  </si>
  <si>
    <t>Animation|Comedy|Family|Sport</t>
  </si>
  <si>
    <t>Surf's Up</t>
  </si>
  <si>
    <t>Frank Oz</t>
  </si>
  <si>
    <t>Comedy|Sci-Fi|Thriller</t>
  </si>
  <si>
    <t>The Stepford Wives</t>
  </si>
  <si>
    <t>Drama|History|War</t>
  </si>
  <si>
    <t>Black Hawk Down</t>
  </si>
  <si>
    <t>Jay Roach</t>
  </si>
  <si>
    <t>Comedy</t>
  </si>
  <si>
    <t>The Campaign</t>
  </si>
  <si>
    <t>Luc Besson</t>
  </si>
  <si>
    <t>The Fifth Element</t>
  </si>
  <si>
    <t>Michael Patrick King</t>
  </si>
  <si>
    <t>Sex and the City 2</t>
  </si>
  <si>
    <t>Bibo Bergeron</t>
  </si>
  <si>
    <t>Adventure|Animation|Comedy|Family|Romance</t>
  </si>
  <si>
    <t>The Road to El Dorado</t>
  </si>
  <si>
    <t>Ice Age: Continental Drift</t>
  </si>
  <si>
    <t>Drama|Family|Fantasy|Romance</t>
  </si>
  <si>
    <t>Cinderella</t>
  </si>
  <si>
    <t>Drama|Fantasy|Thriller</t>
  </si>
  <si>
    <t>The Lovely Bones</t>
  </si>
  <si>
    <t>Finding Nemo</t>
  </si>
  <si>
    <t>The Lord of the Rings: The Return of the King</t>
  </si>
  <si>
    <t>The Lord of the Rings: The Two Towers</t>
  </si>
  <si>
    <t>Sergey Bodrov</t>
  </si>
  <si>
    <t>Seventh Son</t>
  </si>
  <si>
    <t>Lara Croft: Tomb Raider</t>
  </si>
  <si>
    <t>Wally Pfister</t>
  </si>
  <si>
    <t>Drama|Mystery|Romance|Sci-Fi|Thriller</t>
  </si>
  <si>
    <t>Transcendence</t>
  </si>
  <si>
    <t>Jurassic Park III</t>
  </si>
  <si>
    <t>Rupert Wyatt</t>
  </si>
  <si>
    <t>Rise of the Planet of the Apes</t>
  </si>
  <si>
    <t>Mark Waters</t>
  </si>
  <si>
    <t>The Spiderwick Chronicles</t>
  </si>
  <si>
    <t>John Moore</t>
  </si>
  <si>
    <t>A Good Day to Die Hard</t>
  </si>
  <si>
    <t>John Lee Hancock</t>
  </si>
  <si>
    <t>Drama|History|War|Western</t>
  </si>
  <si>
    <t>The Alamo</t>
  </si>
  <si>
    <t>Action|Adventure|Animation|Family</t>
  </si>
  <si>
    <t>The Incredibles</t>
  </si>
  <si>
    <t>Renny Harlin</t>
  </si>
  <si>
    <t>Cutthroat Island</t>
  </si>
  <si>
    <t>Percy Jackson &amp; the Olympians: The Lightning Thief</t>
  </si>
  <si>
    <t>Adventure|Comedy|Family|Mystery|Sci-Fi</t>
  </si>
  <si>
    <t>Men in Black</t>
  </si>
  <si>
    <t>Toy Story 2</t>
  </si>
  <si>
    <t>Unstoppable</t>
  </si>
  <si>
    <t>Rush Hour 2</t>
  </si>
  <si>
    <t>Drama|Fantasy|Horror|Mystery|Thriller</t>
  </si>
  <si>
    <t>What Lies Beneath</t>
  </si>
  <si>
    <t>Phil Lord</t>
  </si>
  <si>
    <t>Animation|Comedy|Family|Sci-Fi</t>
  </si>
  <si>
    <t>Cloudy with a Chance of Meatballs</t>
  </si>
  <si>
    <t>Ice Age: Dawn of the Dinosaurs</t>
  </si>
  <si>
    <t>Ben Stiller</t>
  </si>
  <si>
    <t>Adventure|Comedy|Drama|Fantasy|Romance</t>
  </si>
  <si>
    <t>The Secret Life of Walter Mitty</t>
  </si>
  <si>
    <t>Action|Adventure|Comedy|Crime|Thriller</t>
  </si>
  <si>
    <t>Charlie's Angels</t>
  </si>
  <si>
    <t>Crime|Drama|Thriller</t>
  </si>
  <si>
    <t>The Departed</t>
  </si>
  <si>
    <t>Tony Bancroft</t>
  </si>
  <si>
    <t>Adventure|Animation|Family|Fantasy|Musical|War</t>
  </si>
  <si>
    <t>Mulan</t>
  </si>
  <si>
    <t>Action|Comedy</t>
  </si>
  <si>
    <t>Tropic Thunder</t>
  </si>
  <si>
    <t>Crime|Drama|Mystery|Thriller</t>
  </si>
  <si>
    <t>The Girl with the Dragon Tattoo</t>
  </si>
  <si>
    <t>Die Hard with a Vengeance</t>
  </si>
  <si>
    <t>Sherlock Holmes</t>
  </si>
  <si>
    <t>Action|Adventure|Animation|Family|Fantasy|Sci-Fi</t>
  </si>
  <si>
    <t>Atlantis: The Lost Empire</t>
  </si>
  <si>
    <t>Walt Becker</t>
  </si>
  <si>
    <t>Adventure|Animation|Comedy|Family|Fantasy|Music</t>
  </si>
  <si>
    <t>Alvin and the Chipmunks: The Road Chip</t>
  </si>
  <si>
    <t>Drama|History|Thriller|War</t>
  </si>
  <si>
    <t>Valkyrie</t>
  </si>
  <si>
    <t>Dennis Dugan</t>
  </si>
  <si>
    <t>You Don't Mess with the Zohan</t>
  </si>
  <si>
    <t>Action|Animation|Comedy|Sci-Fi</t>
  </si>
  <si>
    <t>Pixels</t>
  </si>
  <si>
    <t>A.I. Artificial Intelligence</t>
  </si>
  <si>
    <t>Comedy|Family|Fantasy|Horror|Mystery</t>
  </si>
  <si>
    <t>The Haunted Mansion</t>
  </si>
  <si>
    <t>Drama|Mystery|Sci-Fi|Thriller</t>
  </si>
  <si>
    <t>Contact</t>
  </si>
  <si>
    <t>Action|Horror|Sci-Fi|Thriller</t>
  </si>
  <si>
    <t>Hollow Man</t>
  </si>
  <si>
    <t>Sydney Pollack</t>
  </si>
  <si>
    <t>Crime|Mystery|Thriller</t>
  </si>
  <si>
    <t>The Interpreter</t>
  </si>
  <si>
    <t>Aboriginal</t>
  </si>
  <si>
    <t>Thor Freudenthal</t>
  </si>
  <si>
    <t>Percy Jackson: Sea of Monsters</t>
  </si>
  <si>
    <t>Lara Croft Tomb Raider: The Cradle of Life</t>
  </si>
  <si>
    <t>Action|Adventure|Comedy|Crime|Mystery|Thriller</t>
  </si>
  <si>
    <t>Now You See Me 2</t>
  </si>
  <si>
    <t>The Saint</t>
  </si>
  <si>
    <t>Spy Game</t>
  </si>
  <si>
    <t>Brian De Palma</t>
  </si>
  <si>
    <t>Mission to Mars</t>
  </si>
  <si>
    <t>Rio</t>
  </si>
  <si>
    <t>Comedy|Drama|Sci-Fi</t>
  </si>
  <si>
    <t>Bicentennial Man</t>
  </si>
  <si>
    <t>Mick Jackson</t>
  </si>
  <si>
    <t>Volcano</t>
  </si>
  <si>
    <t>Alan J. Pakula</t>
  </si>
  <si>
    <t>The Devil's Own</t>
  </si>
  <si>
    <t>Kathryn Bigelow</t>
  </si>
  <si>
    <t>K-19: The Widowmaker</t>
  </si>
  <si>
    <t>John Milius</t>
  </si>
  <si>
    <t>Conan the Barbarian</t>
  </si>
  <si>
    <t>Cinderella Man</t>
  </si>
  <si>
    <t>Andrey Konchalovskiy</t>
  </si>
  <si>
    <t>Action|Family|Fantasy|Musical</t>
  </si>
  <si>
    <t>The Nutcracker in 3D</t>
  </si>
  <si>
    <t>Gary Ross</t>
  </si>
  <si>
    <t>Drama|History|Sport</t>
  </si>
  <si>
    <t>Seabiscuit</t>
  </si>
  <si>
    <t>Twister</t>
  </si>
  <si>
    <t>Adventure|Drama|Romance</t>
  </si>
  <si>
    <t>Cast Away</t>
  </si>
  <si>
    <t>Animation|Comedy|Family|Music|Romance</t>
  </si>
  <si>
    <t>Happy Feet</t>
  </si>
  <si>
    <t>The Bourne Supremacy</t>
  </si>
  <si>
    <t>Air Force One</t>
  </si>
  <si>
    <t>Ocean's Eleven</t>
  </si>
  <si>
    <t>Paul W.S. Anderson</t>
  </si>
  <si>
    <t>The Three Musketeers</t>
  </si>
  <si>
    <t>Genndy Tartakovsky</t>
  </si>
  <si>
    <t>Hotel Transylvania</t>
  </si>
  <si>
    <t>Kevin Lima</t>
  </si>
  <si>
    <t>Animation|Comedy|Family|Fantasy|Musical|Romance</t>
  </si>
  <si>
    <t>Enchanted</t>
  </si>
  <si>
    <t>Daniel Espinosa</t>
  </si>
  <si>
    <t>Safe House</t>
  </si>
  <si>
    <t>Adventure|Comedy|Family</t>
  </si>
  <si>
    <t>102 Dalmatians</t>
  </si>
  <si>
    <t>Tower Heist</t>
  </si>
  <si>
    <t>Nancy Meyers</t>
  </si>
  <si>
    <t>The Holiday</t>
  </si>
  <si>
    <t>Action|Crime|Drama|Mystery|Thriller</t>
  </si>
  <si>
    <t>Enemy of the State</t>
  </si>
  <si>
    <t>It's Complicated</t>
  </si>
  <si>
    <t>Ocean's Thirteen</t>
  </si>
  <si>
    <t>Roger Allers</t>
  </si>
  <si>
    <t>Open Season</t>
  </si>
  <si>
    <t>Neil Burger</t>
  </si>
  <si>
    <t>Divergent</t>
  </si>
  <si>
    <t>Jean-Jacques Annaud</t>
  </si>
  <si>
    <t>Enemy at the Gates</t>
  </si>
  <si>
    <t>The Rundown</t>
  </si>
  <si>
    <t>Action|Adventure|Comedy|Fantasy</t>
  </si>
  <si>
    <t>Last Action Hero</t>
  </si>
  <si>
    <t>Memoirs of a Geisha</t>
  </si>
  <si>
    <t>The Fast and the Furious: Tokyo Drift</t>
  </si>
  <si>
    <t>Sarah Smith</t>
  </si>
  <si>
    <t>Arthur Christmas</t>
  </si>
  <si>
    <t>Martin Brest</t>
  </si>
  <si>
    <t>Meet Joe Black</t>
  </si>
  <si>
    <t>Andrew Davis</t>
  </si>
  <si>
    <t>Collateral Damage</t>
  </si>
  <si>
    <t>Tarsem Singh</t>
  </si>
  <si>
    <t>Adventure|Comedy|Drama|Family|Fantasy</t>
  </si>
  <si>
    <t>Mirror Mirror</t>
  </si>
  <si>
    <t>Edgar Wright</t>
  </si>
  <si>
    <t>Action|Comedy|Fantasy|Romance</t>
  </si>
  <si>
    <t>Scott Pilgrim vs. the World</t>
  </si>
  <si>
    <t>Jon Amiel</t>
  </si>
  <si>
    <t>The Core</t>
  </si>
  <si>
    <t>Peter Segal</t>
  </si>
  <si>
    <t>Comedy|Romance|Sci-Fi</t>
  </si>
  <si>
    <t>Nutty Professor II: The Klumps</t>
  </si>
  <si>
    <t>Adventure|Comedy|Mystery</t>
  </si>
  <si>
    <t>Scooby-Doo</t>
  </si>
  <si>
    <t>Pete Travis</t>
  </si>
  <si>
    <t>Dredd</t>
  </si>
  <si>
    <t>Comedy|Drama|Fantasy|Romance</t>
  </si>
  <si>
    <t>Click</t>
  </si>
  <si>
    <t>Action|Comedy|Family|Fantasy</t>
  </si>
  <si>
    <t>Cats &amp; Dogs: The Revenge of Kitty Galore</t>
  </si>
  <si>
    <t>Jumper</t>
  </si>
  <si>
    <t>Action|Adventure|Fantasy|Horror|Sci-Fi</t>
  </si>
  <si>
    <t>Hellboy II: The Golden Army</t>
  </si>
  <si>
    <t>Crime|Drama|History|Mystery|Thriller</t>
  </si>
  <si>
    <t>Zodiac</t>
  </si>
  <si>
    <t>The 6th Day</t>
  </si>
  <si>
    <t>Comedy|Drama</t>
  </si>
  <si>
    <t>Bruce Almighty</t>
  </si>
  <si>
    <t>Sylvester Stallone</t>
  </si>
  <si>
    <t>The Expendables</t>
  </si>
  <si>
    <t>Mission: Impossible</t>
  </si>
  <si>
    <t>The Hunger Games</t>
  </si>
  <si>
    <t>Todd Phillips</t>
  </si>
  <si>
    <t>The Hangover Part II</t>
  </si>
  <si>
    <t>Batman Returns</t>
  </si>
  <si>
    <t>Over the Hedge</t>
  </si>
  <si>
    <t>Adventure|Animation|Comedy|Drama|Family|Fantasy|Sci-Fi</t>
  </si>
  <si>
    <t>Lilo &amp; Stitch</t>
  </si>
  <si>
    <t>Mimi Leder</t>
  </si>
  <si>
    <t>Action|Drama|Romance|Sci-Fi|Thriller</t>
  </si>
  <si>
    <t>Deep Impact</t>
  </si>
  <si>
    <t>RED 2</t>
  </si>
  <si>
    <t>Comedy|Crime|Sport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</si>
  <si>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</si>
  <si>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</si>
  <si>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</si>
  <si>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</si>
  <si>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</si>
  <si>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</si>
  <si>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Seth Gordon</t>
  </si>
  <si>
    <t>Four Christmases</t>
  </si>
  <si>
    <t>Robots</t>
  </si>
  <si>
    <t>Face/Off</t>
  </si>
  <si>
    <t>Adam Shankman</t>
  </si>
  <si>
    <t>Comedy|Family|Fantasy|Romance</t>
  </si>
  <si>
    <t>Bedtime Stories</t>
  </si>
  <si>
    <t>Road to Perdition</t>
  </si>
  <si>
    <t>Just Go with It</t>
  </si>
  <si>
    <t>Con Air</t>
  </si>
  <si>
    <t>D.J. Caruso</t>
  </si>
  <si>
    <t>Eagle Eye</t>
  </si>
  <si>
    <t>Anthony Minghella</t>
  </si>
  <si>
    <t>Adventure|Drama|History|Romance|War</t>
  </si>
  <si>
    <t>Cold Mountain</t>
  </si>
  <si>
    <t>Albert Hughes</t>
  </si>
  <si>
    <t>The Book of Eli</t>
  </si>
  <si>
    <t>Les Mayfield</t>
  </si>
  <si>
    <t>Comedy|Family|Sci-Fi</t>
  </si>
  <si>
    <t>Flubber</t>
  </si>
  <si>
    <t>Fantasy|Horror|Mystery|Thriller</t>
  </si>
  <si>
    <t>The Haunting</t>
  </si>
  <si>
    <t>Joe Pytka</t>
  </si>
  <si>
    <t>Adventure|Animation|Comedy|Family|Fantasy|Sci-Fi|Sport</t>
  </si>
  <si>
    <t>Space Jam</t>
  </si>
  <si>
    <t>Adventure|Comedy|Crime|Family|Mystery</t>
  </si>
  <si>
    <t>The Pink Panther</t>
  </si>
  <si>
    <t>Scott Derrickson</t>
  </si>
  <si>
    <t>Drama|Sci-Fi|Thriller</t>
  </si>
  <si>
    <t>The Day the Earth Stood Still</t>
  </si>
  <si>
    <t>Action|Crime|Mystery|Romance|Thriller</t>
  </si>
  <si>
    <t>Conspiracy Theory</t>
  </si>
  <si>
    <t>Fury</t>
  </si>
  <si>
    <t>Ivan Reitman</t>
  </si>
  <si>
    <t>Action|Adventure|Comedy|Romance</t>
  </si>
  <si>
    <t>Six Days Seven Nights</t>
  </si>
  <si>
    <t>Eric Brevig</t>
  </si>
  <si>
    <t>Yogi Bear</t>
  </si>
  <si>
    <t>Kelly Asbury</t>
  </si>
  <si>
    <t>Adventure|Animation|Family|Western</t>
  </si>
  <si>
    <t>Spirit: Stallion of the Cimarron</t>
  </si>
  <si>
    <t>Comedy|Family|Romance</t>
  </si>
  <si>
    <t>Zookeeper</t>
  </si>
  <si>
    <t>Stephen Hopkins</t>
  </si>
  <si>
    <t>Action|Adventure|Family|Sci-Fi|Thriller</t>
  </si>
  <si>
    <t>Lost in Space</t>
  </si>
  <si>
    <t>Jonathan Demme</t>
  </si>
  <si>
    <t>The Manchurian Candidate</t>
  </si>
  <si>
    <t>Hotel Transylvania 2</t>
  </si>
  <si>
    <t>James Algar</t>
  </si>
  <si>
    <t>Animation|Family|Fantasy|Music</t>
  </si>
  <si>
    <t>Fantasia 2000</t>
  </si>
  <si>
    <t>The Time Machine</t>
  </si>
  <si>
    <t>Action|Adventure|Family|Fantasy|Thriller</t>
  </si>
  <si>
    <t>Mighty Joe Young</t>
  </si>
  <si>
    <t>Swordfish</t>
  </si>
  <si>
    <t>The Legend of Zorro</t>
  </si>
  <si>
    <t>Spanish</t>
  </si>
  <si>
    <t>Vincent Ward</t>
  </si>
  <si>
    <t>What Dreams May Come</t>
  </si>
  <si>
    <t>Steven Brill</t>
  </si>
  <si>
    <t>Comedy|Fantasy</t>
  </si>
  <si>
    <t>Little Nicky</t>
  </si>
  <si>
    <t>Terry Gilliam</t>
  </si>
  <si>
    <t>Action|Adventure|Comedy|Fantasy|Thriller</t>
  </si>
  <si>
    <t>The Brothers Grimm</t>
  </si>
  <si>
    <t>Mars Attacks!</t>
  </si>
  <si>
    <t>Action|Sci-Fi|Thriller</t>
  </si>
  <si>
    <t>Surrogates</t>
  </si>
  <si>
    <t>Drama|History|Thriller</t>
  </si>
  <si>
    <t>Thirteen Days</t>
  </si>
  <si>
    <t>Daylight</t>
  </si>
  <si>
    <t>Barry Cook</t>
  </si>
  <si>
    <t>Adventure|Animation|Family</t>
  </si>
  <si>
    <t>Walking with Dinosaurs 3D</t>
  </si>
  <si>
    <t>Roger Christian</t>
  </si>
  <si>
    <t>Battlefield Earth</t>
  </si>
  <si>
    <t>Joe Dante</t>
  </si>
  <si>
    <t>Looney Tunes: Back in Action</t>
  </si>
  <si>
    <t>Drama|Musical|Romance</t>
  </si>
  <si>
    <t>Nine</t>
  </si>
  <si>
    <t>Timeline</t>
  </si>
  <si>
    <t>Kevin Costner</t>
  </si>
  <si>
    <t>The Postman</t>
  </si>
  <si>
    <t>Babe: Pig in the City</t>
  </si>
  <si>
    <t>The Last Witch Hunter</t>
  </si>
  <si>
    <t>Antony Hoffman</t>
  </si>
  <si>
    <t>Red Planet</t>
  </si>
  <si>
    <t>Arthur and the Invisibles</t>
  </si>
  <si>
    <t>Jacques Perrin</t>
  </si>
  <si>
    <t>Documentary|Drama</t>
  </si>
  <si>
    <t>Oceans</t>
  </si>
  <si>
    <t>French</t>
  </si>
  <si>
    <t>A Sound of Thunder</t>
  </si>
  <si>
    <t>Action|Adventure|Drama|History|Romance</t>
  </si>
  <si>
    <t>Pompeii</t>
  </si>
  <si>
    <t>A Beautiful Mind</t>
  </si>
  <si>
    <t>Adventure|Animation|Drama|Family|Musical</t>
  </si>
  <si>
    <t>The Lion King</t>
  </si>
  <si>
    <t>Journey 2: The Mysterious Island</t>
  </si>
  <si>
    <t>Cody Cameron</t>
  </si>
  <si>
    <t>Animation|Comedy|Family|Fantasy|Sci-Fi</t>
  </si>
  <si>
    <t>Cloudy with a Chance of Meatballs 2</t>
  </si>
  <si>
    <t>Red Dragon</t>
  </si>
  <si>
    <t>Hidalgo</t>
  </si>
  <si>
    <t>Jack and Jill</t>
  </si>
  <si>
    <t>John Singleton</t>
  </si>
  <si>
    <t>2 Fast 2 Furious</t>
  </si>
  <si>
    <t>Adventure|Animation|Drama|Family|Fantasy</t>
  </si>
  <si>
    <t>The Little Prince</t>
  </si>
  <si>
    <t>Oliver Hirschbiegel</t>
  </si>
  <si>
    <t>Sci-Fi|Thriller</t>
  </si>
  <si>
    <t>The Invasion</t>
  </si>
  <si>
    <t>Des McAnuff</t>
  </si>
  <si>
    <t>The Adventures of Rocky &amp; Bullwinkle</t>
  </si>
  <si>
    <t>Yarrow Cheney</t>
  </si>
  <si>
    <t>Animation|Comedy|Family</t>
  </si>
  <si>
    <t>The Secret Life of Pets</t>
  </si>
  <si>
    <t>Stephen Norrington</t>
  </si>
  <si>
    <t>The League of Extraordinary Gentlemen</t>
  </si>
  <si>
    <t>Pierre Coffin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</si>
  <si>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</si>
  <si>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</si>
  <si>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</si>
  <si>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</si>
  <si>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</si>
  <si>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</si>
  <si>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Timur Bekmambetov</t>
  </si>
  <si>
    <t>Action|Crime|Fantasy|Thriller</t>
  </si>
  <si>
    <t>Wanted</t>
  </si>
  <si>
    <t>The Rock</t>
  </si>
  <si>
    <t>Ice Age: The Meltdown</t>
  </si>
  <si>
    <t>50 First Dates</t>
  </si>
  <si>
    <t>Comedy|Drama|Family|Music|Musical|Romance</t>
  </si>
  <si>
    <t>Hairspray</t>
  </si>
  <si>
    <t>Horror|Mystery|Thriller</t>
  </si>
  <si>
    <t>Exorcist: The Beginning</t>
  </si>
  <si>
    <t>David Kellogg</t>
  </si>
  <si>
    <t>Action|Adventure|Comedy|Family|Sci-Fi</t>
  </si>
  <si>
    <t>Inspector Gadget</t>
  </si>
  <si>
    <t>Now You See Me</t>
  </si>
  <si>
    <t>Grown Ups</t>
  </si>
  <si>
    <t>The Terminal</t>
  </si>
  <si>
    <t>Comedy|Family</t>
  </si>
  <si>
    <t>Hotel for Dogs</t>
  </si>
  <si>
    <t>Vertical Limit</t>
  </si>
  <si>
    <t>Mike Nichols</t>
  </si>
  <si>
    <t>Biography|Comedy|Drama|History</t>
  </si>
  <si>
    <t>Charlie Wilson's War</t>
  </si>
  <si>
    <t>Shark Tale</t>
  </si>
  <si>
    <t>Drama|Music|Musical</t>
  </si>
  <si>
    <t>Dreamgirls</t>
  </si>
  <si>
    <t>F. Gary Gray</t>
  </si>
  <si>
    <t>Comedy|Crime|Music</t>
  </si>
  <si>
    <t>Be Cool</t>
  </si>
  <si>
    <t>Munich</t>
  </si>
  <si>
    <t>Antoine Fuqua</t>
  </si>
  <si>
    <t>Tears of the Sun</t>
  </si>
  <si>
    <t>Robert Luketic</t>
  </si>
  <si>
    <t>Action|Comedy|Romance|Thriller</t>
  </si>
  <si>
    <t>Killers</t>
  </si>
  <si>
    <t>The Man from U.N.C.L.E.</t>
  </si>
  <si>
    <t>Spanglish</t>
  </si>
  <si>
    <t>Gil Kenan</t>
  </si>
  <si>
    <t>Animation|Comedy|Family|Fantasy|Mystery</t>
  </si>
  <si>
    <t>Monster House</t>
  </si>
  <si>
    <t>Barry Levinson</t>
  </si>
  <si>
    <t>Comedy|Crime|Drama|Romance</t>
  </si>
  <si>
    <t>Bandits</t>
  </si>
  <si>
    <t>Jerry Zucker</t>
  </si>
  <si>
    <t>Action|Adventure|Romance|Thriller</t>
  </si>
  <si>
    <t>First Knight</t>
  </si>
  <si>
    <t>Andy Tennant</t>
  </si>
  <si>
    <t>Drama|History|Romance</t>
  </si>
  <si>
    <t>Anna and the King</t>
  </si>
  <si>
    <t>Action|Drama|Fantasy|Romance</t>
  </si>
  <si>
    <t>Immortals</t>
  </si>
  <si>
    <t>Florent-Emilio Siri</t>
  </si>
  <si>
    <t>Hostage</t>
  </si>
  <si>
    <t>Don Bluth</t>
  </si>
  <si>
    <t>Action|Adventure|Animation|Family|Sci-Fi</t>
  </si>
  <si>
    <t>Titan A.E.</t>
  </si>
  <si>
    <t>Ron Shelton</t>
  </si>
  <si>
    <t>Hollywood Homicide</t>
  </si>
  <si>
    <t>Action|Drama|Sci-Fi</t>
  </si>
  <si>
    <t>Soldier</t>
  </si>
  <si>
    <t>Henry Selick</t>
  </si>
  <si>
    <t>Animation|Comedy|Fantasy</t>
  </si>
  <si>
    <t>Monkeybone</t>
  </si>
  <si>
    <t>Flight of the Phoenix</t>
  </si>
  <si>
    <t>Unbreakable</t>
  </si>
  <si>
    <t>Kyle Balda</t>
  </si>
  <si>
    <t>Minions</t>
  </si>
  <si>
    <t>Action|Fantasy</t>
  </si>
  <si>
    <t>Sucker Punch</t>
  </si>
  <si>
    <t>Snake Eyes</t>
  </si>
  <si>
    <t>Sphere</t>
  </si>
  <si>
    <t>Clay Kaytis</t>
  </si>
  <si>
    <t>Action|Animation|Comedy|Family</t>
  </si>
  <si>
    <t>The Angry Birds Movie</t>
  </si>
  <si>
    <t>Action|Adventure|Comedy|Romance|Thriller</t>
  </si>
  <si>
    <t>Fool's Gold</t>
  </si>
  <si>
    <t>Judd Apatow</t>
  </si>
  <si>
    <t>Funny People</t>
  </si>
  <si>
    <t>The Kingdom</t>
  </si>
  <si>
    <t>Action|Comedy|Sport</t>
  </si>
  <si>
    <t>Talladega Nights: The Ballad of Ricky Bobby</t>
  </si>
  <si>
    <t>Steve Carr</t>
  </si>
  <si>
    <t>Dr. Dolittle 2</t>
  </si>
  <si>
    <t>Mel Gibson</t>
  </si>
  <si>
    <t>Biography|Drama|History|War</t>
  </si>
  <si>
    <t>Braveheart</t>
  </si>
  <si>
    <t>Jarhead</t>
  </si>
  <si>
    <t>David Silverman</t>
  </si>
  <si>
    <t>Adventure|Animation|Comedy</t>
  </si>
  <si>
    <t>The Simpsons Movie</t>
  </si>
  <si>
    <t>Frank Darabont</t>
  </si>
  <si>
    <t>The Majestic</t>
  </si>
  <si>
    <t>Action|Drama|Sport</t>
  </si>
  <si>
    <t>Driven</t>
  </si>
  <si>
    <t>Adventure|Drama|Family</t>
  </si>
  <si>
    <t>Two Brothers</t>
  </si>
  <si>
    <t>Drama|Mystery|Romance|Thriller</t>
  </si>
  <si>
    <t>The Village</t>
  </si>
  <si>
    <t>Betty Thomas</t>
  </si>
  <si>
    <t>Doctor Dolittle</t>
  </si>
  <si>
    <t>Signs</t>
  </si>
  <si>
    <t>Adventure|Animation|Comedy|Family|Fantasy|Romance</t>
  </si>
  <si>
    <t>Shrek 2</t>
  </si>
  <si>
    <t>Cars</t>
  </si>
  <si>
    <t>Garry Marshall</t>
  </si>
  <si>
    <t>Runaway Bride</t>
  </si>
  <si>
    <t>xXx</t>
  </si>
  <si>
    <t>Paul Tibbitt</t>
  </si>
  <si>
    <t>The SpongeBob Movie: Sponge Out of Water</t>
  </si>
  <si>
    <t>Ransom</t>
  </si>
  <si>
    <t>Adventure|Drama|War</t>
  </si>
  <si>
    <t>Inglourious Basterds</t>
  </si>
  <si>
    <t>Hook</t>
  </si>
  <si>
    <t>Die Hard 2</t>
  </si>
  <si>
    <t>Clark Johnson</t>
  </si>
  <si>
    <t>Action|Adventure|Crime|Thriller</t>
  </si>
  <si>
    <t>S.W.A.T.</t>
  </si>
  <si>
    <t>Cameron Crowe</t>
  </si>
  <si>
    <t>Fantasy|Mystery|Romance|Sci-Fi|Thriller</t>
  </si>
  <si>
    <t>Vanilla Sky</t>
  </si>
  <si>
    <t>Drama|Fantasy|Mystery|Thriller</t>
  </si>
  <si>
    <t>Lady in the Water</t>
  </si>
  <si>
    <t>AVP: Alien vs. Predator</t>
  </si>
  <si>
    <t>Animation|Comedy|Family|Fantasy|Music</t>
  </si>
  <si>
    <t>Alvin and the Chipmunks: The Squeakquel</t>
  </si>
  <si>
    <t>Randall Wallace</t>
  </si>
  <si>
    <t>We Were Soldiers</t>
  </si>
  <si>
    <t>Olympus Has Fallen</t>
  </si>
  <si>
    <t>Jonathan Frakes</t>
  </si>
  <si>
    <t>Star Trek: Insurrection</t>
  </si>
  <si>
    <t>Battle Los Angeles</t>
  </si>
  <si>
    <t>Big Fish</t>
  </si>
  <si>
    <t>Drama|Horror|Romance|Thriller</t>
  </si>
  <si>
    <t>Wolf</t>
  </si>
  <si>
    <t>Drama|War</t>
  </si>
  <si>
    <t>War Horse</t>
  </si>
  <si>
    <t>George Clooney</t>
  </si>
  <si>
    <t>The Monuments Men</t>
  </si>
  <si>
    <t>The Abyss</t>
  </si>
  <si>
    <t>Drama</t>
  </si>
  <si>
    <t>Wall Street: Money Never Sleeps</t>
  </si>
  <si>
    <t>Gary Shore</t>
  </si>
  <si>
    <t>Action|Drama|Fantasy|Horror|War</t>
  </si>
  <si>
    <t>Dracula Untold</t>
  </si>
  <si>
    <t>The Siege</t>
  </si>
  <si>
    <t>Adventure|Family|Fantasy|Romance</t>
  </si>
  <si>
    <t>Stardust</t>
  </si>
  <si>
    <t>Adventure|Biography|Drama|History|War</t>
  </si>
  <si>
    <t>Seven Years in Tibet</t>
  </si>
  <si>
    <t>The Dilemma</t>
  </si>
  <si>
    <t>Bad Company</t>
  </si>
  <si>
    <t>Andrzej Bartkowiak</t>
  </si>
  <si>
    <t>Action|Adventure|Horror|Sci-Fi</t>
  </si>
  <si>
    <t>Doom</t>
  </si>
  <si>
    <t>I Spy</t>
  </si>
  <si>
    <t>MÃ¥ns MÃ¥rlind</t>
  </si>
  <si>
    <t>Action|Fantasy|Horror</t>
  </si>
  <si>
    <t>Underworld: Awakening</t>
  </si>
  <si>
    <t>Comedy|Drama|Musical|Romance</t>
  </si>
  <si>
    <t>Rock of Ages</t>
  </si>
  <si>
    <t>Gregory Hoblit</t>
  </si>
  <si>
    <t>Hart's War</t>
  </si>
  <si>
    <t>Gary McKendry</t>
  </si>
  <si>
    <t>Killer Elite</t>
  </si>
  <si>
    <t>Action|Sci-Fi|Sport</t>
  </si>
  <si>
    <t>Rollerball</t>
  </si>
  <si>
    <t>Wych Kaosayananda</t>
  </si>
  <si>
    <t>Ballistic: Ecks vs. Sever</t>
  </si>
  <si>
    <t>Mikael Salomon</t>
  </si>
  <si>
    <t>Hard Rain</t>
  </si>
  <si>
    <t>Bobby Farrelly</t>
  </si>
  <si>
    <t>Action|Adventure|Animation|Comedy|Crime|Family|Fantasy</t>
  </si>
  <si>
    <t>Osmosis Jones</t>
  </si>
  <si>
    <t>Adventure|Animation|Family|Fantasy|Musical</t>
  </si>
  <si>
    <t>Legends of Oz: Dorothy's Return</t>
  </si>
  <si>
    <t>Blackhat</t>
  </si>
  <si>
    <t>Kerry Conran</t>
  </si>
  <si>
    <t>Sky Captain and the World of Tomorrow</t>
  </si>
  <si>
    <t>Michael Caton-Jones</t>
  </si>
  <si>
    <t>Basic Instinct 2</t>
  </si>
  <si>
    <t>Mikael HÃ¥fstrÃ¶m</t>
  </si>
  <si>
    <t>Action|Crime|Mystery|Sci-Fi|Thriller</t>
  </si>
  <si>
    <t>Escape Plan</t>
  </si>
  <si>
    <t>The Legend of Hercules</t>
  </si>
  <si>
    <t>Phil Alden Robinson</t>
  </si>
  <si>
    <t>The Sum of All Fears</t>
  </si>
  <si>
    <t>David Slade</t>
  </si>
  <si>
    <t>The Twilight Saga: Eclipse</t>
  </si>
  <si>
    <t>The Score</t>
  </si>
  <si>
    <t>Despicable Me</t>
  </si>
  <si>
    <t>Joseph Ruben</t>
  </si>
  <si>
    <t>Action|Comedy|Crime|Drama|Thriller</t>
  </si>
  <si>
    <t>Money Train</t>
  </si>
  <si>
    <t>Seth MacFarlane</t>
  </si>
  <si>
    <t>Ted 2</t>
  </si>
  <si>
    <t>Alejandro AmenÃ¡bar</t>
  </si>
  <si>
    <t>Adventure|Drama|History|Romance</t>
  </si>
  <si>
    <t>Agora</t>
  </si>
  <si>
    <t>Kinka Usher</t>
  </si>
  <si>
    <t>Mystery Men</t>
  </si>
  <si>
    <t>Hall Pass</t>
  </si>
  <si>
    <t>Biography|Drama|Thriller</t>
  </si>
  <si>
    <t>The Insider</t>
  </si>
  <si>
    <t>Body of Lies</t>
  </si>
  <si>
    <t>Abraham Lincoln: Vampire Hunter</t>
  </si>
  <si>
    <t>Entrapment</t>
  </si>
  <si>
    <t>Rob Bowman</t>
  </si>
  <si>
    <t>The X Files</t>
  </si>
  <si>
    <t>Doug Lefler</t>
  </si>
  <si>
    <t>Action|Adventure|Fantasy|War</t>
  </si>
  <si>
    <t>The Last Legion</t>
  </si>
  <si>
    <t>Saving Private Ryan</t>
  </si>
  <si>
    <t>Scott Waugh</t>
  </si>
  <si>
    <t>Need for Speed</t>
  </si>
  <si>
    <t>Comedy|Fantasy|Romance</t>
  </si>
  <si>
    <t>What Women Want</t>
  </si>
  <si>
    <t>Ice Age</t>
  </si>
  <si>
    <t>Lawrence Kasdan</t>
  </si>
  <si>
    <t>Drama|Horror|Sci-Fi|Thriller</t>
  </si>
  <si>
    <t>Dreamcatcher</t>
  </si>
  <si>
    <t>Lincoln</t>
  </si>
  <si>
    <t>The Matrix</t>
  </si>
  <si>
    <t>Adventure|Drama|History</t>
  </si>
  <si>
    <t>Apollo 13</t>
  </si>
  <si>
    <t>Michael Lembeck</t>
  </si>
  <si>
    <t>The Santa Clause 2</t>
  </si>
  <si>
    <t>Tom Hooper</t>
  </si>
  <si>
    <t>Les MisÃ©rables</t>
  </si>
  <si>
    <t>Nora Ephron</t>
  </si>
  <si>
    <t>You've Got Mail</t>
  </si>
  <si>
    <t>Step Brothers</t>
  </si>
  <si>
    <t>Action|Adventure|Comedy|Romance|Thriller|Western</t>
  </si>
  <si>
    <t>The Mask of Zorro</t>
  </si>
  <si>
    <t>Due Date</t>
  </si>
  <si>
    <t>Angelina Jolie Pitt</t>
  </si>
  <si>
    <t>Biography|Drama|Sport|War</t>
  </si>
  <si>
    <t>Unbroken</t>
  </si>
  <si>
    <t>Clint Eastwood</t>
  </si>
  <si>
    <t>Space Cowboys</t>
  </si>
  <si>
    <t>Cliffhanger</t>
  </si>
  <si>
    <t>Broken Arrow</t>
  </si>
  <si>
    <t>The Kid</t>
  </si>
  <si>
    <t>World Trade Center</t>
  </si>
  <si>
    <t>Mona Lisa Smile</t>
  </si>
  <si>
    <t>Larry Charles</t>
  </si>
  <si>
    <t>The Dictator</t>
  </si>
  <si>
    <t>Stanley Kubrick</t>
  </si>
  <si>
    <t>Eyes Wide Shut</t>
  </si>
  <si>
    <t>Will Gluck</t>
  </si>
  <si>
    <t>Comedy|Drama|Family|Musical</t>
  </si>
  <si>
    <t>Annie</t>
  </si>
  <si>
    <t>Glenn Ficarra</t>
  </si>
  <si>
    <t>Focus</t>
  </si>
  <si>
    <t>This Means War</t>
  </si>
  <si>
    <t>David S. Goyer</t>
  </si>
  <si>
    <t>Action|Adventure|Fantasy|Horror|Sci-Fi|Thriller</t>
  </si>
  <si>
    <t>Blade: Trinity</t>
  </si>
  <si>
    <t>Primary Colors</t>
  </si>
  <si>
    <t>Resident Evil: Retribution</t>
  </si>
  <si>
    <t>Death Race</t>
  </si>
  <si>
    <t>The Long Kiss Goodnight</t>
  </si>
  <si>
    <t>Taylor Hackford</t>
  </si>
  <si>
    <t>Proof of Life</t>
  </si>
  <si>
    <t>Zathura: A Space Adventure</t>
  </si>
  <si>
    <t>Fight Club</t>
  </si>
  <si>
    <t>Drama|Sport</t>
  </si>
  <si>
    <t>We Are Marshall</t>
  </si>
  <si>
    <t>Michael Lehmann</t>
  </si>
  <si>
    <t>Hudson Hawk</t>
  </si>
  <si>
    <t>Lucky Numbers</t>
  </si>
  <si>
    <t>Stuart Beattie</t>
  </si>
  <si>
    <t>Action|Fantasy|Sci-Fi|Thriller</t>
  </si>
  <si>
    <t>I, Frankenstein</t>
  </si>
  <si>
    <t>Roman Polanski</t>
  </si>
  <si>
    <t>Oliver Twist</t>
  </si>
  <si>
    <t>Elektra</t>
  </si>
  <si>
    <t>Frank Miller</t>
  </si>
  <si>
    <t>Sin City: A Dame to Kill For</t>
  </si>
  <si>
    <t>Drama|Mystery|Romance</t>
  </si>
  <si>
    <t>Random Hearts</t>
  </si>
  <si>
    <t>Baltasar KormÃ¡kur</t>
  </si>
  <si>
    <t>Adventure|Biography|Drama|History|Sport|Thriller</t>
  </si>
  <si>
    <t>Everest</t>
  </si>
  <si>
    <t>Crime|Drama|Fantasy</t>
  </si>
  <si>
    <t>Perfume: The Story of a Murderer</t>
  </si>
  <si>
    <t>Austin Powers in Goldmember</t>
  </si>
  <si>
    <t>Astro Boy</t>
  </si>
  <si>
    <t>Jurassic Park</t>
  </si>
  <si>
    <t>Adventure|Biography|Crime|Drama|Western</t>
  </si>
  <si>
    <t>Wyatt Earp</t>
  </si>
  <si>
    <t>Clear and Present Danger</t>
  </si>
  <si>
    <t>Daniel Lee</t>
  </si>
  <si>
    <t>Dragon Blade</t>
  </si>
  <si>
    <t>Keenen Ivory Wayans</t>
  </si>
  <si>
    <t>Littleman</t>
  </si>
  <si>
    <t>Action|War</t>
  </si>
  <si>
    <t>U-571</t>
  </si>
  <si>
    <t>Rob Reiner</t>
  </si>
  <si>
    <t>The American President</t>
  </si>
  <si>
    <t>Marco Schnabel</t>
  </si>
  <si>
    <t>Comedy|Romance|Sport</t>
  </si>
  <si>
    <t>The Love Guru</t>
  </si>
  <si>
    <t>Demian Lichtenstein</t>
  </si>
  <si>
    <t>3000 Miles to Graceland</t>
  </si>
  <si>
    <t>Crime|Drama|Mystery|Thriller|Western</t>
  </si>
  <si>
    <t>The Hateful Eight</t>
  </si>
  <si>
    <t>Josh Gordon</t>
  </si>
  <si>
    <t>Comedy|Sport</t>
  </si>
  <si>
    <t>Blades of Glory</t>
  </si>
  <si>
    <t>Tim Hill</t>
  </si>
  <si>
    <t>Hop</t>
  </si>
  <si>
    <t>Meet the Fockers</t>
  </si>
  <si>
    <t>David Frankel</t>
  </si>
  <si>
    <t>Comedy|Drama|Family</t>
  </si>
  <si>
    <t>Marley &amp; Me</t>
  </si>
  <si>
    <t>Crime|Drama|Fantasy|Mystery</t>
  </si>
  <si>
    <t>The Green Mile</t>
  </si>
  <si>
    <t>Chicken Little</t>
  </si>
  <si>
    <t>Gone Girl</t>
  </si>
  <si>
    <t>The Bourne Identity</t>
  </si>
  <si>
    <t>GoldenEye</t>
  </si>
  <si>
    <t>The General's Daughter</t>
  </si>
  <si>
    <t>The Truman Show</t>
  </si>
  <si>
    <t>Brenda Chapman</t>
  </si>
  <si>
    <t>Adventure|Animation|Biography|Drama|Family|Fantasy|Musical</t>
  </si>
  <si>
    <t>The Prince of Egypt</t>
  </si>
  <si>
    <t>Daddy Day Care</t>
  </si>
  <si>
    <t>2 Guns</t>
  </si>
  <si>
    <t>Cats &amp; Dogs</t>
  </si>
  <si>
    <t>The Italian Job</t>
  </si>
  <si>
    <t>Marc Lawrence</t>
  </si>
  <si>
    <t>Two Weeks Notice</t>
  </si>
  <si>
    <t>Antz</t>
  </si>
  <si>
    <t>Peter Billingsley</t>
  </si>
  <si>
    <t>Couples Retreat</t>
  </si>
  <si>
    <t>Days of Thunder</t>
  </si>
  <si>
    <t>Cheaper by the Dozen 2</t>
  </si>
  <si>
    <t>Wes Ball</t>
  </si>
  <si>
    <t>The Scorch Trials</t>
  </si>
  <si>
    <t>Ryan Murphy</t>
  </si>
  <si>
    <t>Eat Pray Love</t>
  </si>
  <si>
    <t>The Family Man</t>
  </si>
  <si>
    <t>RED</t>
  </si>
  <si>
    <t>Any Given Sunday</t>
  </si>
  <si>
    <t>Robert Redford</t>
  </si>
  <si>
    <t>Drama|Romance|Western</t>
  </si>
  <si>
    <t>The Horse Whisperer</t>
  </si>
  <si>
    <t>Collateral</t>
  </si>
  <si>
    <t>The Scorpion King</t>
  </si>
  <si>
    <t>Jay Russell</t>
  </si>
  <si>
    <t>Ladder 49</t>
  </si>
  <si>
    <t>Jack Reacher</t>
  </si>
  <si>
    <t>Deep Blue Sea</t>
  </si>
  <si>
    <t>Kenny Ortega</t>
  </si>
  <si>
    <t>Documentary|Music</t>
  </si>
  <si>
    <t>This Is It</t>
  </si>
  <si>
    <t>Drama|Thriller</t>
  </si>
  <si>
    <t>Contagion</t>
  </si>
  <si>
    <t>David McNally</t>
  </si>
  <si>
    <t>Kangaroo Jack</t>
  </si>
  <si>
    <t>Animation|Family|Fantasy</t>
  </si>
  <si>
    <t>Coraline</t>
  </si>
  <si>
    <t>The Happening</t>
  </si>
  <si>
    <t>Man on Fire</t>
  </si>
  <si>
    <t>Brian Robbins</t>
  </si>
  <si>
    <t>The Shaggy Dog</t>
  </si>
  <si>
    <t>Starsky &amp; Hutch</t>
  </si>
  <si>
    <t>Brian Levant</t>
  </si>
  <si>
    <t>Jingle All the Way</t>
  </si>
  <si>
    <t>Action|Fantasy|Horror|Sci-Fi</t>
  </si>
  <si>
    <t>Hellboy</t>
  </si>
  <si>
    <t>Steven Zaillian</t>
  </si>
  <si>
    <t>A Civil Action</t>
  </si>
  <si>
    <t>Chris Butler</t>
  </si>
  <si>
    <t>ParaNorman</t>
  </si>
  <si>
    <t>The Jackal</t>
  </si>
  <si>
    <t>Paycheck</t>
  </si>
  <si>
    <t>Jon Avnet</t>
  </si>
  <si>
    <t>Up Close &amp; Personal</t>
  </si>
  <si>
    <t>Sam Fell</t>
  </si>
  <si>
    <t>The Tale of Despereaux</t>
  </si>
  <si>
    <t>Kevin Donovan</t>
  </si>
  <si>
    <t>The Tuxedo</t>
  </si>
  <si>
    <t>Geoff Murphy</t>
  </si>
  <si>
    <t>Under Siege 2: Dark Territory</t>
  </si>
  <si>
    <t>Jack Ryan: Shadow Recruit</t>
  </si>
  <si>
    <t>David O. Russell</t>
  </si>
  <si>
    <t>Biography|Comedy|Drama</t>
  </si>
  <si>
    <t>Joy</t>
  </si>
  <si>
    <t>Babak Najafi</t>
  </si>
  <si>
    <t>London Has Fallen</t>
  </si>
  <si>
    <t>Jean-Pierre Jeunet</t>
  </si>
  <si>
    <t>Action|Horror|Sci-Fi</t>
  </si>
  <si>
    <t>Alien: Resurrection</t>
  </si>
  <si>
    <t>Shooter</t>
  </si>
  <si>
    <t>Graham Annable</t>
  </si>
  <si>
    <t>The Boxtrolls</t>
  </si>
  <si>
    <t>Griffin Dunne</t>
  </si>
  <si>
    <t>Practical Magic</t>
  </si>
  <si>
    <t>The Lego Movie</t>
  </si>
  <si>
    <t>John Pasquin</t>
  </si>
  <si>
    <t>Miss Congeniality 2: Armed and Fabulous</t>
  </si>
  <si>
    <t>Reign of Fire</t>
  </si>
  <si>
    <t>Ruben Fleischer</t>
  </si>
  <si>
    <t>Gangster Squad</t>
  </si>
  <si>
    <t>Harold Ramis</t>
  </si>
  <si>
    <t>Adventure|Comedy</t>
  </si>
  <si>
    <t>Year One</t>
  </si>
  <si>
    <t>Biography|Drama|History|Sport</t>
  </si>
  <si>
    <t>Invictus</t>
  </si>
  <si>
    <t>Comedy|Crime|Romance|Thriller</t>
  </si>
  <si>
    <t>Duplicity</t>
  </si>
  <si>
    <t>Donald Petrie</t>
  </si>
  <si>
    <t>My Favorite Martian</t>
  </si>
  <si>
    <t>The Sentinel</t>
  </si>
  <si>
    <t>Jorge Blanco</t>
  </si>
  <si>
    <t>Planet 51</t>
  </si>
  <si>
    <t>Stuart Baird</t>
  </si>
  <si>
    <t>Star Trek: Nemesis</t>
  </si>
  <si>
    <t>Joel Coen</t>
  </si>
  <si>
    <t>Comedy|Crime|Romance</t>
  </si>
  <si>
    <t>Intolerable Cruelty</t>
  </si>
  <si>
    <t>Edge of Darkness</t>
  </si>
  <si>
    <t>Horror|Mystery|Sci-Fi|Thriller</t>
  </si>
  <si>
    <t>The Relic</t>
  </si>
  <si>
    <t>Analyze That</t>
  </si>
  <si>
    <t>Righteous Kill</t>
  </si>
  <si>
    <t>Harold Becker</t>
  </si>
  <si>
    <t>Mercury Rising</t>
  </si>
  <si>
    <t>Biography|Drama|Music</t>
  </si>
  <si>
    <t>The Soloist</t>
  </si>
  <si>
    <t>Drama|Fantasy|Sport</t>
  </si>
  <si>
    <t>The Legend of Bagger Vance</t>
  </si>
  <si>
    <t>Adventure|Comedy|Drama|Music</t>
  </si>
  <si>
    <t>Almost Famous</t>
  </si>
  <si>
    <t>xXx: State of the Union</t>
  </si>
  <si>
    <t>Scott Stewart</t>
  </si>
  <si>
    <t>Action|Fantasy|Horror|Sci-Fi|Thriller</t>
  </si>
  <si>
    <t>Priest</t>
  </si>
  <si>
    <t>Patrick Gilmore</t>
  </si>
  <si>
    <t>Adventure|Animation|Comedy|Drama|Family|Fantasy|Romance</t>
  </si>
  <si>
    <t>Sinbad: Legend of the Seven Seas</t>
  </si>
  <si>
    <t>Horror|Sci-Fi|Thriller</t>
  </si>
  <si>
    <t>Event Horizon</t>
  </si>
  <si>
    <t>Drama|Fantasy|Mystery|Romance|Thriller</t>
  </si>
  <si>
    <t>Dragonfly</t>
  </si>
  <si>
    <t>The Black Dahlia</t>
  </si>
  <si>
    <t>Tony Bill</t>
  </si>
  <si>
    <t>Action|Adventure|Drama|History|Romance|War</t>
  </si>
  <si>
    <t>Flyboys</t>
  </si>
  <si>
    <t>Rod Lurie</t>
  </si>
  <si>
    <t>The Last Castle</t>
  </si>
  <si>
    <t>Walter Hill</t>
  </si>
  <si>
    <t>Supernova</t>
  </si>
  <si>
    <t>Akiva Goldsman</t>
  </si>
  <si>
    <t>Drama|Fantasy|Mystery|Romance</t>
  </si>
  <si>
    <t>Winter's Tale</t>
  </si>
  <si>
    <t>Harald Zwart</t>
  </si>
  <si>
    <t>Fantasy|Horror|Mystery|Romance</t>
  </si>
  <si>
    <t>The Mortal Instruments: City of Bones</t>
  </si>
  <si>
    <t>Adventure|Comedy|Family|Romance|Sci-Fi</t>
  </si>
  <si>
    <t>Meet Dave</t>
  </si>
  <si>
    <t>Walter Salles</t>
  </si>
  <si>
    <t>Drama|Horror|Thriller</t>
  </si>
  <si>
    <t>Dark Water</t>
  </si>
  <si>
    <t>Edtv</t>
  </si>
  <si>
    <t>Iain Softley</t>
  </si>
  <si>
    <t>Inkheart</t>
  </si>
  <si>
    <t>The Spirit</t>
  </si>
  <si>
    <t>David Koepp</t>
  </si>
  <si>
    <t>Action|Comedy|Mystery|Romance</t>
  </si>
  <si>
    <t>Mortdecai</t>
  </si>
  <si>
    <t>Uwe Boll</t>
  </si>
  <si>
    <t>In the Name of the King: A Dungeon Siege Tale</t>
  </si>
  <si>
    <t>Beyond Borders</t>
  </si>
  <si>
    <t>John Dahl</t>
  </si>
  <si>
    <t>The Great Raid</t>
  </si>
  <si>
    <t>Filipino</t>
  </si>
  <si>
    <t>Tim Miller</t>
  </si>
  <si>
    <t>Action|Adventure|Comedy|Romance|Sci-Fi</t>
  </si>
  <si>
    <t>Deadpool</t>
  </si>
  <si>
    <t>Stephen Herek</t>
  </si>
  <si>
    <t>Holy Man</t>
  </si>
  <si>
    <t>Action|Biography|Drama|History|Thriller|War</t>
  </si>
  <si>
    <t>American Sniper</t>
  </si>
  <si>
    <t>Adventure|Comedy|Family|Fantasy|Horror</t>
  </si>
  <si>
    <t>Goosebumps</t>
  </si>
  <si>
    <t>Just Like Heaven</t>
  </si>
  <si>
    <t>Comedy|Family|Romance|Sci-Fi</t>
  </si>
  <si>
    <t>The Flintstones in Viva Rock Vegas</t>
  </si>
  <si>
    <t>Peter MacDonald</t>
  </si>
  <si>
    <t>Action|Adventure|Thriller|War</t>
  </si>
  <si>
    <t>Rambo III</t>
  </si>
  <si>
    <t>Comedy|Drama|Romance|Sport</t>
  </si>
  <si>
    <t>Leatherheads</t>
  </si>
  <si>
    <t>Did You Hear About the Morgans?</t>
  </si>
  <si>
    <t>The Internship</t>
  </si>
  <si>
    <t>Resident Evil: Afterlife</t>
  </si>
  <si>
    <t>Anthony Hemingway</t>
  </si>
  <si>
    <t>Red Tails</t>
  </si>
  <si>
    <t>The Devil's Advocate</t>
  </si>
  <si>
    <t>Sean Anders</t>
  </si>
  <si>
    <t>That's My Boy</t>
  </si>
  <si>
    <t>DragonHeart</t>
  </si>
  <si>
    <t>Action|Comedy|Crime|Drama</t>
  </si>
  <si>
    <t>After the Sunset</t>
  </si>
  <si>
    <t>Mark Neveldine</t>
  </si>
  <si>
    <t>Ghost Rider: Spirit of Vengeance</t>
  </si>
  <si>
    <t>John Madden</t>
  </si>
  <si>
    <t>Drama|Music|Romance|War</t>
  </si>
  <si>
    <t>Captain Corelli's Mandolin</t>
  </si>
  <si>
    <t>Action|Comedy|Drama|Family|Thriller</t>
  </si>
  <si>
    <t>The Pacifier</t>
  </si>
  <si>
    <t>Kevin Bray</t>
  </si>
  <si>
    <t>Action|Crime</t>
  </si>
  <si>
    <t>Walking Tall</t>
  </si>
  <si>
    <t>Forrest Gump</t>
  </si>
  <si>
    <t>Alvin and the Chipmunks</t>
  </si>
  <si>
    <t>Meet the Parents</t>
  </si>
  <si>
    <t>Mike Gabriel</t>
  </si>
  <si>
    <t>Adventure|Animation|Drama|Family|History|Musical|Romance</t>
  </si>
  <si>
    <t>Pocahontas</t>
  </si>
  <si>
    <t>Action|Adventure|Drama|Romance|Sci-Fi</t>
  </si>
  <si>
    <t>Superman</t>
  </si>
  <si>
    <t>The Nutty Professor</t>
  </si>
  <si>
    <t>Hitch</t>
  </si>
  <si>
    <t>Sam Weisman</t>
  </si>
  <si>
    <t>Action|Adventure|Comedy|Family|Romance</t>
  </si>
  <si>
    <t>George of the Jungle</t>
  </si>
  <si>
    <t>Jesse Dylan</t>
  </si>
  <si>
    <t>American Wedding</t>
  </si>
  <si>
    <t>Captain Phillips</t>
  </si>
  <si>
    <t>Date Night</t>
  </si>
  <si>
    <t>Casper</t>
  </si>
  <si>
    <t>The Equalizer</t>
  </si>
  <si>
    <t>Wayne Wang</t>
  </si>
  <si>
    <t>Maid in Manhattan</t>
  </si>
  <si>
    <t>Crimson Tide</t>
  </si>
  <si>
    <t>Gabriele Muccino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</si>
  <si>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</si>
  <si>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</si>
  <si>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</si>
  <si>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</si>
  <si>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</si>
  <si>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</si>
  <si>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</si>
  <si>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</si>
  <si>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</si>
  <si>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Tom Dey</t>
  </si>
  <si>
    <t>Action|Adventure|Comedy|Western</t>
  </si>
  <si>
    <t>Shanghai Noon</t>
  </si>
  <si>
    <t>Executive Decision</t>
  </si>
  <si>
    <t>Mr. Popper's Penguins</t>
  </si>
  <si>
    <t>The Forbidden Kingdom</t>
  </si>
  <si>
    <t>Jimmy Hayward</t>
  </si>
  <si>
    <t>Free Birds</t>
  </si>
  <si>
    <t>Alien 3</t>
  </si>
  <si>
    <t>Alan Parker</t>
  </si>
  <si>
    <t>Biography|Drama|History|Musical</t>
  </si>
  <si>
    <t>Evita</t>
  </si>
  <si>
    <t>John Frankenheimer</t>
  </si>
  <si>
    <t>Ronin</t>
  </si>
  <si>
    <t>Adventure|Drama|Horror|Thriller</t>
  </si>
  <si>
    <t>The Ghost and the Darkness</t>
  </si>
  <si>
    <t>Paul King</t>
  </si>
  <si>
    <t>Paddington</t>
  </si>
  <si>
    <t>Akiva Schaffer</t>
  </si>
  <si>
    <t>The Watch</t>
  </si>
  <si>
    <t>William Friedkin</t>
  </si>
  <si>
    <t>The Hunted</t>
  </si>
  <si>
    <t>Instinct</t>
  </si>
  <si>
    <t>Stuck on You</t>
  </si>
  <si>
    <t>Kent Alterman</t>
  </si>
  <si>
    <t>Semi-Pro</t>
  </si>
  <si>
    <t>Peter Lord</t>
  </si>
  <si>
    <t>The Pirates! Band of Misfits</t>
  </si>
  <si>
    <t>Changeling</t>
  </si>
  <si>
    <t>Chain Reaction</t>
  </si>
  <si>
    <t>Action|Drama|Sport|Thriller</t>
  </si>
  <si>
    <t>The Fan</t>
  </si>
  <si>
    <t>Drama|Musical|Romance|Thriller</t>
  </si>
  <si>
    <t>The Phantom of the Opera</t>
  </si>
  <si>
    <t>Shekhar Kapur</t>
  </si>
  <si>
    <t>Elizabeth: The Golden Age</t>
  </si>
  <si>
    <t>Karyn Kusama</t>
  </si>
  <si>
    <t>Ã†on Flux</t>
  </si>
  <si>
    <t>Ron Maxwell</t>
  </si>
  <si>
    <t>Gods and Generals</t>
  </si>
  <si>
    <t>Robert Butler</t>
  </si>
  <si>
    <t>Turbulence</t>
  </si>
  <si>
    <t>Karey Kirkpatrick</t>
  </si>
  <si>
    <t>Comedy|Drama|Family|Fantasy</t>
  </si>
  <si>
    <t>Imagine That</t>
  </si>
  <si>
    <t>Adventure|Comedy|Crime|Family|Musical</t>
  </si>
  <si>
    <t>Muppets Most Wanted</t>
  </si>
  <si>
    <t>Thunderbirds</t>
  </si>
  <si>
    <t>Steve Antin</t>
  </si>
  <si>
    <t>Drama|Music|Musical|Romance</t>
  </si>
  <si>
    <t>Burlesque</t>
  </si>
  <si>
    <t>Drama|Mystery|Romance|War</t>
  </si>
  <si>
    <t>A Very Long Engagement</t>
  </si>
  <si>
    <t>Blade II</t>
  </si>
  <si>
    <t>Seven Pounds</t>
  </si>
  <si>
    <t>Bullet to the Head</t>
  </si>
  <si>
    <t>Francis Ford Coppola</t>
  </si>
  <si>
    <t>The Godfather: Part III</t>
  </si>
  <si>
    <t>Elizabethtown</t>
  </si>
  <si>
    <t>You, Me and Dupree</t>
  </si>
  <si>
    <t>Richard Lester</t>
  </si>
  <si>
    <t>Action|Adventure|Romance|Sci-Fi</t>
  </si>
  <si>
    <t>Superman II</t>
  </si>
  <si>
    <t>Gigli</t>
  </si>
  <si>
    <t>All the King's Men</t>
  </si>
  <si>
    <t>Shaft</t>
  </si>
  <si>
    <t>Adventure|Animation|Drama|Family|Fantasy|Musical|Mystery|Romance</t>
  </si>
  <si>
    <t>Anastasia</t>
  </si>
  <si>
    <t>Moulin Rouge!</t>
  </si>
  <si>
    <t>Domestic Disturbance</t>
  </si>
  <si>
    <t>Scott Cooper</t>
  </si>
  <si>
    <t>Black Mass</t>
  </si>
  <si>
    <t>Flags of Our Fathers</t>
  </si>
  <si>
    <t>Law Abiding Citizen</t>
  </si>
  <si>
    <t>Robert Rodriguez</t>
  </si>
  <si>
    <t>Action|Horror|Thriller</t>
  </si>
  <si>
    <t>Grindhouse</t>
  </si>
  <si>
    <t>Drama|History|Horror</t>
  </si>
  <si>
    <t>Beloved</t>
  </si>
  <si>
    <t>Curtis Hanson</t>
  </si>
  <si>
    <t>Drama|Romance|Sport</t>
  </si>
  <si>
    <t>Lucky You</t>
  </si>
  <si>
    <t>Catch Me If You Can</t>
  </si>
  <si>
    <t>Zero Dark Thirty</t>
  </si>
  <si>
    <t>The Break-Up</t>
  </si>
  <si>
    <t>Phyllida Lloyd</t>
  </si>
  <si>
    <t>Comedy|Family|Musical|Romance</t>
  </si>
  <si>
    <t>Mamma Mia!</t>
  </si>
  <si>
    <t>Valentine's Day</t>
  </si>
  <si>
    <t>Jay Chandrasekhar</t>
  </si>
  <si>
    <t>The Dukes of Hazzard</t>
  </si>
  <si>
    <t>Terrence Malick</t>
  </si>
  <si>
    <t>The Thin Red Line</t>
  </si>
  <si>
    <t>David Dobkin</t>
  </si>
  <si>
    <t>The Change-Up</t>
  </si>
  <si>
    <t>Milos Forman</t>
  </si>
  <si>
    <t>Man on the Moon</t>
  </si>
  <si>
    <t>Casino</t>
  </si>
  <si>
    <t>Pierre Morel</t>
  </si>
  <si>
    <t>From Paris with Love</t>
  </si>
  <si>
    <t>Paul Hunter</t>
  </si>
  <si>
    <t>Bulletproof Monk</t>
  </si>
  <si>
    <t>Me, Myself &amp; Irene</t>
  </si>
  <si>
    <t>Steve Oedekerk</t>
  </si>
  <si>
    <t>Barnyard</t>
  </si>
  <si>
    <t>The Twilight Saga: New Moon</t>
  </si>
  <si>
    <t>Shrek</t>
  </si>
  <si>
    <t>George Nolfi</t>
  </si>
  <si>
    <t>Romance|Sci-Fi|Thriller</t>
  </si>
  <si>
    <t>The Adjustment Bureau</t>
  </si>
  <si>
    <t>Robin Hood: Prince of Thieves</t>
  </si>
  <si>
    <t>Jerry Maguire</t>
  </si>
  <si>
    <t>Ted</t>
  </si>
  <si>
    <t>As Good as It Gets</t>
  </si>
  <si>
    <t>Biography|Comedy|Drama|Romance</t>
  </si>
  <si>
    <t>Patch Adams</t>
  </si>
  <si>
    <t>Anchorman 2: The Legend Continues</t>
  </si>
  <si>
    <t>Mr. Deeds</t>
  </si>
  <si>
    <t>Mystery|Sci-Fi|Thriller</t>
  </si>
  <si>
    <t>Super 8</t>
  </si>
  <si>
    <t>Erin Brockovich</t>
  </si>
  <si>
    <t>How to Lose a Guy in 10 Days</t>
  </si>
  <si>
    <t>22 Jump Street</t>
  </si>
  <si>
    <t>Neil Jordan</t>
  </si>
  <si>
    <t>Drama|Fantasy|Horror</t>
  </si>
  <si>
    <t>Interview with the Vampire: The Vampire Chronicles</t>
  </si>
  <si>
    <t>Yes Man</t>
  </si>
  <si>
    <t>Rawson Marshall Thurber</t>
  </si>
  <si>
    <t>Central Intelligence</t>
  </si>
  <si>
    <t>Stepmom</t>
  </si>
  <si>
    <t>Daddy's Home</t>
  </si>
  <si>
    <t>Adventure|Comedy|Drama|Fantasy|Musical</t>
  </si>
  <si>
    <t>Into the Woods</t>
  </si>
  <si>
    <t>Spike Lee</t>
  </si>
  <si>
    <t>Inside Man</t>
  </si>
  <si>
    <t>Brian Helgeland</t>
  </si>
  <si>
    <t>Payback</t>
  </si>
  <si>
    <t>Frank Marshall</t>
  </si>
  <si>
    <t>Congo</t>
  </si>
  <si>
    <t>Knowing</t>
  </si>
  <si>
    <t>Failure to Launch</t>
  </si>
  <si>
    <t>Crazy, Stupid, Love.</t>
  </si>
  <si>
    <t>Peter Hewitt</t>
  </si>
  <si>
    <t>Garfield</t>
  </si>
  <si>
    <t>Joe Roth</t>
  </si>
  <si>
    <t>Christmas with the Kranks</t>
  </si>
  <si>
    <t>Bennett Miller</t>
  </si>
  <si>
    <t>Moneyball</t>
  </si>
  <si>
    <t>Outbreak</t>
  </si>
  <si>
    <t>Jaume Collet-Serra</t>
  </si>
  <si>
    <t>Non-Stop</t>
  </si>
  <si>
    <t>Andy Fickman</t>
  </si>
  <si>
    <t>Action|Adventure|Family|Fantasy|Sci-Fi|Thriller</t>
  </si>
  <si>
    <t>Race to Witch Mountain</t>
  </si>
  <si>
    <t>James McTeigue</t>
  </si>
  <si>
    <t>V for Vendetta</t>
  </si>
  <si>
    <t>Shanghai Knights</t>
  </si>
  <si>
    <t>Matthew O'Callaghan</t>
  </si>
  <si>
    <t>Curious George</t>
  </si>
  <si>
    <t>Angela Robinson</t>
  </si>
  <si>
    <t>Adventure|Comedy|Family|Fantasy|Romance|Sport</t>
  </si>
  <si>
    <t>Herbie Fully Loaded</t>
  </si>
  <si>
    <t>Gary Fleder</t>
  </si>
  <si>
    <t>Don't Say a Word</t>
  </si>
  <si>
    <t>Tommy Wirkola</t>
  </si>
  <si>
    <t>Hansel &amp; Gretel: Witch Hunters</t>
  </si>
  <si>
    <t>Adrian Lyne</t>
  </si>
  <si>
    <t>Unfaithful</t>
  </si>
  <si>
    <t>I Am Number Four</t>
  </si>
  <si>
    <t>Stephen Gaghan</t>
  </si>
  <si>
    <t>Syriana</t>
  </si>
  <si>
    <t>13 Hours</t>
  </si>
  <si>
    <t>Jorge R. GutiÃ©rrez</t>
  </si>
  <si>
    <t>The Book of Life</t>
  </si>
  <si>
    <t>Richard Loncraine</t>
  </si>
  <si>
    <t>Firewall</t>
  </si>
  <si>
    <t>Absolute Power</t>
  </si>
  <si>
    <t>G.I. Jane</t>
  </si>
  <si>
    <t>The Game</t>
  </si>
  <si>
    <t>Christophe Gans</t>
  </si>
  <si>
    <t>Adventure|Horror|Mystery</t>
  </si>
  <si>
    <t>Silent Hill</t>
  </si>
  <si>
    <t>Howard Deutch</t>
  </si>
  <si>
    <t>The Replacements</t>
  </si>
  <si>
    <t>Jon Hurwitz</t>
  </si>
  <si>
    <t>American Reunion</t>
  </si>
  <si>
    <t>The Negotiator</t>
  </si>
  <si>
    <t>Steven Quale</t>
  </si>
  <si>
    <t>Into the Storm</t>
  </si>
  <si>
    <t>John Landis</t>
  </si>
  <si>
    <t>Beverly Hills Cop III</t>
  </si>
  <si>
    <t>Gremlins 2: The New Batch</t>
  </si>
  <si>
    <t>The Judge</t>
  </si>
  <si>
    <t>The Peacemaker</t>
  </si>
  <si>
    <t>Alexander Witt</t>
  </si>
  <si>
    <t>Resident Evil: Apocalypse</t>
  </si>
  <si>
    <t>Beeban Kidron</t>
  </si>
  <si>
    <t>Bridget Jones: The Edge of Reason</t>
  </si>
  <si>
    <t>Carl Franklin</t>
  </si>
  <si>
    <t>Crime|Drama|Romance|Thriller</t>
  </si>
  <si>
    <t>Out of Time</t>
  </si>
  <si>
    <t>Steven Seagal</t>
  </si>
  <si>
    <t>On Deadly Ground</t>
  </si>
  <si>
    <t>The Adventures of Sharkboy and Lavagirl 3-D</t>
  </si>
  <si>
    <t>Danny Boyle</t>
  </si>
  <si>
    <t>The Beach</t>
  </si>
  <si>
    <t>Raising Helen</t>
  </si>
  <si>
    <t>Ninja Assassin</t>
  </si>
  <si>
    <t>For Love of the Game</t>
  </si>
  <si>
    <t>Andrew Bergman</t>
  </si>
  <si>
    <t>Comedy|Crime|Drama|Thriller</t>
  </si>
  <si>
    <t>Striptease</t>
  </si>
  <si>
    <t>Marmaduke</t>
  </si>
  <si>
    <t>Drama|Fantasy</t>
  </si>
  <si>
    <t>Hereafter</t>
  </si>
  <si>
    <t>Barbet Schroeder</t>
  </si>
  <si>
    <t>Murder by Numbers</t>
  </si>
  <si>
    <t>Assassins</t>
  </si>
  <si>
    <t>Peter Webber</t>
  </si>
  <si>
    <t>Hannibal Rising</t>
  </si>
  <si>
    <t>The Story of Us</t>
  </si>
  <si>
    <t>Andrew Niccol</t>
  </si>
  <si>
    <t>The Host</t>
  </si>
  <si>
    <t>Basic</t>
  </si>
  <si>
    <t>Blood Work</t>
  </si>
  <si>
    <t>The International</t>
  </si>
  <si>
    <t>John Carpenter</t>
  </si>
  <si>
    <t>Escape from L.A.</t>
  </si>
  <si>
    <t>The Iron Giant</t>
  </si>
  <si>
    <t>Wes Anderson</t>
  </si>
  <si>
    <t>Adventure|Comedy|Drama</t>
  </si>
  <si>
    <t>The Life Aquatic with Steve Zissou</t>
  </si>
  <si>
    <t>Action|Biography|Drama|History|War</t>
  </si>
  <si>
    <t>Free State of Jones</t>
  </si>
  <si>
    <t>The Life of David Gale</t>
  </si>
  <si>
    <t>Man of the House</t>
  </si>
  <si>
    <t>Run All Night</t>
  </si>
  <si>
    <t>David Cronenberg</t>
  </si>
  <si>
    <t>Eastern Promises</t>
  </si>
  <si>
    <t>John Stockwell</t>
  </si>
  <si>
    <t>Into the Blue</t>
  </si>
  <si>
    <t>The Messenger: The Story of Joan of Arc</t>
  </si>
  <si>
    <t>David Gordon Green</t>
  </si>
  <si>
    <t>Adventure|Comedy|Fantasy</t>
  </si>
  <si>
    <t>Your Highness</t>
  </si>
  <si>
    <t>Jim Sheridan</t>
  </si>
  <si>
    <t>Dream House</t>
  </si>
  <si>
    <t>Costa-Gavras</t>
  </si>
  <si>
    <t>Mad City</t>
  </si>
  <si>
    <t>Patrick Read Johnson</t>
  </si>
  <si>
    <t>Adventure|Comedy|Crime|Drama|Family</t>
  </si>
  <si>
    <t>Baby's Day Out</t>
  </si>
  <si>
    <t>Roland JoffÃ©</t>
  </si>
  <si>
    <t>The Scarlet Letter</t>
  </si>
  <si>
    <t>Fair Game</t>
  </si>
  <si>
    <t>Action|Biography|Crime|Drama|Thriller</t>
  </si>
  <si>
    <t>Domino</t>
  </si>
  <si>
    <t>Jade</t>
  </si>
  <si>
    <t>Gamer</t>
  </si>
  <si>
    <t>Richard LaGravenese</t>
  </si>
  <si>
    <t>Beautiful Creatures</t>
  </si>
  <si>
    <t>Danny DeVito</t>
  </si>
  <si>
    <t>Death to Smoochy</t>
  </si>
  <si>
    <t>Zoolander 2</t>
  </si>
  <si>
    <t>George Armitage</t>
  </si>
  <si>
    <t>The Big Bounce</t>
  </si>
  <si>
    <t>Comedy|Sci-Fi</t>
  </si>
  <si>
    <t>What Planet Are You From?</t>
  </si>
  <si>
    <t>Patrick Lussier</t>
  </si>
  <si>
    <t>Drive Angry</t>
  </si>
  <si>
    <t>Street Fighter: The Legend of Chun-Li</t>
  </si>
  <si>
    <t>James Wong</t>
  </si>
  <si>
    <t>The One</t>
  </si>
  <si>
    <t>Action|Adventure|Comedy|Crime|Music|Mystery</t>
  </si>
  <si>
    <t>The Adventures of Ford Fairlane</t>
  </si>
  <si>
    <t>Traffic</t>
  </si>
  <si>
    <t>Indiana Jones and the Last Crusade</t>
  </si>
  <si>
    <t>Action|Crime|Drama|Sci-Fi|Thriller</t>
  </si>
  <si>
    <t>Chappie</t>
  </si>
  <si>
    <t>The Bone Collector</t>
  </si>
  <si>
    <t>Panic Room</t>
  </si>
  <si>
    <t>Action|Adventure|Comedy|Drama|War</t>
  </si>
  <si>
    <t>Three Kings</t>
  </si>
  <si>
    <t>Child 44</t>
  </si>
  <si>
    <t>Rat Race</t>
  </si>
  <si>
    <t>Drama|Mystery|Sci-Fi</t>
  </si>
  <si>
    <t>K-PAX</t>
  </si>
  <si>
    <t>Kate &amp; Leopold</t>
  </si>
  <si>
    <t>Bedazzled</t>
  </si>
  <si>
    <t>Crime|Drama|Music</t>
  </si>
  <si>
    <t>The Cotton Club</t>
  </si>
  <si>
    <t>Adventure|Crime|Drama|Western</t>
  </si>
  <si>
    <t>3:10 to Yuma</t>
  </si>
  <si>
    <t>Olivier Megaton</t>
  </si>
  <si>
    <t>Taken 3</t>
  </si>
  <si>
    <t>Out of Sight</t>
  </si>
  <si>
    <t>Comedy|Drama|Thriller</t>
  </si>
  <si>
    <t>The Cable Guy</t>
  </si>
  <si>
    <t>Warren Beatty</t>
  </si>
  <si>
    <t>Action|Comedy|Crime|Music|Romance|Thriller</t>
  </si>
  <si>
    <t>Dick Tracy</t>
  </si>
  <si>
    <t>Crime|Romance|Thriller</t>
  </si>
  <si>
    <t>The Thomas Crown Affair</t>
  </si>
  <si>
    <t>Penny Marshall</t>
  </si>
  <si>
    <t>Riding in Cars with Boys</t>
  </si>
  <si>
    <t>Paul Bolger</t>
  </si>
  <si>
    <t>Happily N'Ever After</t>
  </si>
  <si>
    <t>Stephen Frears</t>
  </si>
  <si>
    <t>Mary Reilly</t>
  </si>
  <si>
    <t>P.J. Hogan</t>
  </si>
  <si>
    <t>My Best Friend's Wedding</t>
  </si>
  <si>
    <t>America's Sweethearts</t>
  </si>
  <si>
    <t>Insomnia</t>
  </si>
  <si>
    <t>Action|Adventure|Drama|Sci-Fi|Thriller</t>
  </si>
  <si>
    <t>Star Trek: First Contact</t>
  </si>
  <si>
    <t>Action|Drama|Fantasy|Thriller|Western</t>
  </si>
  <si>
    <t>Jonah Hex</t>
  </si>
  <si>
    <t>Action|Drama|Mystery|Thriller|War</t>
  </si>
  <si>
    <t>Courage Under Fire</t>
  </si>
  <si>
    <t>Liar Liar</t>
  </si>
  <si>
    <t>Brad Furman</t>
  </si>
  <si>
    <t>Biography|Crime|Drama|Thriller</t>
  </si>
  <si>
    <t>The Infiltrator</t>
  </si>
  <si>
    <t>The Flintstones</t>
  </si>
  <si>
    <t>Taken 2</t>
  </si>
  <si>
    <t>David Zucker</t>
  </si>
  <si>
    <t>Scary Movie 3</t>
  </si>
  <si>
    <t>Action|Comedy|Crime|Romance</t>
  </si>
  <si>
    <t>Miss Congeniality</t>
  </si>
  <si>
    <t>Action|Adventure|Family|Fantasy|Sci-Fi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</si>
  <si>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</si>
  <si>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</si>
  <si>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</si>
  <si>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</si>
  <si>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</si>
  <si>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</si>
  <si>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</si>
  <si>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Denis Villeneuve</t>
  </si>
  <si>
    <t>Prisoners</t>
  </si>
  <si>
    <t>Training Day</t>
  </si>
  <si>
    <t>Galaxy Quest</t>
  </si>
  <si>
    <t>Scary Movie 2</t>
  </si>
  <si>
    <t>Adventure|Comedy|Family|Musical</t>
  </si>
  <si>
    <t>The Muppets</t>
  </si>
  <si>
    <t>Action|Horror</t>
  </si>
  <si>
    <t>Blade</t>
  </si>
  <si>
    <t>Thomas Carter</t>
  </si>
  <si>
    <t>Coach Carter</t>
  </si>
  <si>
    <t>Roger Michell</t>
  </si>
  <si>
    <t>Changing Lanes</t>
  </si>
  <si>
    <t>Luis Llosa</t>
  </si>
  <si>
    <t>Action|Adventure|Horror|Thriller</t>
  </si>
  <si>
    <t>Anaconda</t>
  </si>
  <si>
    <t>Comedy|Drama|Music|Romance</t>
  </si>
  <si>
    <t>Coyote Ugly</t>
  </si>
  <si>
    <t>Richard Curtis</t>
  </si>
  <si>
    <t>Love Actually</t>
  </si>
  <si>
    <t>A Bug's Life</t>
  </si>
  <si>
    <t>From Hell</t>
  </si>
  <si>
    <t>Action|Crime|Drama|Romance|Thriller</t>
  </si>
  <si>
    <t>The Specialist</t>
  </si>
  <si>
    <t>Tin Cup</t>
  </si>
  <si>
    <t>Comedy|Family|Romance|Sport</t>
  </si>
  <si>
    <t>Kicking &amp; Screaming</t>
  </si>
  <si>
    <t>Garth Jennings</t>
  </si>
  <si>
    <t>The Hitchhiker's Guide to the Galaxy</t>
  </si>
  <si>
    <t>Joel Zwick</t>
  </si>
  <si>
    <t>Fat Albert</t>
  </si>
  <si>
    <t>Russell Mulcahy</t>
  </si>
  <si>
    <t>Resident Evil: Extinction</t>
  </si>
  <si>
    <t>Blended</t>
  </si>
  <si>
    <t>Last Holiday</t>
  </si>
  <si>
    <t>The River Wild</t>
  </si>
  <si>
    <t>Drama|Family|Fantasy</t>
  </si>
  <si>
    <t>The Indian in the Cupboard</t>
  </si>
  <si>
    <t>Savages</t>
  </si>
  <si>
    <t>David R. Ellis</t>
  </si>
  <si>
    <t>Cellular</t>
  </si>
  <si>
    <t>Peter Howitt</t>
  </si>
  <si>
    <t>Johnny English</t>
  </si>
  <si>
    <t>John A. Davis</t>
  </si>
  <si>
    <t>The Ant Bully</t>
  </si>
  <si>
    <t>David Lynch</t>
  </si>
  <si>
    <t>Dune</t>
  </si>
  <si>
    <t>Julie Taymor</t>
  </si>
  <si>
    <t>Drama|Fantasy|Musical|Romance</t>
  </si>
  <si>
    <t>Across the Universe</t>
  </si>
  <si>
    <t>Revolutionary Road</t>
  </si>
  <si>
    <t>16 Blocks</t>
  </si>
  <si>
    <t>Mathieu Kassovitz</t>
  </si>
  <si>
    <t>Babylon A.D.</t>
  </si>
  <si>
    <t>John Gray</t>
  </si>
  <si>
    <t>The Glimmer Man</t>
  </si>
  <si>
    <t>Multiplicity</t>
  </si>
  <si>
    <t>John Schultz</t>
  </si>
  <si>
    <t>Adventure|Comedy|Family|Fantasy|Sci-Fi</t>
  </si>
  <si>
    <t>Aliens in the Attic</t>
  </si>
  <si>
    <t>Sean Penn</t>
  </si>
  <si>
    <t>The Pledge</t>
  </si>
  <si>
    <t>Susan Stroman</t>
  </si>
  <si>
    <t>Comedy|Musical</t>
  </si>
  <si>
    <t>The Producers</t>
  </si>
  <si>
    <t>Simon Wincer</t>
  </si>
  <si>
    <t>The Phantom</t>
  </si>
  <si>
    <t>Billy Bob Thornton</t>
  </si>
  <si>
    <t>All the Pretty Horses</t>
  </si>
  <si>
    <t>Biography|Drama|History</t>
  </si>
  <si>
    <t>Nixon</t>
  </si>
  <si>
    <t>The Ghost Writer</t>
  </si>
  <si>
    <t>Deep Rising</t>
  </si>
  <si>
    <t>Action|Crime|Drama|Thriller|War</t>
  </si>
  <si>
    <t>Miracle at St. Anna</t>
  </si>
  <si>
    <t>Curse of the Golden Flower</t>
  </si>
  <si>
    <t>Danny Pang</t>
  </si>
  <si>
    <t>Bangkok Dangerous</t>
  </si>
  <si>
    <t>Comedy|Crime|Thriller</t>
  </si>
  <si>
    <t>Big Trouble</t>
  </si>
  <si>
    <t>Love in the Time of Cholera</t>
  </si>
  <si>
    <t>George P. Cosmatos</t>
  </si>
  <si>
    <t>Shadow Conspiracy</t>
  </si>
  <si>
    <t>Oliver Parker</t>
  </si>
  <si>
    <t>Johnny English Reborn</t>
  </si>
  <si>
    <t>Ben Affleck</t>
  </si>
  <si>
    <t>Biography|Drama|History|Thriller</t>
  </si>
  <si>
    <t>Argo</t>
  </si>
  <si>
    <t>Action|Adventure|Crime|Drama|Mystery|Thriller</t>
  </si>
  <si>
    <t>The Fugitive</t>
  </si>
  <si>
    <t>The Bounty Hunter</t>
  </si>
  <si>
    <t>Sleepers</t>
  </si>
  <si>
    <t>Rambo: First Blood Part II</t>
  </si>
  <si>
    <t>Brian Gibson</t>
  </si>
  <si>
    <t>The Juror</t>
  </si>
  <si>
    <t>Norman Ferguson</t>
  </si>
  <si>
    <t>Animation|Family|Fantasy|Musical</t>
  </si>
  <si>
    <t>Pinocchio</t>
  </si>
  <si>
    <t>Michael Cimino</t>
  </si>
  <si>
    <t>Adventure|Drama|Western</t>
  </si>
  <si>
    <t>Heaven's Gate</t>
  </si>
  <si>
    <t>Underworld: Evolution</t>
  </si>
  <si>
    <t>Paul McGuigan</t>
  </si>
  <si>
    <t>Victor Frankenstein</t>
  </si>
  <si>
    <t>Gus Van Sant</t>
  </si>
  <si>
    <t>Finding Forrester</t>
  </si>
  <si>
    <t>28 Days</t>
  </si>
  <si>
    <t>Unleashed</t>
  </si>
  <si>
    <t>Roger Kumble</t>
  </si>
  <si>
    <t>The Sweetest Thing</t>
  </si>
  <si>
    <t>The Firm</t>
  </si>
  <si>
    <t>Burr Steers</t>
  </si>
  <si>
    <t>Charlie St. Cloud</t>
  </si>
  <si>
    <t>The Mechanic</t>
  </si>
  <si>
    <t>21 Jump Street</t>
  </si>
  <si>
    <t>Notting Hill</t>
  </si>
  <si>
    <t>Chicken Run</t>
  </si>
  <si>
    <t>John Hamburg</t>
  </si>
  <si>
    <t>Along Came Polly</t>
  </si>
  <si>
    <t>Reginald Hudlin</t>
  </si>
  <si>
    <t>Boomerang</t>
  </si>
  <si>
    <t>The Heat</t>
  </si>
  <si>
    <t>Joseph L. Mankiewicz</t>
  </si>
  <si>
    <t>Biography|Drama|History|Romance</t>
  </si>
  <si>
    <t>Cleopatra</t>
  </si>
  <si>
    <t>Here Comes the Boom</t>
  </si>
  <si>
    <t>High Crimes</t>
  </si>
  <si>
    <t>Barbra Streisand</t>
  </si>
  <si>
    <t>The Mirror Has Two Faces</t>
  </si>
  <si>
    <t>Mark Pellington</t>
  </si>
  <si>
    <t>Drama|Horror|Mystery|Thriller</t>
  </si>
  <si>
    <t>The Mothman Prophecies</t>
  </si>
  <si>
    <t>BrÃ¼no</t>
  </si>
  <si>
    <t>John Glen</t>
  </si>
  <si>
    <t>Licence to Kill</t>
  </si>
  <si>
    <t>Catherine Hardwicke</t>
  </si>
  <si>
    <t>Red Riding Hood</t>
  </si>
  <si>
    <t>John Herzfeld</t>
  </si>
  <si>
    <t>15 Minutes</t>
  </si>
  <si>
    <t>Annabel Jankel</t>
  </si>
  <si>
    <t>Super Mario Bros.</t>
  </si>
  <si>
    <t>Lord of War</t>
  </si>
  <si>
    <t>Hero</t>
  </si>
  <si>
    <t>Julie Anne Robinson</t>
  </si>
  <si>
    <t>One for the Money</t>
  </si>
  <si>
    <t>Evan Goldberg</t>
  </si>
  <si>
    <t>The Interview</t>
  </si>
  <si>
    <t>Sngmoo Lee</t>
  </si>
  <si>
    <t>Action|Fantasy|Western</t>
  </si>
  <si>
    <t>The Warrior's Way</t>
  </si>
  <si>
    <t>Micmacs</t>
  </si>
  <si>
    <t>Drama|Music</t>
  </si>
  <si>
    <t>8 Mile</t>
  </si>
  <si>
    <t>A Knight's Tale</t>
  </si>
  <si>
    <t>Gordon Chan</t>
  </si>
  <si>
    <t>The Medallion</t>
  </si>
  <si>
    <t>The Sixth Sense</t>
  </si>
  <si>
    <t>Asger Leth</t>
  </si>
  <si>
    <t>Man on a Ledge</t>
  </si>
  <si>
    <t>The Big Year</t>
  </si>
  <si>
    <t>John G. Avildsen</t>
  </si>
  <si>
    <t>Action|Drama|Family|Sport</t>
  </si>
  <si>
    <t>The Karate Kid</t>
  </si>
  <si>
    <t>American Hustle</t>
  </si>
  <si>
    <t>Anne Fletcher</t>
  </si>
  <si>
    <t>The Proposal</t>
  </si>
  <si>
    <t>Bruce Beresford</t>
  </si>
  <si>
    <t>Double Jeopardy</t>
  </si>
  <si>
    <t>Back to the Future Part II</t>
  </si>
  <si>
    <t>Lucy</t>
  </si>
  <si>
    <t>Sam Taylor-Johnson</t>
  </si>
  <si>
    <t>Fifty Shades of Grey</t>
  </si>
  <si>
    <t>Spy Kids 3-D: Game Over</t>
  </si>
  <si>
    <t>A Time to Kill</t>
  </si>
  <si>
    <t>Cheaper by the Dozen</t>
  </si>
  <si>
    <t>Action|Biography|Drama|Thriller|War</t>
  </si>
  <si>
    <t>Lone Survivor</t>
  </si>
  <si>
    <t>Comedy|Drama|Sport</t>
  </si>
  <si>
    <t>A League of Their Own</t>
  </si>
  <si>
    <t>The Conjuring 2</t>
  </si>
  <si>
    <t>The Social Network</t>
  </si>
  <si>
    <t>Ken Kwapis</t>
  </si>
  <si>
    <t>He's Just Not That Into You</t>
  </si>
  <si>
    <t>Scary Movie 4</t>
  </si>
  <si>
    <t>Wes Craven</t>
  </si>
  <si>
    <t>Horror|Mystery</t>
  </si>
  <si>
    <t>Scream 3</t>
  </si>
  <si>
    <t>Adventure|Comedy|Sci-Fi|Western</t>
  </si>
  <si>
    <t>Back to the Future Part III</t>
  </si>
  <si>
    <t>Etan Cohen</t>
  </si>
  <si>
    <t>Get Hard</t>
  </si>
  <si>
    <t>Fantasy|Horror|Romance</t>
  </si>
  <si>
    <t>Bram Stoker's Dracula</t>
  </si>
  <si>
    <t>Biography|Drama|Romance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</si>
  <si>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</si>
  <si>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</si>
  <si>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</si>
  <si>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</si>
  <si>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</si>
  <si>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</si>
  <si>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Action|Adventure|Drama|Romance|War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</si>
  <si>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</si>
  <si>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</si>
  <si>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</si>
  <si>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</si>
  <si>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</si>
  <si>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</si>
  <si>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</si>
  <si>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John Whitesell</t>
  </si>
  <si>
    <t>Big Momma's House 2</t>
  </si>
  <si>
    <t>Adventure|Comedy|Crime|Romance</t>
  </si>
  <si>
    <t>The Mexican</t>
  </si>
  <si>
    <t>Comedy|Drama|Family|Fantasy|Romance</t>
  </si>
  <si>
    <t>17 Again</t>
  </si>
  <si>
    <t>Nick Cassavetes</t>
  </si>
  <si>
    <t>The Other Woman</t>
  </si>
  <si>
    <t>Horror</t>
  </si>
  <si>
    <t>The Final Destination</t>
  </si>
  <si>
    <t>Bridge of Spies</t>
  </si>
  <si>
    <t>Behind Enemy Lines</t>
  </si>
  <si>
    <t>Shall We Dance</t>
  </si>
  <si>
    <t>Small Soldiers</t>
  </si>
  <si>
    <t>Mark A.Z. DippÃ©</t>
  </si>
  <si>
    <t>Spawn</t>
  </si>
  <si>
    <t>Action|Adventure|Drama|Romance|Thriller</t>
  </si>
  <si>
    <t>The Count of Monte Cristo</t>
  </si>
  <si>
    <t>The Lincoln Lawyer</t>
  </si>
  <si>
    <t>Unknown</t>
  </si>
  <si>
    <t>The Prestige</t>
  </si>
  <si>
    <t>Horrible Bosses 2</t>
  </si>
  <si>
    <t>Cal Brunker</t>
  </si>
  <si>
    <t>Escape from Planet Earth</t>
  </si>
  <si>
    <t>Apocalypto</t>
  </si>
  <si>
    <t>Maya</t>
  </si>
  <si>
    <t>The Living Daylights</t>
  </si>
  <si>
    <t>NimrÃ³d Antal</t>
  </si>
  <si>
    <t>Predators</t>
  </si>
  <si>
    <t>Legal Eagles</t>
  </si>
  <si>
    <t>Secret Window</t>
  </si>
  <si>
    <t>Alejandro Agresti</t>
  </si>
  <si>
    <t>The Lake House</t>
  </si>
  <si>
    <t>The Skeleton Key</t>
  </si>
  <si>
    <t>Peter Hedges</t>
  </si>
  <si>
    <t>The Odd Life of Timothy Green</t>
  </si>
  <si>
    <t>Paul Weiland</t>
  </si>
  <si>
    <t>Made of Honor</t>
  </si>
  <si>
    <t>Biography|Drama|Music|Musical</t>
  </si>
  <si>
    <t>Jersey Boys</t>
  </si>
  <si>
    <t>The Rainmaker</t>
  </si>
  <si>
    <t>Gothika</t>
  </si>
  <si>
    <t>Drama|History</t>
  </si>
  <si>
    <t>Amistad</t>
  </si>
  <si>
    <t>Medicine Man</t>
  </si>
  <si>
    <t>Colin Strause</t>
  </si>
  <si>
    <t>Aliens vs. Predator: Requiem</t>
  </si>
  <si>
    <t>RiÂ¢hie RiÂ¢h</t>
  </si>
  <si>
    <t>Joan Chen</t>
  </si>
  <si>
    <t>Autumn in New York</t>
  </si>
  <si>
    <t>Greg Mottola</t>
  </si>
  <si>
    <t>Paul</t>
  </si>
  <si>
    <t>The Guilt Trip</t>
  </si>
  <si>
    <t>Scream 4</t>
  </si>
  <si>
    <t>8MM</t>
  </si>
  <si>
    <t>The Doors</t>
  </si>
  <si>
    <t>Jake Kasdan</t>
  </si>
  <si>
    <t>Sex Tape</t>
  </si>
  <si>
    <t>Diane Keaton</t>
  </si>
  <si>
    <t>Hanging Up</t>
  </si>
  <si>
    <t>Final Destination 5</t>
  </si>
  <si>
    <t>Kelly Makin</t>
  </si>
  <si>
    <t>Mickey Blue Eyes</t>
  </si>
  <si>
    <t>Pay It Forward</t>
  </si>
  <si>
    <t>Fever Pitch</t>
  </si>
  <si>
    <t>Drillbit Taylor</t>
  </si>
  <si>
    <t>Comedy|Western</t>
  </si>
  <si>
    <t>A Million Ways to Die in the West</t>
  </si>
  <si>
    <t>Action|Adventure|Crime|Fantasy|Mystery|Thriller</t>
  </si>
  <si>
    <t>The Shadow</t>
  </si>
  <si>
    <t>Stephen Daldry</t>
  </si>
  <si>
    <t>Adventure|Drama|Mystery</t>
  </si>
  <si>
    <t>Extremely Loud &amp; Incredibly Close</t>
  </si>
  <si>
    <t>Morning Glory</t>
  </si>
  <si>
    <t>Biography|Crime|Drama|Music</t>
  </si>
  <si>
    <t>Get Rich or Die Tryin'</t>
  </si>
  <si>
    <t>Christian Duguay</t>
  </si>
  <si>
    <t>The Art of War</t>
  </si>
  <si>
    <t>Rent</t>
  </si>
  <si>
    <t>Crime|Drama|Horror|Thriller</t>
  </si>
  <si>
    <t>Bless the Child</t>
  </si>
  <si>
    <t>The Out-of-Towners</t>
  </si>
  <si>
    <t>The Island of Dr. Moreau</t>
  </si>
  <si>
    <t>The Musketeer</t>
  </si>
  <si>
    <t>Justin Chadwick</t>
  </si>
  <si>
    <t>The Other Boleyn Girl</t>
  </si>
  <si>
    <t>Pat O'Connor</t>
  </si>
  <si>
    <t>Sweet November</t>
  </si>
  <si>
    <t>Horror|Thriller</t>
  </si>
  <si>
    <t>The Reaping</t>
  </si>
  <si>
    <t>Mean Streets</t>
  </si>
  <si>
    <t>Renaissance Man</t>
  </si>
  <si>
    <t>Colombiana</t>
  </si>
  <si>
    <t>Frederik Du Chau</t>
  </si>
  <si>
    <t>Adventure|Animation|Comedy|Drama|Family|Fantasy|Musical</t>
  </si>
  <si>
    <t>The Magic Sword: Quest for Camelot</t>
  </si>
  <si>
    <t>City by the Sea</t>
  </si>
  <si>
    <t>Irwin Winkler</t>
  </si>
  <si>
    <t>At First Sight</t>
  </si>
  <si>
    <t>Joseph Kahn</t>
  </si>
  <si>
    <t>Torque</t>
  </si>
  <si>
    <t>City Hall</t>
  </si>
  <si>
    <t>Showgirls</t>
  </si>
  <si>
    <t>Sofia Coppola</t>
  </si>
  <si>
    <t>Marie Antoinette</t>
  </si>
  <si>
    <t>Kiss of Death</t>
  </si>
  <si>
    <t>Stephen Kay</t>
  </si>
  <si>
    <t>Get Carter</t>
  </si>
  <si>
    <t>J.A. Bayona</t>
  </si>
  <si>
    <t>The Impossible</t>
  </si>
  <si>
    <t>Elaine May</t>
  </si>
  <si>
    <t>Action|Adventure|Comedy|Music|Thriller</t>
  </si>
  <si>
    <t>Ishtar</t>
  </si>
  <si>
    <t>Adventure|Animation|Comedy|Crime|Family</t>
  </si>
  <si>
    <t>Fantastic Mr. Fox</t>
  </si>
  <si>
    <t>Life or Something Like It</t>
  </si>
  <si>
    <t>Comedy|Romance|Sci-Fi|Thriller</t>
  </si>
  <si>
    <t>Memoirs of an Invisible Man</t>
  </si>
  <si>
    <t>AmÃ©lie</t>
  </si>
  <si>
    <t>Dennie Gordon</t>
  </si>
  <si>
    <t>Comedy|Crime|Family|Romance</t>
  </si>
  <si>
    <t>New York Minute</t>
  </si>
  <si>
    <t>Charles Shyer</t>
  </si>
  <si>
    <t>Alfie</t>
  </si>
  <si>
    <t>Big Miracle</t>
  </si>
  <si>
    <t>Ulu Grosbard</t>
  </si>
  <si>
    <t>The Deep End of the Ocean</t>
  </si>
  <si>
    <t>William Malone</t>
  </si>
  <si>
    <t>Crime|Horror|Thriller</t>
  </si>
  <si>
    <t>Feardotcom</t>
  </si>
  <si>
    <t>Cirque du Freak: The Vampire's Assistant</t>
  </si>
  <si>
    <t>Duplex</t>
  </si>
  <si>
    <t>Jerry Jameson</t>
  </si>
  <si>
    <t>Raise the Titanic</t>
  </si>
  <si>
    <t>Mic Rodgers</t>
  </si>
  <si>
    <t>Universal Soldier: The Return</t>
  </si>
  <si>
    <t>Christian Alvart</t>
  </si>
  <si>
    <t>Action|Horror|Mystery|Sci-Fi|Thriller</t>
  </si>
  <si>
    <t>Pandorum</t>
  </si>
  <si>
    <t>Impostor</t>
  </si>
  <si>
    <t>Extreme Ops</t>
  </si>
  <si>
    <t>Jean-Marie PoirÃ©</t>
  </si>
  <si>
    <t>Comedy|Fantasy|Sci-Fi</t>
  </si>
  <si>
    <t>Just Visiting</t>
  </si>
  <si>
    <t>Sunshine</t>
  </si>
  <si>
    <t>A Thousand Words</t>
  </si>
  <si>
    <t>Marc F. Adler</t>
  </si>
  <si>
    <t>Adventure|Animation|Comedy|Fantasy|Romance</t>
  </si>
  <si>
    <t>Delgo</t>
  </si>
  <si>
    <t>The Gunman</t>
  </si>
  <si>
    <t>Geoffrey Sax</t>
  </si>
  <si>
    <t>Action|Adventure|Family|Thriller</t>
  </si>
  <si>
    <t>Alex Rider: Operation Stormbreaker</t>
  </si>
  <si>
    <t>Disturbia</t>
  </si>
  <si>
    <t>Hackers</t>
  </si>
  <si>
    <t>Richard Shepard</t>
  </si>
  <si>
    <t>Adventure|Comedy|Drama|Romance|Thriller|War</t>
  </si>
  <si>
    <t>The Hunting Party</t>
  </si>
  <si>
    <t>The Hudsucker Proxy</t>
  </si>
  <si>
    <t>Peter Ho-Sun Chan</t>
  </si>
  <si>
    <t>The Warlords</t>
  </si>
  <si>
    <t>Nomad: The Warrior</t>
  </si>
  <si>
    <t>Kazakh</t>
  </si>
  <si>
    <t>Joon-ho Bong</t>
  </si>
  <si>
    <t>Snowpiercer</t>
  </si>
  <si>
    <t>Action|Drama|Fantasy</t>
  </si>
  <si>
    <t>The Crow</t>
  </si>
  <si>
    <t>S.S. Rajamouli</t>
  </si>
  <si>
    <t>Action|Adventure|Drama|Fantasy|War</t>
  </si>
  <si>
    <t>Baahubali: The Beginning</t>
  </si>
  <si>
    <t>Telugu</t>
  </si>
  <si>
    <t>Drama|Fantasy|Romance|Sci-Fi</t>
  </si>
  <si>
    <t>The Time Traveler's Wife</t>
  </si>
  <si>
    <t>Animation|Comedy|Family|Horror|Sci-Fi</t>
  </si>
  <si>
    <t>Frankenweenie</t>
  </si>
  <si>
    <t>Serenity</t>
  </si>
  <si>
    <t>Charles S. Dutton</t>
  </si>
  <si>
    <t>Biography|Drama|Romance|Sport</t>
  </si>
  <si>
    <t>Against the Ropes</t>
  </si>
  <si>
    <t>Superman III</t>
  </si>
  <si>
    <t>Grudge Match</t>
  </si>
  <si>
    <t>Red Cliff</t>
  </si>
  <si>
    <t>Sweet Home Alabama</t>
  </si>
  <si>
    <t>The Ugly Truth</t>
  </si>
  <si>
    <t>Jonathan Lynn</t>
  </si>
  <si>
    <t>Sgt. Bilko</t>
  </si>
  <si>
    <t>Spy Kids 2: Island of Lost Dreams</t>
  </si>
  <si>
    <t>David Carson</t>
  </si>
  <si>
    <t>Star Trek: Generations</t>
  </si>
  <si>
    <t>Kar-Wai Wong</t>
  </si>
  <si>
    <t>Action|Biography|Drama</t>
  </si>
  <si>
    <t>The Grandmaster</t>
  </si>
  <si>
    <t>Water for Elephants</t>
  </si>
  <si>
    <t>Norman Jewison</t>
  </si>
  <si>
    <t>The Hurricane</t>
  </si>
  <si>
    <t>Enough</t>
  </si>
  <si>
    <t>David Mirkin</t>
  </si>
  <si>
    <t>Heartbreakers</t>
  </si>
  <si>
    <t>Paul Blart: Mall Cop 2</t>
  </si>
  <si>
    <t>Luis Mandoki</t>
  </si>
  <si>
    <t>Angel Eyes</t>
  </si>
  <si>
    <t>Joe Somebody</t>
  </si>
  <si>
    <t>The Ninth Gate</t>
  </si>
  <si>
    <t>Extreme Measures</t>
  </si>
  <si>
    <t>Rock Star</t>
  </si>
  <si>
    <t>Lee Daniels</t>
  </si>
  <si>
    <t>Precious</t>
  </si>
  <si>
    <t>Adventure|Drama</t>
  </si>
  <si>
    <t>White Squall</t>
  </si>
  <si>
    <t>Horror|Mystery|Sci-Fi</t>
  </si>
  <si>
    <t>The Thing</t>
  </si>
  <si>
    <t>Riddick</t>
  </si>
  <si>
    <t>Jeb Stuart</t>
  </si>
  <si>
    <t>Switchback</t>
  </si>
  <si>
    <t>Steve Miner</t>
  </si>
  <si>
    <t>Action|Adventure|Drama|Thriller|Western</t>
  </si>
  <si>
    <t>Texas Rangers</t>
  </si>
  <si>
    <t>Adventure|Family|Fantasy|Sci-Fi</t>
  </si>
  <si>
    <t>City of Ember</t>
  </si>
  <si>
    <t>Paul Thomas Anderson</t>
  </si>
  <si>
    <t>The Master</t>
  </si>
  <si>
    <t>The Express</t>
  </si>
  <si>
    <t>J Blakeson</t>
  </si>
  <si>
    <t>The 5th Wave</t>
  </si>
  <si>
    <t>Ryan Coogler</t>
  </si>
  <si>
    <t>Creed</t>
  </si>
  <si>
    <t>The Town</t>
  </si>
  <si>
    <t>Kirk Jones</t>
  </si>
  <si>
    <t>What to Expect When You're Expecting</t>
  </si>
  <si>
    <t>Ethan Coen</t>
  </si>
  <si>
    <t>Burn After Reading</t>
  </si>
  <si>
    <t>Jennifer Flackett</t>
  </si>
  <si>
    <t>Nim's Island</t>
  </si>
  <si>
    <t>Action|Biography|Drama|Sport</t>
  </si>
  <si>
    <t>Rush</t>
  </si>
  <si>
    <t>Magnolia</t>
  </si>
  <si>
    <t>Kevin Smith</t>
  </si>
  <si>
    <t>Cop Out</t>
  </si>
  <si>
    <t>Christian Ditter</t>
  </si>
  <si>
    <t>How to Be Single</t>
  </si>
  <si>
    <t>Charles Martin Smith</t>
  </si>
  <si>
    <t>Drama|Family</t>
  </si>
  <si>
    <t>Dolphin Tale</t>
  </si>
  <si>
    <t>Twilight</t>
  </si>
  <si>
    <t>John Q</t>
  </si>
  <si>
    <t>Blue Streak</t>
  </si>
  <si>
    <t>We're the Millers</t>
  </si>
  <si>
    <t>Breakdown</t>
  </si>
  <si>
    <t>Irvin Kershner</t>
  </si>
  <si>
    <t>Never Say Never Again</t>
  </si>
  <si>
    <t>Steve Pink</t>
  </si>
  <si>
    <t>Hot Tub Time Machine</t>
  </si>
  <si>
    <t>Dolphin Tale 2</t>
  </si>
  <si>
    <t>Action|Adventure|Crime|Drama|Family|Fantasy|Romance|Thriller</t>
  </si>
  <si>
    <t>Reindeer Games</t>
  </si>
  <si>
    <t>A Man Apart</t>
  </si>
  <si>
    <t>Aloha</t>
  </si>
  <si>
    <t>Ghosts of Mississippi</t>
  </si>
  <si>
    <t>Scott Hicks</t>
  </si>
  <si>
    <t>Snow Falling on Cedars</t>
  </si>
  <si>
    <t>The Rite</t>
  </si>
  <si>
    <t>Gattaca</t>
  </si>
  <si>
    <t>Biography|Comedy|Romance</t>
  </si>
  <si>
    <t>Isn't She Great</t>
  </si>
  <si>
    <t>Space Chimps</t>
  </si>
  <si>
    <t>Chris Rock</t>
  </si>
  <si>
    <t>Head of State</t>
  </si>
  <si>
    <t>The Hangover</t>
  </si>
  <si>
    <t>Wilson Yip</t>
  </si>
  <si>
    <t>Action|Biography|Drama|History</t>
  </si>
  <si>
    <t>Ip Man 3</t>
  </si>
  <si>
    <t>Cantonese</t>
  </si>
  <si>
    <t>Austin Powers: The Spy Who Shagged Me</t>
  </si>
  <si>
    <t>Batman</t>
  </si>
  <si>
    <t>Biography|Drama|War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</si>
  <si>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</si>
  <si>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</si>
  <si>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</si>
  <si>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</si>
  <si>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</si>
  <si>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</si>
  <si>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</si>
  <si>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Robert Wise</t>
  </si>
  <si>
    <t>Star Trek: The Motion Picture</t>
  </si>
  <si>
    <t>Identity Thief</t>
  </si>
  <si>
    <t>Cape Fear</t>
  </si>
  <si>
    <t>Trainwreck</t>
  </si>
  <si>
    <t>Kevin Rodney Sullivan</t>
  </si>
  <si>
    <t>Guess Who</t>
  </si>
  <si>
    <t>Drama|Romance|War</t>
  </si>
  <si>
    <t>The English Patient</t>
  </si>
  <si>
    <t>L.A. Confidential</t>
  </si>
  <si>
    <t>Adventure|Comedy|Family|Sci-Fi</t>
  </si>
  <si>
    <t>Sky High</t>
  </si>
  <si>
    <t>In &amp; Out</t>
  </si>
  <si>
    <t>Species</t>
  </si>
  <si>
    <t>A Nightmare on Elm Street</t>
  </si>
  <si>
    <t>The Cell</t>
  </si>
  <si>
    <t>The Man in the Iron Mask</t>
  </si>
  <si>
    <t>Biography|Drama|Family|History|Sport</t>
  </si>
  <si>
    <t>Secretariat</t>
  </si>
  <si>
    <t>Kevin Munroe</t>
  </si>
  <si>
    <t>TMNT</t>
  </si>
  <si>
    <t>Michael Tollin</t>
  </si>
  <si>
    <t>Radio</t>
  </si>
  <si>
    <t>Friends with Benefits</t>
  </si>
  <si>
    <t>Nicholas Stoller</t>
  </si>
  <si>
    <t>Neighbors 2: Sorority Rising</t>
  </si>
  <si>
    <t>Biography|Comedy|Drama|History|Music</t>
  </si>
  <si>
    <t>Saving Mr. Banks</t>
  </si>
  <si>
    <t>Malcolm X</t>
  </si>
  <si>
    <t>This Is 40</t>
  </si>
  <si>
    <t>Old Dogs</t>
  </si>
  <si>
    <t>Patrick Tatopoulos</t>
  </si>
  <si>
    <t>Underworld: Rise of the Lycans</t>
  </si>
  <si>
    <t>License to Wed</t>
  </si>
  <si>
    <t>The Benchwarmers</t>
  </si>
  <si>
    <t>Gary David Goldberg</t>
  </si>
  <si>
    <t>Must Love Dogs</t>
  </si>
  <si>
    <t>Donnie Brasco</t>
  </si>
  <si>
    <t>Resident Evil</t>
  </si>
  <si>
    <t>Tobe Hooper</t>
  </si>
  <si>
    <t>Fantasy|Horror</t>
  </si>
  <si>
    <t>Poltergeist</t>
  </si>
  <si>
    <t>The Ladykillers</t>
  </si>
  <si>
    <t>Max Payne</t>
  </si>
  <si>
    <t>In Time</t>
  </si>
  <si>
    <t>Alan Poul</t>
  </si>
  <si>
    <t>The Back-up Plan</t>
  </si>
  <si>
    <t>Luke Greenfield</t>
  </si>
  <si>
    <t>Something Borrowed</t>
  </si>
  <si>
    <t>Gil Junger</t>
  </si>
  <si>
    <t>Black Knight</t>
  </si>
  <si>
    <t>Steven E. de Souza</t>
  </si>
  <si>
    <t>Street Fighter</t>
  </si>
  <si>
    <t>The Pianist</t>
  </si>
  <si>
    <t>The Nativity Story</t>
  </si>
  <si>
    <t>House of Wax</t>
  </si>
  <si>
    <t>Closer</t>
  </si>
  <si>
    <t>J. Edgar</t>
  </si>
  <si>
    <t>Alexandre Aja</t>
  </si>
  <si>
    <t>Mirrors</t>
  </si>
  <si>
    <t>Michael Rymer</t>
  </si>
  <si>
    <t>Queen of the Damned</t>
  </si>
  <si>
    <t>Predator 2</t>
  </si>
  <si>
    <t>Untraceable</t>
  </si>
  <si>
    <t>Hugh Wilson</t>
  </si>
  <si>
    <t>Comedy|Drama|Romance|Sci-Fi</t>
  </si>
  <si>
    <t>Blast from the Past</t>
  </si>
  <si>
    <t>Jersey Girl</t>
  </si>
  <si>
    <t>Alex Cross</t>
  </si>
  <si>
    <t>Midnight in the Garden of Good and Evil</t>
  </si>
  <si>
    <t>Susanna White</t>
  </si>
  <si>
    <t>Nanny McPhee Returns</t>
  </si>
  <si>
    <t>Hoffa</t>
  </si>
  <si>
    <t>Chris Carter</t>
  </si>
  <si>
    <t>The X Files: I Want to Believe</t>
  </si>
  <si>
    <t>Tommy O'Haver</t>
  </si>
  <si>
    <t>Ella Enchanted</t>
  </si>
  <si>
    <t>Peter Landesman</t>
  </si>
  <si>
    <t>Concussion</t>
  </si>
  <si>
    <t>Abduction</t>
  </si>
  <si>
    <t>Gary Chapman</t>
  </si>
  <si>
    <t>Adventure|Animation|Comedy|Family|War</t>
  </si>
  <si>
    <t>Valiant</t>
  </si>
  <si>
    <t>Wonder Boys</t>
  </si>
  <si>
    <t>Craig Mazin</t>
  </si>
  <si>
    <t>Action|Comedy|Sci-Fi|Thriller</t>
  </si>
  <si>
    <t>Superhero Movie</t>
  </si>
  <si>
    <t>Allen Hughes</t>
  </si>
  <si>
    <t>Broken City</t>
  </si>
  <si>
    <t>Comedy|Horror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</si>
  <si>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</si>
  <si>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</si>
  <si>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</si>
  <si>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</si>
  <si>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</si>
  <si>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</si>
  <si>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</si>
  <si>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Drama|Thriller|War</t>
  </si>
  <si>
    <t>Lions for Lambs</t>
  </si>
  <si>
    <t>Flight of the Intruder</t>
  </si>
  <si>
    <t>Comedy|Music</t>
  </si>
  <si>
    <t>Walk Hard: The Dewey Cox Story</t>
  </si>
  <si>
    <t>Lasse HallstrÃ¶m</t>
  </si>
  <si>
    <t>The Shipping News</t>
  </si>
  <si>
    <t>Action|Western</t>
  </si>
  <si>
    <t>American Outlaws</t>
  </si>
  <si>
    <t>Jean-Marc VallÃ©e</t>
  </si>
  <si>
    <t>The Young Victoria</t>
  </si>
  <si>
    <t>Whiteout</t>
  </si>
  <si>
    <t>The Tree of Life</t>
  </si>
  <si>
    <t>Hark Tsui</t>
  </si>
  <si>
    <t>Knock Off</t>
  </si>
  <si>
    <t>Sabotage</t>
  </si>
  <si>
    <t>The Order</t>
  </si>
  <si>
    <t>Lexi Alexander</t>
  </si>
  <si>
    <t>Punisher: War Zone</t>
  </si>
  <si>
    <t>Action|Adventure|Family|Sci-Fi</t>
  </si>
  <si>
    <t>Zoom</t>
  </si>
  <si>
    <t>Adventure|Biography|Drama|Thriller</t>
  </si>
  <si>
    <t>The Walk</t>
  </si>
  <si>
    <t>Ronny Yu</t>
  </si>
  <si>
    <t>Warriors of Virtue</t>
  </si>
  <si>
    <t>A Good Year</t>
  </si>
  <si>
    <t>Radio Flyer</t>
  </si>
  <si>
    <t>Blood In, Blood Out</t>
  </si>
  <si>
    <t>Bille August</t>
  </si>
  <si>
    <t>Smilla's Sense of Snow</t>
  </si>
  <si>
    <t>Femme Fatale</t>
  </si>
  <si>
    <t>Drama|Romance|War|Western</t>
  </si>
  <si>
    <t>Ride with the Devil</t>
  </si>
  <si>
    <t>The Maze Runner</t>
  </si>
  <si>
    <t>Ken Scott</t>
  </si>
  <si>
    <t>Unfinished Business</t>
  </si>
  <si>
    <t>The Age of Innocence</t>
  </si>
  <si>
    <t>The Fountain</t>
  </si>
  <si>
    <t>Hugh Johnson</t>
  </si>
  <si>
    <t>Action|Adventure|Comedy|Drama|Thriller</t>
  </si>
  <si>
    <t>Chill Factor</t>
  </si>
  <si>
    <t>Stolen</t>
  </si>
  <si>
    <t>Hayao Miyazaki</t>
  </si>
  <si>
    <t>Ponyo</t>
  </si>
  <si>
    <t>Japanese</t>
  </si>
  <si>
    <t>George Tillman Jr.</t>
  </si>
  <si>
    <t>The Longest Ride</t>
  </si>
  <si>
    <t>Rand Ravich</t>
  </si>
  <si>
    <t>The Astronaut's Wife</t>
  </si>
  <si>
    <t>Hugh Hudson</t>
  </si>
  <si>
    <t>I Dreamed of Africa</t>
  </si>
  <si>
    <t>Playing for Keeps</t>
  </si>
  <si>
    <t>Mandela: Long Walk to Freedom</t>
  </si>
  <si>
    <t>A Few Good Men</t>
  </si>
  <si>
    <t>Exit Wounds</t>
  </si>
  <si>
    <t>Big Momma's House</t>
  </si>
  <si>
    <t>Jeremy Degruson</t>
  </si>
  <si>
    <t>Thunder and the House of Magic</t>
  </si>
  <si>
    <t>Chris Gorak</t>
  </si>
  <si>
    <t>The Darkest Hour</t>
  </si>
  <si>
    <t>Scott Speer</t>
  </si>
  <si>
    <t>Drama|Music|Romance</t>
  </si>
  <si>
    <t>Step Up Revolution</t>
  </si>
  <si>
    <t>Action|Adventure|Crime|Drama|Thriller</t>
  </si>
  <si>
    <t>Snakes on a Plane</t>
  </si>
  <si>
    <t>Joe Charbanic</t>
  </si>
  <si>
    <t>Crime|Horror|Mystery|Thriller</t>
  </si>
  <si>
    <t>The Watcher</t>
  </si>
  <si>
    <t>Jonathan Hensleigh</t>
  </si>
  <si>
    <t>The Punisher</t>
  </si>
  <si>
    <t>Danny Cannon</t>
  </si>
  <si>
    <t>Goal! The Dream Begins</t>
  </si>
  <si>
    <t>Boaz Yakin</t>
  </si>
  <si>
    <t>Safe</t>
  </si>
  <si>
    <t>Pushing Tin</t>
  </si>
  <si>
    <t>Richard Marquand</t>
  </si>
  <si>
    <t>Star Wars: Episode VI - Return of the Jedi</t>
  </si>
  <si>
    <t>Neil Marshall</t>
  </si>
  <si>
    <t>Doomsday</t>
  </si>
  <si>
    <t>The Reader</t>
  </si>
  <si>
    <t>Elf</t>
  </si>
  <si>
    <t>Phenomenon</t>
  </si>
  <si>
    <t>Adventure|Comedy|Family|Sport</t>
  </si>
  <si>
    <t>Snow Dogs</t>
  </si>
  <si>
    <t>Comedy|Drama|Fantasy</t>
  </si>
  <si>
    <t>Scrooged</t>
  </si>
  <si>
    <t>Jared Hess</t>
  </si>
  <si>
    <t>Comedy|Family|Sport</t>
  </si>
  <si>
    <t>Nacho Libre</t>
  </si>
  <si>
    <t>Bridesmaids</t>
  </si>
  <si>
    <t>This Is the End</t>
  </si>
  <si>
    <t>Rupert Wainwright</t>
  </si>
  <si>
    <t>Stigmata</t>
  </si>
  <si>
    <t>Men of Honor</t>
  </si>
  <si>
    <t>John Luessenhop</t>
  </si>
  <si>
    <t>Takers</t>
  </si>
  <si>
    <t>Justin Zackham</t>
  </si>
  <si>
    <t>The Big Wedding</t>
  </si>
  <si>
    <t>Big Mommas: Like Father, Like Son</t>
  </si>
  <si>
    <t>Source Code</t>
  </si>
  <si>
    <t>Alive</t>
  </si>
  <si>
    <t>The Number 23</t>
  </si>
  <si>
    <t>Action|Adventure|Drama|Family</t>
  </si>
  <si>
    <t>The Young and Prodigious T.S. Spivet</t>
  </si>
  <si>
    <t>John Gatins</t>
  </si>
  <si>
    <t>Drama|Family|Sport</t>
  </si>
  <si>
    <t>Dreamer: Inspired by a True Story</t>
  </si>
  <si>
    <t>A History of Violence</t>
  </si>
  <si>
    <t>Transporter 2</t>
  </si>
  <si>
    <t>Action|Thriller|Western</t>
  </si>
  <si>
    <t>The Quick and the Dead</t>
  </si>
  <si>
    <t>Laws of Attraction</t>
  </si>
  <si>
    <t>Bringing Out the Dead</t>
  </si>
  <si>
    <t>Miguel Sapochnik</t>
  </si>
  <si>
    <t>Repo Men</t>
  </si>
  <si>
    <t>Hyung-rae Shim</t>
  </si>
  <si>
    <t>Action|Drama|Fantasy|Horror|Thriller</t>
  </si>
  <si>
    <t>Dragon Wars: D-War</t>
  </si>
  <si>
    <t>Bogus</t>
  </si>
  <si>
    <t>Don Scardino</t>
  </si>
  <si>
    <t>The Incredible Burt Wonderstone</t>
  </si>
  <si>
    <t>Animation|Comedy|Family|Fantasy|Musical</t>
  </si>
  <si>
    <t>Cats Don't Dance</t>
  </si>
  <si>
    <t>Tim Robbins</t>
  </si>
  <si>
    <t>Cradle Will Rock</t>
  </si>
  <si>
    <t>The Good German</t>
  </si>
  <si>
    <t>Apocalypse Now</t>
  </si>
  <si>
    <t>Nanette Burstein</t>
  </si>
  <si>
    <t>Going the Distance</t>
  </si>
  <si>
    <t>Mr. Holland's Opus</t>
  </si>
  <si>
    <t>Ariel Vromen</t>
  </si>
  <si>
    <t>Action|Crime|Drama|Mystery|Sci-Fi|Thriller</t>
  </si>
  <si>
    <t>Criminal</t>
  </si>
  <si>
    <t>Out of Africa</t>
  </si>
  <si>
    <t>Flight</t>
  </si>
  <si>
    <t>Lewis Gilbert</t>
  </si>
  <si>
    <t>Moonraker</t>
  </si>
  <si>
    <t>Adventure|Comedy|Crime|Drama</t>
  </si>
  <si>
    <t>The Grand Budapest Hotel</t>
  </si>
  <si>
    <t>Drama|Mystery</t>
  </si>
  <si>
    <t>Hearts in Atlantis</t>
  </si>
  <si>
    <t>Comedy|Fantasy|Horror|Thriller</t>
  </si>
  <si>
    <t>Arachnophobia</t>
  </si>
  <si>
    <t>Crime|Drama|Mystery|Sci-Fi|Thriller</t>
  </si>
  <si>
    <t>Frequency</t>
  </si>
  <si>
    <t>John Francis Daley</t>
  </si>
  <si>
    <t>Vacation</t>
  </si>
  <si>
    <t>Get Shorty</t>
  </si>
  <si>
    <t>Comedy|Crime|Musical</t>
  </si>
  <si>
    <t>Chicago</t>
  </si>
  <si>
    <t>Big Daddy</t>
  </si>
  <si>
    <t>J.B. Rogers</t>
  </si>
  <si>
    <t>American Pie 2</t>
  </si>
  <si>
    <t>Toy Story</t>
  </si>
  <si>
    <t>Speed</t>
  </si>
  <si>
    <t>Michael Sucsy</t>
  </si>
  <si>
    <t>The Vow</t>
  </si>
  <si>
    <t>Tom Vaughan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</si>
  <si>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</si>
  <si>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</si>
  <si>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</si>
  <si>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</si>
  <si>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</si>
  <si>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</si>
  <si>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</si>
  <si>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</si>
  <si>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</si>
  <si>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</si>
  <si>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</si>
  <si>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Stephen Hillenburg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</si>
  <si>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</si>
  <si>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</si>
  <si>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</si>
  <si>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</si>
  <si>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</si>
  <si>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</si>
  <si>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Comedy|Drama|Family|Music|Romance</t>
  </si>
  <si>
    <t>Hannah Montana: The Movie</t>
  </si>
  <si>
    <t>Stig Bergqvist</t>
  </si>
  <si>
    <t>Rugrats in Paris: The Movie</t>
  </si>
  <si>
    <t>The Prince of Tides</t>
  </si>
  <si>
    <t>Legends of the Fall</t>
  </si>
  <si>
    <t>Jason Reitman</t>
  </si>
  <si>
    <t>Up in the Air</t>
  </si>
  <si>
    <t>Alexander Payne</t>
  </si>
  <si>
    <t>About Schmidt</t>
  </si>
  <si>
    <t>Jonathan Levine</t>
  </si>
  <si>
    <t>Comedy|Horror|Romance</t>
  </si>
  <si>
    <t>Warm Bodies</t>
  </si>
  <si>
    <t>Rian Johnson</t>
  </si>
  <si>
    <t>Looper</t>
  </si>
  <si>
    <t>Down to Earth</t>
  </si>
  <si>
    <t>Chris Noonan</t>
  </si>
  <si>
    <t>Babe</t>
  </si>
  <si>
    <t>Hope Springs</t>
  </si>
  <si>
    <t>Forgetting Sarah Marshall</t>
  </si>
  <si>
    <t>Four Brothers</t>
  </si>
  <si>
    <t>Michael McCullers</t>
  </si>
  <si>
    <t>Baby Mama</t>
  </si>
  <si>
    <t>Forest Whitaker</t>
  </si>
  <si>
    <t>Hope Floats</t>
  </si>
  <si>
    <t>Gary Winick</t>
  </si>
  <si>
    <t>Bride Wars</t>
  </si>
  <si>
    <t>Without a Paddle</t>
  </si>
  <si>
    <t>13 Going on 30</t>
  </si>
  <si>
    <t>Woody Allen</t>
  </si>
  <si>
    <t>Midnight in Paris</t>
  </si>
  <si>
    <t>Peter Lepeniotis</t>
  </si>
  <si>
    <t>The Nut Job</t>
  </si>
  <si>
    <t>Ted Demme</t>
  </si>
  <si>
    <t>Blow</t>
  </si>
  <si>
    <t>Message in a Bottle</t>
  </si>
  <si>
    <t>William Shatner</t>
  </si>
  <si>
    <t>Star Trek V: The Final Frontier</t>
  </si>
  <si>
    <t>Comedy|Family|Fantasy|Sport</t>
  </si>
  <si>
    <t>Like Mike</t>
  </si>
  <si>
    <t>Naked Gun 33 1/3: The Final Insult</t>
  </si>
  <si>
    <t>A View to a Kill</t>
  </si>
  <si>
    <t>Steve Box</t>
  </si>
  <si>
    <t>Animation|Comedy|Family|Mystery|Sci-Fi</t>
  </si>
  <si>
    <t>The Curse of the Were-Rabbit</t>
  </si>
  <si>
    <t>P.S. I Love You</t>
  </si>
  <si>
    <t>Atonement</t>
  </si>
  <si>
    <t>Letters to Juliet</t>
  </si>
  <si>
    <t>Black Rain</t>
  </si>
  <si>
    <t>Animation|Drama|Family|Fantasy|Musical|Romance</t>
  </si>
  <si>
    <t>Corpse Bride</t>
  </si>
  <si>
    <t>Sicario</t>
  </si>
  <si>
    <t>Southpaw</t>
  </si>
  <si>
    <t>Drag Me to Hell</t>
  </si>
  <si>
    <t>Lee Toland Krieger</t>
  </si>
  <si>
    <t>The Age of Adaline</t>
  </si>
  <si>
    <t>Tim McCanlies</t>
  </si>
  <si>
    <t>Secondhand Lions</t>
  </si>
  <si>
    <t>Step Up 3D</t>
  </si>
  <si>
    <t>Blue Crush</t>
  </si>
  <si>
    <t>Stranger Than Fiction</t>
  </si>
  <si>
    <t>30 Days of Night</t>
  </si>
  <si>
    <t>Drew Goddard</t>
  </si>
  <si>
    <t>The Cabin in the Woods</t>
  </si>
  <si>
    <t>Jason Friedberg</t>
  </si>
  <si>
    <t>Meet the Spartans</t>
  </si>
  <si>
    <t>Midnight Run</t>
  </si>
  <si>
    <t>Paul Michael Glaser</t>
  </si>
  <si>
    <t>The Running Man</t>
  </si>
  <si>
    <t>Comedy|Horror|Musical|Sci-Fi</t>
  </si>
  <si>
    <t>Little Shop of Horrors</t>
  </si>
  <si>
    <t>Hanna</t>
  </si>
  <si>
    <t>John R. Leonetti</t>
  </si>
  <si>
    <t>Mortal Kombat: Annihilation</t>
  </si>
  <si>
    <t>Tom Hanks</t>
  </si>
  <si>
    <t>Larry Crowne</t>
  </si>
  <si>
    <t>Kimberly Peirce</t>
  </si>
  <si>
    <t>Carrie</t>
  </si>
  <si>
    <t>Liz Friedlander</t>
  </si>
  <si>
    <t>Take the Lead</t>
  </si>
  <si>
    <t>Phil Joanou</t>
  </si>
  <si>
    <t>Crime|Drama|Sport</t>
  </si>
  <si>
    <t>Gridiron Gang</t>
  </si>
  <si>
    <t>What's the Worst That Could Happen?</t>
  </si>
  <si>
    <t>Shane Acker</t>
  </si>
  <si>
    <t>Action|Adventure|Animation|Drama|Mystery|Sci-Fi|Thriller</t>
  </si>
  <si>
    <t>Side Effects</t>
  </si>
  <si>
    <t>Stephen J. Anderson</t>
  </si>
  <si>
    <t>Winnie the Pooh</t>
  </si>
  <si>
    <t>Troy Miller</t>
  </si>
  <si>
    <t>Dumb and Dumberer: When Harry Met Lloyd</t>
  </si>
  <si>
    <t>Bulworth</t>
  </si>
  <si>
    <t>Tate Taylor</t>
  </si>
  <si>
    <t>Get on Up</t>
  </si>
  <si>
    <t>One True Thing</t>
  </si>
  <si>
    <t>Brett Leonard</t>
  </si>
  <si>
    <t>Virtuosity</t>
  </si>
  <si>
    <t>My Super Ex-Girlfriend</t>
  </si>
  <si>
    <t>Deliver Us from Evil</t>
  </si>
  <si>
    <t>Alister Grierson</t>
  </si>
  <si>
    <t>Sanctum</t>
  </si>
  <si>
    <t>Nick Hurran</t>
  </si>
  <si>
    <t>Little Black Book</t>
  </si>
  <si>
    <t>The Five-Year Engagement</t>
  </si>
  <si>
    <t>Charles Stone III</t>
  </si>
  <si>
    <t>Mr 3000</t>
  </si>
  <si>
    <t>Paul Haggis</t>
  </si>
  <si>
    <t>The Next Three Days</t>
  </si>
  <si>
    <t>Kurt Wimmer</t>
  </si>
  <si>
    <t>Ultraviolet</t>
  </si>
  <si>
    <t>Jean-FranÃ§ois Richet</t>
  </si>
  <si>
    <t>Assault on Precinct 13</t>
  </si>
  <si>
    <t>The Replacement Killers</t>
  </si>
  <si>
    <t>Kevin Hooks</t>
  </si>
  <si>
    <t>Action|Adventure|Crime|Drama|Romance</t>
  </si>
  <si>
    <t>Fled</t>
  </si>
  <si>
    <t>Ellory Elkayem</t>
  </si>
  <si>
    <t>Action|Comedy|Horror</t>
  </si>
  <si>
    <t>Eight Legged Freaks</t>
  </si>
  <si>
    <t>Love &amp; Other Drugs</t>
  </si>
  <si>
    <t>88 Minutes</t>
  </si>
  <si>
    <t>Niki Caro</t>
  </si>
  <si>
    <t>North Country</t>
  </si>
  <si>
    <t>The Whole Ten Yards</t>
  </si>
  <si>
    <t>Vincenzo Natali</t>
  </si>
  <si>
    <t>Splice</t>
  </si>
  <si>
    <t>Willard Huyck</t>
  </si>
  <si>
    <t>Howard the Duck</t>
  </si>
  <si>
    <t>Gavin O'Connor</t>
  </si>
  <si>
    <t>Pride and Glory</t>
  </si>
  <si>
    <t>Bruce Hunt</t>
  </si>
  <si>
    <t>Adventure|Horror|Thriller</t>
  </si>
  <si>
    <t>The Cave</t>
  </si>
  <si>
    <t>Alex &amp; Emma</t>
  </si>
  <si>
    <t>Wicker Park</t>
  </si>
  <si>
    <t>Craig Gillespie</t>
  </si>
  <si>
    <t>Fright Night</t>
  </si>
  <si>
    <t>The New World</t>
  </si>
  <si>
    <t>Chris Roberts</t>
  </si>
  <si>
    <t>Wing Commander</t>
  </si>
  <si>
    <t>In Dreams</t>
  </si>
  <si>
    <t>Dragonball: Evolution</t>
  </si>
  <si>
    <t>Jee-woon Kim</t>
  </si>
  <si>
    <t>The Last Stand</t>
  </si>
  <si>
    <t>Nick Hamm</t>
  </si>
  <si>
    <t>Godsend</t>
  </si>
  <si>
    <t>Andy Cadiff</t>
  </si>
  <si>
    <t>Chasing Liberty</t>
  </si>
  <si>
    <t>Mike Disa</t>
  </si>
  <si>
    <t>Hoodwinked Too! Hood vs. Evil</t>
  </si>
  <si>
    <t>An Unfinished Life</t>
  </si>
  <si>
    <t>Adventure|Fantasy|Mystery</t>
  </si>
  <si>
    <t>The Imaginarium of Doctor Parnassus</t>
  </si>
  <si>
    <t>Runner Runner</t>
  </si>
  <si>
    <t>Antitrust</t>
  </si>
  <si>
    <t>Glory</t>
  </si>
  <si>
    <t>Sergio Leone</t>
  </si>
  <si>
    <t>Once Upon a Time in America</t>
  </si>
  <si>
    <t>Niels Arden Oplev</t>
  </si>
  <si>
    <t>Dead Man Down</t>
  </si>
  <si>
    <t>Michael Radford</t>
  </si>
  <si>
    <t>The Merchant of Venice</t>
  </si>
  <si>
    <t>The Good Thief</t>
  </si>
  <si>
    <t>Miss Potter</t>
  </si>
  <si>
    <t>Kaige Chen</t>
  </si>
  <si>
    <t>The Promise</t>
  </si>
  <si>
    <t>Corey Yuen</t>
  </si>
  <si>
    <t>DOA: Dead or Alive</t>
  </si>
  <si>
    <t>Andrew Dominik</t>
  </si>
  <si>
    <t>Biography|Crime|Drama|History|Western</t>
  </si>
  <si>
    <t>The Assassination of Jesse James by the Coward Robert Ford</t>
  </si>
  <si>
    <t>Li Zhang</t>
  </si>
  <si>
    <t>Action|Biography|Crime|Drama</t>
  </si>
  <si>
    <t>Machine Gun Preacher</t>
  </si>
  <si>
    <t>Elizabeth Banks</t>
  </si>
  <si>
    <t>Pitch Perfect 2</t>
  </si>
  <si>
    <t>Biography|Drama|Music|Romance</t>
  </si>
  <si>
    <t>Walk the Line</t>
  </si>
  <si>
    <t>Edward Norton</t>
  </si>
  <si>
    <t>Keeping the Faith</t>
  </si>
  <si>
    <t>The Borrowers</t>
  </si>
  <si>
    <t>Frost/Nixon</t>
  </si>
  <si>
    <t>Serving Sara</t>
  </si>
  <si>
    <t>Ben Falcone</t>
  </si>
  <si>
    <t>The Boss</t>
  </si>
  <si>
    <t>Richard Attenborough</t>
  </si>
  <si>
    <t>Cry Freedom</t>
  </si>
  <si>
    <t>Mumford</t>
  </si>
  <si>
    <t>Don Mancini</t>
  </si>
  <si>
    <t>Seed of Chucky</t>
  </si>
  <si>
    <t>John Maybury</t>
  </si>
  <si>
    <t>The Jacket</t>
  </si>
  <si>
    <t>Aladdin</t>
  </si>
  <si>
    <t>Biography|Crime|Drama|History|Music</t>
  </si>
  <si>
    <t>Straight Outta Compton</t>
  </si>
  <si>
    <t>Indiana Jones and the Temple of Doom</t>
  </si>
  <si>
    <t>Igor Kovalyov</t>
  </si>
  <si>
    <t>Adventure|Animation|Comedy|Drama|Family|Musical</t>
  </si>
  <si>
    <t>The Rugrats Movie</t>
  </si>
  <si>
    <t>Along Came a Spider</t>
  </si>
  <si>
    <t>Once Upon a Time in Mexico</t>
  </si>
  <si>
    <t>Die Hard</t>
  </si>
  <si>
    <t>David Wain</t>
  </si>
  <si>
    <t>Role Models</t>
  </si>
  <si>
    <t>The Big Short</t>
  </si>
  <si>
    <t>Comedy|Drama|Music</t>
  </si>
  <si>
    <t>Taking Woodstock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</si>
  <si>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</si>
  <si>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</si>
  <si>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</si>
  <si>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</si>
  <si>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</si>
  <si>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</si>
  <si>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</si>
  <si>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</si>
  <si>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</si>
  <si>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</si>
  <si>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Drama|Romance|Thriller</t>
  </si>
  <si>
    <t>Safe Haven</t>
  </si>
  <si>
    <t>Hocus Pocus</t>
  </si>
  <si>
    <t>No Reservations</t>
  </si>
  <si>
    <t>Kick-Ass</t>
  </si>
  <si>
    <t>30 Minutes or Less</t>
  </si>
  <si>
    <t>Action|Fantasy|Horror|Thriller</t>
  </si>
  <si>
    <t>Dracula 2000</t>
  </si>
  <si>
    <t>Miguel Arteta</t>
  </si>
  <si>
    <t>Alexander and the Terrible, Horrible, No Good, Very Bad Day</t>
  </si>
  <si>
    <t>Pride &amp; Prejudice</t>
  </si>
  <si>
    <t>Blade Runner</t>
  </si>
  <si>
    <t>Adventure|Biography</t>
  </si>
  <si>
    <t>Rob Roy</t>
  </si>
  <si>
    <t>3 Days to Kill</t>
  </si>
  <si>
    <t>James Gray</t>
  </si>
  <si>
    <t>We Own the Night</t>
  </si>
  <si>
    <t>Janusz Kaminski</t>
  </si>
  <si>
    <t>Lost Souls</t>
  </si>
  <si>
    <t>Documentary</t>
  </si>
  <si>
    <t>Winged Migration</t>
  </si>
  <si>
    <t>Just My Luck</t>
  </si>
  <si>
    <t>Mystery, Alaska</t>
  </si>
  <si>
    <t>Action|Comedy|Family</t>
  </si>
  <si>
    <t>The Spy Next Door</t>
  </si>
  <si>
    <t>Michael Ritchie</t>
  </si>
  <si>
    <t>A Simple Wish</t>
  </si>
  <si>
    <t>Ghosts of Mars</t>
  </si>
  <si>
    <t>Our Brand Is Crisis</t>
  </si>
  <si>
    <t>Action|Horror|Romance</t>
  </si>
  <si>
    <t>Pride and Prejudice and Zombies</t>
  </si>
  <si>
    <t>Kundun</t>
  </si>
  <si>
    <t>Robert B. Weide</t>
  </si>
  <si>
    <t>How to Lose Friends &amp; Alienate People</t>
  </si>
  <si>
    <t>Jeff Wadlow</t>
  </si>
  <si>
    <t>Kick-Ass 2</t>
  </si>
  <si>
    <t>Camille Delamarre</t>
  </si>
  <si>
    <t>Brick Mansions</t>
  </si>
  <si>
    <t>Octopussy</t>
  </si>
  <si>
    <t>Knocked Up</t>
  </si>
  <si>
    <t>My Sister's Keeper</t>
  </si>
  <si>
    <t>Malcolm D. Lee</t>
  </si>
  <si>
    <t>Welcome Home, Roscoe Jenkins</t>
  </si>
  <si>
    <t>David Lean</t>
  </si>
  <si>
    <t>A Passage to India</t>
  </si>
  <si>
    <t>Richard Eyre</t>
  </si>
  <si>
    <t>Notes on a Scandal</t>
  </si>
  <si>
    <t>Rendition</t>
  </si>
  <si>
    <t>Nicholas Meyer</t>
  </si>
  <si>
    <t>Star Trek VI: The Undiscovered Country</t>
  </si>
  <si>
    <t>Callie Khouri</t>
  </si>
  <si>
    <t>Divine Secrets of the Ya-Ya Sisterhood</t>
  </si>
  <si>
    <t>Kiss the Girls</t>
  </si>
  <si>
    <t>Action|Comedy|Crime|Music</t>
  </si>
  <si>
    <t>The Blues Brothers</t>
  </si>
  <si>
    <t>Todd Graff</t>
  </si>
  <si>
    <t>Joyful Noise</t>
  </si>
  <si>
    <t>About a Boy</t>
  </si>
  <si>
    <t>Lake Placid</t>
  </si>
  <si>
    <t>Lucky Number Slevin</t>
  </si>
  <si>
    <t>Philip Kaufman</t>
  </si>
  <si>
    <t>The Right Stuff</t>
  </si>
  <si>
    <t>Anonymous</t>
  </si>
  <si>
    <t>Action|Drama|Fantasy|Mystery|Sci-Fi|Thriller</t>
  </si>
  <si>
    <t>Dark City</t>
  </si>
  <si>
    <t>Saul Dibb</t>
  </si>
  <si>
    <t>The Duchess</t>
  </si>
  <si>
    <t>Richard Linklater</t>
  </si>
  <si>
    <t>Action|Crime|Drama|History|Western</t>
  </si>
  <si>
    <t>The Newton Boys</t>
  </si>
  <si>
    <t>Case 39</t>
  </si>
  <si>
    <t>E. Elias Merhige</t>
  </si>
  <si>
    <t>Suspect Zero</t>
  </si>
  <si>
    <t>Menno Meyjes</t>
  </si>
  <si>
    <t>Martian Child</t>
  </si>
  <si>
    <t>Spy Kids: All the Time in the World in 4D</t>
  </si>
  <si>
    <t>Jodie Foster</t>
  </si>
  <si>
    <t>Money Monster</t>
  </si>
  <si>
    <t>Formula 51</t>
  </si>
  <si>
    <t>Comedy|Crime|Drama</t>
  </si>
  <si>
    <t>Flawless</t>
  </si>
  <si>
    <t>Mindhunters</t>
  </si>
  <si>
    <t>What Just Happened</t>
  </si>
  <si>
    <t>The Statement</t>
  </si>
  <si>
    <t>Paul Blart: Mall Cop</t>
  </si>
  <si>
    <t>Comedy|Family|Fantasy|Music|Romance</t>
  </si>
  <si>
    <t>Freaky Friday</t>
  </si>
  <si>
    <t>The 40-Year-Old Virgin</t>
  </si>
  <si>
    <t>Shakespeare in Love</t>
  </si>
  <si>
    <t>Scott Frank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</si>
  <si>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</si>
  <si>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</si>
  <si>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</si>
  <si>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</si>
  <si>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</si>
  <si>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</si>
  <si>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</si>
  <si>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</si>
  <si>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</si>
  <si>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Adventure|Comedy|Crime|Music</t>
  </si>
  <si>
    <t>O Brother, Where Art Thou?</t>
  </si>
  <si>
    <t>Legion</t>
  </si>
  <si>
    <t>Pain &amp; Gain</t>
  </si>
  <si>
    <t>In Good Company</t>
  </si>
  <si>
    <t>Action|Adventure|Comedy|Sci-Fi|Thriller</t>
  </si>
  <si>
    <t>Clockstoppers</t>
  </si>
  <si>
    <t>Action|Crime|Drama|Western</t>
  </si>
  <si>
    <t>Silverado</t>
  </si>
  <si>
    <t>Brothers</t>
  </si>
  <si>
    <t>Kevin Allen</t>
  </si>
  <si>
    <t>Action|Adventure|Comedy|Family|Romance|Sci-Fi</t>
  </si>
  <si>
    <t>Agent Cody Banks 2: Destination London</t>
  </si>
  <si>
    <t>New Year's Eve</t>
  </si>
  <si>
    <t>Michael Cristofer</t>
  </si>
  <si>
    <t>Original Sin</t>
  </si>
  <si>
    <t>The Raven</t>
  </si>
  <si>
    <t>Welcome to Mooseport</t>
  </si>
  <si>
    <t>Andrew Morahan</t>
  </si>
  <si>
    <t>Action|Fantasy|Romance|Sci-Fi</t>
  </si>
  <si>
    <t>Highlander: The Final Dimension</t>
  </si>
  <si>
    <t>Bob Rafelson</t>
  </si>
  <si>
    <t>Blood and Wine</t>
  </si>
  <si>
    <t>Comedy|Crime|Mystery|Romance</t>
  </si>
  <si>
    <t>The Curse of the Jade Scorpion</t>
  </si>
  <si>
    <t>Alan Shapiro</t>
  </si>
  <si>
    <t>Adventure|Family</t>
  </si>
  <si>
    <t>Flipper</t>
  </si>
  <si>
    <t>Self/less</t>
  </si>
  <si>
    <t>Fernando Meirelles</t>
  </si>
  <si>
    <t>The Constant Gardener</t>
  </si>
  <si>
    <t>The Passion of the Christ</t>
  </si>
  <si>
    <t>Aramaic</t>
  </si>
  <si>
    <t>Comedy|Drama|Family|Romance</t>
  </si>
  <si>
    <t>Mrs. Doubtfire</t>
  </si>
  <si>
    <t>Rain Man</t>
  </si>
  <si>
    <t>Gran Torino</t>
  </si>
  <si>
    <t>W.</t>
  </si>
  <si>
    <t>Taken</t>
  </si>
  <si>
    <t>Michael Hoffman</t>
  </si>
  <si>
    <t>The Best of Me</t>
  </si>
  <si>
    <t>Action|Drama|Music|Romance</t>
  </si>
  <si>
    <t>The Bodyguard</t>
  </si>
  <si>
    <t>Schindler's List</t>
  </si>
  <si>
    <t>The Help</t>
  </si>
  <si>
    <t>The Fifth Estate</t>
  </si>
  <si>
    <t>Adventure|Comedy|Family|Fantasy|Horror|Mystery</t>
  </si>
  <si>
    <t>Scooby-Doo 2: Monsters Unleashed</t>
  </si>
  <si>
    <t>Freddy vs. Jason</t>
  </si>
  <si>
    <t>Jimmy Neutron: Boy Genius</t>
  </si>
  <si>
    <t>Cloverfield</t>
  </si>
  <si>
    <t>Michael Pressman</t>
  </si>
  <si>
    <t>Teenage Mutant Ninja Turtles II: The Secret of the Ooze</t>
  </si>
  <si>
    <t>The Untouchables</t>
  </si>
  <si>
    <t>No Country for Old Men</t>
  </si>
  <si>
    <t>Ride Along</t>
  </si>
  <si>
    <t>Sharon Maguire</t>
  </si>
  <si>
    <t>Bridget Jones's Diary</t>
  </si>
  <si>
    <t>Chocolat</t>
  </si>
  <si>
    <t>Charles Herman-Wurmfeld</t>
  </si>
  <si>
    <t>Legally Blonde 2: Red, White &amp; Blonde</t>
  </si>
  <si>
    <t>Parental Guidance</t>
  </si>
  <si>
    <t>No Strings Attached</t>
  </si>
  <si>
    <t>Action|Biography|Drama|History|Romance|Western</t>
  </si>
  <si>
    <t>Tombstone</t>
  </si>
  <si>
    <t>Romeo Must Die</t>
  </si>
  <si>
    <t>Final Destination 3</t>
  </si>
  <si>
    <t>The Lucky One</t>
  </si>
  <si>
    <t>Gabor Csupo</t>
  </si>
  <si>
    <t>Bridge to Terabithia</t>
  </si>
  <si>
    <t>Biography|Drama|Family</t>
  </si>
  <si>
    <t>Finding Neverland</t>
  </si>
  <si>
    <t>Tyler Perry</t>
  </si>
  <si>
    <t>A Madea Christmas</t>
  </si>
  <si>
    <t>Joe Carnahan</t>
  </si>
  <si>
    <t>The Grey</t>
  </si>
  <si>
    <t>John Polson</t>
  </si>
  <si>
    <t>Hide and Seek</t>
  </si>
  <si>
    <t>Anchorman: The Legend of Ron Burgundy</t>
  </si>
  <si>
    <t>Goodfellas</t>
  </si>
  <si>
    <t>Action|Adventure|Comedy|Crime|Family|Romance|Thriller</t>
  </si>
  <si>
    <t>Agent Cody Banks</t>
  </si>
  <si>
    <t>Nanny McPhee</t>
  </si>
  <si>
    <t>Scarface</t>
  </si>
  <si>
    <t>Nothing to Lose</t>
  </si>
  <si>
    <t>Bernardo Bertolucci</t>
  </si>
  <si>
    <t>The Last Emperor</t>
  </si>
  <si>
    <t>Contraband</t>
  </si>
  <si>
    <t>Money Talks</t>
  </si>
  <si>
    <t>There Will Be Blood</t>
  </si>
  <si>
    <t>Cathy Malkasian</t>
  </si>
  <si>
    <t>The Wild Thornberrys Movie</t>
  </si>
  <si>
    <t>John Eng</t>
  </si>
  <si>
    <t>Rugrats Go Wild</t>
  </si>
  <si>
    <t>Undercover Brother</t>
  </si>
  <si>
    <t>The Sisterhood of the Traveling Pants</t>
  </si>
  <si>
    <t>Chris Nahon</t>
  </si>
  <si>
    <t>Kiss of the Dragon</t>
  </si>
  <si>
    <t>Fred Wolf</t>
  </si>
  <si>
    <t>The House Bunny</t>
  </si>
  <si>
    <t>Million Dollar Arm</t>
  </si>
  <si>
    <t>Drama|Romance|Sci-Fi</t>
  </si>
  <si>
    <t>The Giver</t>
  </si>
  <si>
    <t>What a Girl Wants</t>
  </si>
  <si>
    <t>Victor Salva</t>
  </si>
  <si>
    <t>Jeepers Creepers II</t>
  </si>
  <si>
    <t>Mark Helfrich</t>
  </si>
  <si>
    <t>Good Luck Chuck</t>
  </si>
  <si>
    <t>Cradle 2 the Grave</t>
  </si>
  <si>
    <t>The Hours</t>
  </si>
  <si>
    <t>She's the Man</t>
  </si>
  <si>
    <t>Steve Bendelack</t>
  </si>
  <si>
    <t>Mr. Bean's Holiday</t>
  </si>
  <si>
    <t>Dwight H. Little</t>
  </si>
  <si>
    <t>Anacondas: The Hunt for the Blood Orchid</t>
  </si>
  <si>
    <t>Guillaume Canet</t>
  </si>
  <si>
    <t>Blood Ties</t>
  </si>
  <si>
    <t>Kirsten Sheridan</t>
  </si>
  <si>
    <t>August Rush</t>
  </si>
  <si>
    <t>Elizabeth</t>
  </si>
  <si>
    <t>Comedy|Fantasy|Horror|Romance</t>
  </si>
  <si>
    <t>Bride of Chucky</t>
  </si>
  <si>
    <t>Richard Fleischer</t>
  </si>
  <si>
    <t>Tora! Tora! Tora!</t>
  </si>
  <si>
    <t>Bob Spiers</t>
  </si>
  <si>
    <t>Comedy|Family|Music</t>
  </si>
  <si>
    <t>Spice World</t>
  </si>
  <si>
    <t>Damien Dante Wayans</t>
  </si>
  <si>
    <t>Action|Comedy|Music</t>
  </si>
  <si>
    <t>Dance Flick</t>
  </si>
  <si>
    <t>The Shawshank Redemption</t>
  </si>
  <si>
    <t>Adventure|Comedy|Crime</t>
  </si>
  <si>
    <t>Crocodile Dundee in Los Angeles</t>
  </si>
  <si>
    <t>Kingpin</t>
  </si>
  <si>
    <t>The Gambler</t>
  </si>
  <si>
    <t>John Wells</t>
  </si>
  <si>
    <t>August: Osage County</t>
  </si>
  <si>
    <t>Nigel Cole</t>
  </si>
  <si>
    <t>A Lot Like Love</t>
  </si>
  <si>
    <t>Dexter Fletcher</t>
  </si>
  <si>
    <t>Biography|Comedy|Drama|Sport</t>
  </si>
  <si>
    <t>Eddie the Eagle</t>
  </si>
  <si>
    <t>He Got Game</t>
  </si>
  <si>
    <t>Jeremy Leven</t>
  </si>
  <si>
    <t>Don Juan DeMarco</t>
  </si>
  <si>
    <t>Dear John</t>
  </si>
  <si>
    <t>Sylvain White</t>
  </si>
  <si>
    <t>The Losers</t>
  </si>
  <si>
    <t>Troy Nixey</t>
  </si>
  <si>
    <t>Fantasy|Horror|Thriller</t>
  </si>
  <si>
    <t>Don't Be Afraid of the Dark</t>
  </si>
  <si>
    <t>Philip G. Atwell</t>
  </si>
  <si>
    <t>War</t>
  </si>
  <si>
    <t>Comedy|Drama|Romance|Thriller</t>
  </si>
  <si>
    <t>Punch-Drunk Love</t>
  </si>
  <si>
    <t>Jeff Schaffer</t>
  </si>
  <si>
    <t>EuroTrip</t>
  </si>
  <si>
    <t>Don Michael Paul</t>
  </si>
  <si>
    <t>Half Past Dead</t>
  </si>
  <si>
    <t>Adventure|Comedy|Family|Romance</t>
  </si>
  <si>
    <t>Unaccompanied Minors</t>
  </si>
  <si>
    <t>James Bridges</t>
  </si>
  <si>
    <t>Bright Lights, Big City</t>
  </si>
  <si>
    <t>Steve Barron</t>
  </si>
  <si>
    <t>Adventure|Family|Fantasy|Musical</t>
  </si>
  <si>
    <t>The Adventures of Pinocchio</t>
  </si>
  <si>
    <t>Italian</t>
  </si>
  <si>
    <t>Richard Kelly</t>
  </si>
  <si>
    <t>The Box</t>
  </si>
  <si>
    <t>Carter Smith</t>
  </si>
  <si>
    <t>The Ruins</t>
  </si>
  <si>
    <t>John Schlesinger</t>
  </si>
  <si>
    <t>The Next Best Thing</t>
  </si>
  <si>
    <t>My Soul to Take</t>
  </si>
  <si>
    <t>The Girl Next Door</t>
  </si>
  <si>
    <t>Ringo Lam</t>
  </si>
  <si>
    <t>Maximum Risk</t>
  </si>
  <si>
    <t>Bruce McCulloch</t>
  </si>
  <si>
    <t>Stealing Harvard</t>
  </si>
  <si>
    <t>Biography|Crime|Drama|History|Thriller</t>
  </si>
  <si>
    <t>Legend</t>
  </si>
  <si>
    <t>Shark Night 3D</t>
  </si>
  <si>
    <t>Angela's Ashes</t>
  </si>
  <si>
    <t>Draft Day</t>
  </si>
  <si>
    <t>Crime|Drama|History</t>
  </si>
  <si>
    <t>The Conspirator</t>
  </si>
  <si>
    <t>Lords of Dogtown</t>
  </si>
  <si>
    <t>Patricia Riggen</t>
  </si>
  <si>
    <t>The 33</t>
  </si>
  <si>
    <t>Big Trouble in Little China</t>
  </si>
  <si>
    <t>Warrior</t>
  </si>
  <si>
    <t>Biography|Drama|Thriller|War</t>
  </si>
  <si>
    <t>Michael Collins</t>
  </si>
  <si>
    <t>Gettysburg</t>
  </si>
  <si>
    <t>Stop-Loss</t>
  </si>
  <si>
    <t>Drama|Music|Mystery|Romance|Thriller</t>
  </si>
  <si>
    <t>Abandon</t>
  </si>
  <si>
    <t>Jonathan Kaplan</t>
  </si>
  <si>
    <t>Brokedown Palace</t>
  </si>
  <si>
    <t>Ole Bornedal</t>
  </si>
  <si>
    <t>The Possession</t>
  </si>
  <si>
    <t>Richard Benjamin</t>
  </si>
  <si>
    <t>Mrs. Winterbourne</t>
  </si>
  <si>
    <t>Straw Dogs</t>
  </si>
  <si>
    <t>The Hoax</t>
  </si>
  <si>
    <t>Craig R. Baxley</t>
  </si>
  <si>
    <t>Stone Cold</t>
  </si>
  <si>
    <t>John Hillcoat</t>
  </si>
  <si>
    <t>The Road</t>
  </si>
  <si>
    <t>Marcos Siega</t>
  </si>
  <si>
    <t>Underclassman</t>
  </si>
  <si>
    <t>Say It Isn't So</t>
  </si>
  <si>
    <t>The World's Fastest Indian</t>
  </si>
  <si>
    <t>Rachel Talalay</t>
  </si>
  <si>
    <t>Tank Girl</t>
  </si>
  <si>
    <t>Jeffrey W. Byrd</t>
  </si>
  <si>
    <t>King's Ransom</t>
  </si>
  <si>
    <t>Blindness</t>
  </si>
  <si>
    <t>Action|Adventure|Fantasy|Horror</t>
  </si>
  <si>
    <t>BloodRayne</t>
  </si>
  <si>
    <t>Atom Egoyan</t>
  </si>
  <si>
    <t>Where the Truth Lies</t>
  </si>
  <si>
    <t>Robert Towne</t>
  </si>
  <si>
    <t>Without Limits</t>
  </si>
  <si>
    <t>Me and Orson Welles</t>
  </si>
  <si>
    <t>Giuseppe Tornatore</t>
  </si>
  <si>
    <t>Crime|Drama|Mystery|Romance</t>
  </si>
  <si>
    <t>The Best Offer</t>
  </si>
  <si>
    <t>Werner Herzog</t>
  </si>
  <si>
    <t>Bad Lieutenant: Port of Call New Orleans</t>
  </si>
  <si>
    <t>Little White Lies</t>
  </si>
  <si>
    <t>Love Ranch</t>
  </si>
  <si>
    <t>The Counselor</t>
  </si>
  <si>
    <t>Teddy Chan</t>
  </si>
  <si>
    <t>Kung Fu Killer</t>
  </si>
  <si>
    <t>Dangerous Liaisons</t>
  </si>
  <si>
    <t>On the Road</t>
  </si>
  <si>
    <t>Leonard Nimoy</t>
  </si>
  <si>
    <t>Star Trek IV: The Voyage Home</t>
  </si>
  <si>
    <t>Rocky Balboa</t>
  </si>
  <si>
    <t>Scream 2</t>
  </si>
  <si>
    <t>Action|Drama|Western</t>
  </si>
  <si>
    <t>Jane Got a Gun</t>
  </si>
  <si>
    <t>Think Like a Man Too</t>
  </si>
  <si>
    <t>The Whole Nine Yards</t>
  </si>
  <si>
    <t>Herbert Ross</t>
  </si>
  <si>
    <t>Footloose</t>
  </si>
  <si>
    <t>Old School</t>
  </si>
  <si>
    <t>The Fisher King</t>
  </si>
  <si>
    <t>I Still Know What You Did Last Summer</t>
  </si>
  <si>
    <t>Bonnie Hunt</t>
  </si>
  <si>
    <t>Return to Me</t>
  </si>
  <si>
    <t>Zack and Miri Make a Porno</t>
  </si>
  <si>
    <t>Neil LaBute</t>
  </si>
  <si>
    <t>Nurse Betty</t>
  </si>
  <si>
    <t>Grant Heslov</t>
  </si>
  <si>
    <t>Comedy|War</t>
  </si>
  <si>
    <t>The Men Who Stare at Goats</t>
  </si>
  <si>
    <t>George Gallo</t>
  </si>
  <si>
    <t>Double Take</t>
  </si>
  <si>
    <t>Girl, Interrupted</t>
  </si>
  <si>
    <t>Win a Date with Tad Hamilton!</t>
  </si>
  <si>
    <t>Adventure|Comedy|Family|Fantasy|Music|Sci-Fi</t>
  </si>
  <si>
    <t>Muppets from Space</t>
  </si>
  <si>
    <t>Sidney Lumet</t>
  </si>
  <si>
    <t>Adventure|Family|Fantasy|Music|Musical</t>
  </si>
  <si>
    <t>The Wiz</t>
  </si>
  <si>
    <t>Ready to Rumble</t>
  </si>
  <si>
    <t>Play It to the Bone</t>
  </si>
  <si>
    <t>Douglas McGrath</t>
  </si>
  <si>
    <t>I Don't Know How She Does It</t>
  </si>
  <si>
    <t>Piranha 3D</t>
  </si>
  <si>
    <t>Kevin Spacey</t>
  </si>
  <si>
    <t>Beyond the Sea</t>
  </si>
  <si>
    <t>Steve Boyum</t>
  </si>
  <si>
    <t>Meet the Deedles</t>
  </si>
  <si>
    <t>Richard Williams</t>
  </si>
  <si>
    <t>Action|Adventure|Animation|Comedy|Fantasy</t>
  </si>
  <si>
    <t>The Princess and the Cobbler</t>
  </si>
  <si>
    <t>Mary McGuckian</t>
  </si>
  <si>
    <t>The Bridge of San Luis Rey</t>
  </si>
  <si>
    <t>Faster</t>
  </si>
  <si>
    <t>Howl's Moving Castle</t>
  </si>
  <si>
    <t>Adventure|Comedy|Horror|Sci-Fi</t>
  </si>
  <si>
    <t>Zombieland</t>
  </si>
  <si>
    <t>The Waterboy</t>
  </si>
  <si>
    <t>Star Wars: Episode V - The Empire Strikes Back</t>
  </si>
  <si>
    <t>Bad Boys</t>
  </si>
  <si>
    <t>The Naked Gun 2Â½: The Smell of Fear</t>
  </si>
  <si>
    <t>Final Destination</t>
  </si>
  <si>
    <t>The Ides of March</t>
  </si>
  <si>
    <t>Horror|Sci-Fi</t>
  </si>
  <si>
    <t>Pitch Black</t>
  </si>
  <si>
    <t>Tony Goldwyn</t>
  </si>
  <si>
    <t>Someone Like You...</t>
  </si>
  <si>
    <t>Her</t>
  </si>
  <si>
    <t>Joy Ride</t>
  </si>
  <si>
    <t>Jonathan Newman</t>
  </si>
  <si>
    <t>The Adventurer: The Curse of the Midas Box</t>
  </si>
  <si>
    <t>Anywhere But Here</t>
  </si>
  <si>
    <t>Michael Dinner</t>
  </si>
  <si>
    <t>The Crew</t>
  </si>
  <si>
    <t>Haywire</t>
  </si>
  <si>
    <t>Joseph Sargent</t>
  </si>
  <si>
    <t>Jaws: The Revenge</t>
  </si>
  <si>
    <t>Jerry Zaks</t>
  </si>
  <si>
    <t>Marvin's Room</t>
  </si>
  <si>
    <t>Fred Durst</t>
  </si>
  <si>
    <t>Biography|Comedy|Drama|Family|Sport</t>
  </si>
  <si>
    <t>The Longshots</t>
  </si>
  <si>
    <t>The End of the Affair</t>
  </si>
  <si>
    <t>Action|Crime|Drama|Thriller|Western</t>
  </si>
  <si>
    <t>Harley Davidson and the Marlboro Man</t>
  </si>
  <si>
    <t>Anne Fontaine</t>
  </si>
  <si>
    <t>Coco Before Chanel</t>
  </si>
  <si>
    <t>ChÃ©ri</t>
  </si>
  <si>
    <t>Mira Nair</t>
  </si>
  <si>
    <t>Vanity Fair</t>
  </si>
  <si>
    <t>Mel Brooks</t>
  </si>
  <si>
    <t>Spaceballs</t>
  </si>
  <si>
    <t>Russell Crowe</t>
  </si>
  <si>
    <t>The Water Diviner</t>
  </si>
  <si>
    <t>Drama|Fantasy|Romance|Thriller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</si>
  <si>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</si>
  <si>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</si>
  <si>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</si>
  <si>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</si>
  <si>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</si>
  <si>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</si>
  <si>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</si>
  <si>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The Hundred-Foot Journey</t>
  </si>
  <si>
    <t>The Net</t>
  </si>
  <si>
    <t>Jessie Nelson</t>
  </si>
  <si>
    <t>I Am Sam</t>
  </si>
  <si>
    <t>Christopher Spencer</t>
  </si>
  <si>
    <t>Son of God</t>
  </si>
  <si>
    <t>Underworld</t>
  </si>
  <si>
    <t>Derailed</t>
  </si>
  <si>
    <t>The Informant!</t>
  </si>
  <si>
    <t>Shadowlands</t>
  </si>
  <si>
    <t>Mike Bigelow</t>
  </si>
  <si>
    <t>Deuce Bigalow: European Gigolo</t>
  </si>
  <si>
    <t>Delivery Man</t>
  </si>
  <si>
    <t>Saving Silverman</t>
  </si>
  <si>
    <t>Diary of a Wimpy Kid: Dog Days</t>
  </si>
  <si>
    <t>Summer of Sam</t>
  </si>
  <si>
    <t>Jay and Silent Bob Strike Back</t>
  </si>
  <si>
    <t>Daniel Sackheim</t>
  </si>
  <si>
    <t>The Glass House</t>
  </si>
  <si>
    <t>Comedy|Mystery</t>
  </si>
  <si>
    <t>Hail, Caesar!</t>
  </si>
  <si>
    <t>Harry Elfont</t>
  </si>
  <si>
    <t>Josie and the Pussycats</t>
  </si>
  <si>
    <t>Homefront</t>
  </si>
  <si>
    <t>Uli Edel</t>
  </si>
  <si>
    <t>The Little Vampire</t>
  </si>
  <si>
    <t>I Heart Huckabees</t>
  </si>
  <si>
    <t>Fred Dekker</t>
  </si>
  <si>
    <t>RoboCop 3</t>
  </si>
  <si>
    <t>Brian Trenchard-Smith</t>
  </si>
  <si>
    <t>Megiddo: The Omega Code 2</t>
  </si>
  <si>
    <t>Blake Edwards</t>
  </si>
  <si>
    <t>Comedy|Drama|Musical|Romance|War</t>
  </si>
  <si>
    <t>Darling Lili</t>
  </si>
  <si>
    <t>Dudley Do-Right</t>
  </si>
  <si>
    <t>The Transporter Refueled</t>
  </si>
  <si>
    <t>Black Book</t>
  </si>
  <si>
    <t>Dutch</t>
  </si>
  <si>
    <t>Christian Carion</t>
  </si>
  <si>
    <t>Drama|History|Music|Romance|War</t>
  </si>
  <si>
    <t>Joyeux Noel</t>
  </si>
  <si>
    <t>David Palmer</t>
  </si>
  <si>
    <t>Hit and Run</t>
  </si>
  <si>
    <t>Mad Money</t>
  </si>
  <si>
    <t>Rowan Joffe</t>
  </si>
  <si>
    <t>Before I Go to Sleep</t>
  </si>
  <si>
    <t>John Curran</t>
  </si>
  <si>
    <t>Stone</t>
  </si>
  <si>
    <t>Laurent Tirard</t>
  </si>
  <si>
    <t>Comedy|History</t>
  </si>
  <si>
    <t>MoliÃ¨re</t>
  </si>
  <si>
    <t>Out of the Furnace</t>
  </si>
  <si>
    <t>Michael Clayton</t>
  </si>
  <si>
    <t>My Fellow Americans</t>
  </si>
  <si>
    <t>Arlington Road</t>
  </si>
  <si>
    <t>To Rome with Love</t>
  </si>
  <si>
    <t>Firefox</t>
  </si>
  <si>
    <t>Trey Parker</t>
  </si>
  <si>
    <t>Animation|Comedy|Fantasy|Musical</t>
  </si>
  <si>
    <t>South Park: Bigger Longer &amp; Uncut</t>
  </si>
  <si>
    <t>Death at a Funeral</t>
  </si>
  <si>
    <t>Stuart Gillard</t>
  </si>
  <si>
    <t>Teenage Mutant Ninja Turtles III</t>
  </si>
  <si>
    <t>Hardball</t>
  </si>
  <si>
    <t>Silver Linings Playbook</t>
  </si>
  <si>
    <t>Freedom Writers</t>
  </si>
  <si>
    <t>The Transporter</t>
  </si>
  <si>
    <t>Never Back Down</t>
  </si>
  <si>
    <t>Katt Shea</t>
  </si>
  <si>
    <t>The Rage: Carrie 2</t>
  </si>
  <si>
    <t>Away We Go</t>
  </si>
  <si>
    <t>Joshua Michael Stern</t>
  </si>
  <si>
    <t>Swing Vote</t>
  </si>
  <si>
    <t>Moonlight Mile</t>
  </si>
  <si>
    <t>Tomas Alfredson</t>
  </si>
  <si>
    <t>Tinker Tailor Soldier Spy</t>
  </si>
  <si>
    <t>John Duigan</t>
  </si>
  <si>
    <t>Molly</t>
  </si>
  <si>
    <t>The Beaver</t>
  </si>
  <si>
    <t>Colin Higgins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</si>
  <si>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</si>
  <si>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</si>
  <si>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</si>
  <si>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</si>
  <si>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</si>
  <si>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Jim Sonzero</t>
  </si>
  <si>
    <t>Pulse</t>
  </si>
  <si>
    <t>Beverly Hills Cop II</t>
  </si>
  <si>
    <t>Bringing Down the House</t>
  </si>
  <si>
    <t>The Silence of the Lambs</t>
  </si>
  <si>
    <t>Penelope Spheeris</t>
  </si>
  <si>
    <t>Wayne's World</t>
  </si>
  <si>
    <t>Jeff Tremaine</t>
  </si>
  <si>
    <t>Action|Comedy|Documentary</t>
  </si>
  <si>
    <t>Jackass 3D</t>
  </si>
  <si>
    <t>Jeannot Szwarc</t>
  </si>
  <si>
    <t>Jaws 2</t>
  </si>
  <si>
    <t>Adventure|Comedy|Drama|Family|Romance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</si>
  <si>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</si>
  <si>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</si>
  <si>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</si>
  <si>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</si>
  <si>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</si>
  <si>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</si>
  <si>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</si>
  <si>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</si>
  <si>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Adventure|Comedy|Drama|Family|Mystery</t>
  </si>
  <si>
    <t>Holes</t>
  </si>
  <si>
    <t>Drama|Family|Music|Romance</t>
  </si>
  <si>
    <t>The Last Song</t>
  </si>
  <si>
    <t>Steve McQueen</t>
  </si>
  <si>
    <t>12 Years a Slave</t>
  </si>
  <si>
    <t>Drumline</t>
  </si>
  <si>
    <t>Why Did I Get Married Too?</t>
  </si>
  <si>
    <t>Fantasy|Romance</t>
  </si>
  <si>
    <t>Edward Scissorhands</t>
  </si>
  <si>
    <t>Thea Sharrock</t>
  </si>
  <si>
    <t>Me Before You</t>
  </si>
  <si>
    <t>Madea's Witness Protection</t>
  </si>
  <si>
    <t>Jon Lucas</t>
  </si>
  <si>
    <t>Bad Moms</t>
  </si>
  <si>
    <t>Aaron Seltzer</t>
  </si>
  <si>
    <t>Date Movie</t>
  </si>
  <si>
    <t>Robin Budd</t>
  </si>
  <si>
    <t>Return to Never Land</t>
  </si>
  <si>
    <t>Ava DuVernay</t>
  </si>
  <si>
    <t>Selma</t>
  </si>
  <si>
    <t>Steve Trenbirth</t>
  </si>
  <si>
    <t>Adventure|Animation|Family|Musical</t>
  </si>
  <si>
    <t>The Jungle Book 2</t>
  </si>
  <si>
    <t>Boogeyman</t>
  </si>
  <si>
    <t>Mennan Yapo</t>
  </si>
  <si>
    <t>Premonition</t>
  </si>
  <si>
    <t>Jun Falkenstein</t>
  </si>
  <si>
    <t>Animation|Comedy|Drama|Family|Musical</t>
  </si>
  <si>
    <t>The Tigger Movie</t>
  </si>
  <si>
    <t>Max</t>
  </si>
  <si>
    <t>Epic Movie</t>
  </si>
  <si>
    <t>Tom McCarthy</t>
  </si>
  <si>
    <t>Biography|Crime|Drama|History</t>
  </si>
  <si>
    <t>Spotlight</t>
  </si>
  <si>
    <t>Lakeview Terrace</t>
  </si>
  <si>
    <t>Takashi Shimizu</t>
  </si>
  <si>
    <t>The Grudge 2</t>
  </si>
  <si>
    <t>How Stella Got Her Groove Back</t>
  </si>
  <si>
    <t>Adventure|Comedy|Fantasy|Music|Sci-Fi</t>
  </si>
  <si>
    <t>Bill &amp; Ted's Bogus Journey</t>
  </si>
  <si>
    <t>Man of the Year</t>
  </si>
  <si>
    <t>Anton Corbijn</t>
  </si>
  <si>
    <t>The American</t>
  </si>
  <si>
    <t>Gregory Nava</t>
  </si>
  <si>
    <t>Selena</t>
  </si>
  <si>
    <t>Vampires Suck</t>
  </si>
  <si>
    <t>Babel</t>
  </si>
  <si>
    <t>This Is Where I Leave You</t>
  </si>
  <si>
    <t>John Patrick Shanley</t>
  </si>
  <si>
    <t>Doubt</t>
  </si>
  <si>
    <t>Team America: World Police</t>
  </si>
  <si>
    <t>Texas Chainsaw 3D</t>
  </si>
  <si>
    <t>Copycat</t>
  </si>
  <si>
    <t>Scary Movie 5</t>
  </si>
  <si>
    <t>Milk</t>
  </si>
  <si>
    <t>Action|Adventure|Drama|Mystery</t>
  </si>
  <si>
    <t>Risen</t>
  </si>
  <si>
    <t>Steve Beck</t>
  </si>
  <si>
    <t>Ghost Ship</t>
  </si>
  <si>
    <t>Todd Strauss-Schulson</t>
  </si>
  <si>
    <t>A Very Harold &amp; Kumar 3D Christmas</t>
  </si>
  <si>
    <t>John McNaughton</t>
  </si>
  <si>
    <t>Wild Things</t>
  </si>
  <si>
    <t>The Debt</t>
  </si>
  <si>
    <t>High Fidelity</t>
  </si>
  <si>
    <t>Eric Valette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</si>
  <si>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</si>
  <si>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</si>
  <si>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</si>
  <si>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</si>
  <si>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</si>
  <si>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</si>
  <si>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</si>
  <si>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Andrew Fleming</t>
  </si>
  <si>
    <t>Comedy|Crime|Family|Mystery|Romance|Thriller</t>
  </si>
  <si>
    <t>Nancy Drew</t>
  </si>
  <si>
    <t>Michael Spierig</t>
  </si>
  <si>
    <t>Daybreakers</t>
  </si>
  <si>
    <t>Jim Field Smith</t>
  </si>
  <si>
    <t>She's Out of My League</t>
  </si>
  <si>
    <t>Thomas Bezucha</t>
  </si>
  <si>
    <t>Monte Carlo</t>
  </si>
  <si>
    <t>William Brent Bell</t>
  </si>
  <si>
    <t>Stay Alive</t>
  </si>
  <si>
    <t>Action|Adventure|Drama|Romance|Western</t>
  </si>
  <si>
    <t>Quigley Down Under</t>
  </si>
  <si>
    <t>Anthony Bell</t>
  </si>
  <si>
    <t>Alpha and Omega</t>
  </si>
  <si>
    <t>The Covenant</t>
  </si>
  <si>
    <t>Shorts</t>
  </si>
  <si>
    <t>To Die For</t>
  </si>
  <si>
    <t>Henry Joost</t>
  </si>
  <si>
    <t>Adventure|Crime|Mystery|Sci-Fi|Thriller</t>
  </si>
  <si>
    <t>Nerve</t>
  </si>
  <si>
    <t>Vampires</t>
  </si>
  <si>
    <t>Alfred Hitchcock</t>
  </si>
  <si>
    <t>Psycho</t>
  </si>
  <si>
    <t>My Best Friend's Girl</t>
  </si>
  <si>
    <t>Shana Feste</t>
  </si>
  <si>
    <t>Endless Love</t>
  </si>
  <si>
    <t>Georgia Rule</t>
  </si>
  <si>
    <t>Steve Rash</t>
  </si>
  <si>
    <t>Under the Rainbow</t>
  </si>
  <si>
    <t>Simon Birch</t>
  </si>
  <si>
    <t>Mike Binder</t>
  </si>
  <si>
    <t>Reign Over Me</t>
  </si>
  <si>
    <t>Adventure|Biography|Drama</t>
  </si>
  <si>
    <t>Into the Wild</t>
  </si>
  <si>
    <t>School for Scoundrels</t>
  </si>
  <si>
    <t>Michael J. Bassett</t>
  </si>
  <si>
    <t>Adventure|Drama|Horror|Mystery|Thriller</t>
  </si>
  <si>
    <t>Silent Hill: Revelation 3D</t>
  </si>
  <si>
    <t>Crime|Fantasy|Horror</t>
  </si>
  <si>
    <t>From Dusk Till Dawn</t>
  </si>
  <si>
    <t>Frank Nissen</t>
  </si>
  <si>
    <t>Animation|Family|Fantasy|Mystery</t>
  </si>
  <si>
    <t>Pooh's Heffalump Movie</t>
  </si>
  <si>
    <t>Home for the Holidays</t>
  </si>
  <si>
    <t>Stephen Chow</t>
  </si>
  <si>
    <t>Action|Comedy|Crime|Fantasy</t>
  </si>
  <si>
    <t>Kung Fu Hustle</t>
  </si>
  <si>
    <t>Peter Hastings</t>
  </si>
  <si>
    <t>Comedy|Family|Music|Musical</t>
  </si>
  <si>
    <t>The Country Bears</t>
  </si>
  <si>
    <t>The Kite Runner</t>
  </si>
  <si>
    <t>Dari</t>
  </si>
  <si>
    <t>21 Grams</t>
  </si>
  <si>
    <t>Paul Abascal</t>
  </si>
  <si>
    <t>Paparazzi</t>
  </si>
  <si>
    <t>Chris Koch</t>
  </si>
  <si>
    <t>A Guy Thing</t>
  </si>
  <si>
    <t>Amy Heckerling</t>
  </si>
  <si>
    <t>Loser</t>
  </si>
  <si>
    <t>George Stevens</t>
  </si>
  <si>
    <t>The Greatest Story Ever Told</t>
  </si>
  <si>
    <t>Disaster Movie</t>
  </si>
  <si>
    <t>Armored</t>
  </si>
  <si>
    <t>The Man Who Knew Too Little</t>
  </si>
  <si>
    <t>Mark Mylod</t>
  </si>
  <si>
    <t>What's Your Number?</t>
  </si>
  <si>
    <t>James Mather</t>
  </si>
  <si>
    <t>Lockout</t>
  </si>
  <si>
    <t>Envy</t>
  </si>
  <si>
    <t>Crank: High Voltage</t>
  </si>
  <si>
    <t>Bullets Over Broadway</t>
  </si>
  <si>
    <t>Michael O. Sajbel</t>
  </si>
  <si>
    <t>One Night with the King</t>
  </si>
  <si>
    <t>Drama|Mystery|Romance|Thriller|War</t>
  </si>
  <si>
    <t>The Quiet American</t>
  </si>
  <si>
    <t>The Weather Man</t>
  </si>
  <si>
    <t>Action|Crime|Drama|Sport</t>
  </si>
  <si>
    <t>Undisputed</t>
  </si>
  <si>
    <t>Ghost Town</t>
  </si>
  <si>
    <t>12 Rounds</t>
  </si>
  <si>
    <t>Drama|Fantasy|Horror|Mystery</t>
  </si>
  <si>
    <t>Let Me In</t>
  </si>
  <si>
    <t>Charles T. Kanganis</t>
  </si>
  <si>
    <t>3 Ninjas Kick Back</t>
  </si>
  <si>
    <t>Be Kind Rewind</t>
  </si>
  <si>
    <t>Comedy|Drama|Music|War</t>
  </si>
  <si>
    <t>Mrs Henderson Presents</t>
  </si>
  <si>
    <t>Triple 9</t>
  </si>
  <si>
    <t>Deconstructing Harry</t>
  </si>
  <si>
    <t>Damon Santostefano</t>
  </si>
  <si>
    <t>Three to Tango</t>
  </si>
  <si>
    <t>Burnt</t>
  </si>
  <si>
    <t>We're No Angels</t>
  </si>
  <si>
    <t>Comedy|Musical|Romance</t>
  </si>
  <si>
    <t>Everyone Says I Love You</t>
  </si>
  <si>
    <t>Death Sentence</t>
  </si>
  <si>
    <t>Everybody's Fine</t>
  </si>
  <si>
    <t>Bob Clark</t>
  </si>
  <si>
    <t>Superbabies: Baby Geniuses 2</t>
  </si>
  <si>
    <t>The Man</t>
  </si>
  <si>
    <t>Code Name: The Cleaner</t>
  </si>
  <si>
    <t>Connie and Carla</t>
  </si>
  <si>
    <t>Comedy|Crime|Drama|Mystery|Romance</t>
  </si>
  <si>
    <t>Inherent Vice</t>
  </si>
  <si>
    <t>Dave Borthwick</t>
  </si>
  <si>
    <t>Doogal</t>
  </si>
  <si>
    <t>Benson Lee</t>
  </si>
  <si>
    <t>Battle of the Year</t>
  </si>
  <si>
    <t>An American Carol</t>
  </si>
  <si>
    <t>Machete Kills</t>
  </si>
  <si>
    <t>Glen Morgan</t>
  </si>
  <si>
    <t>Willard</t>
  </si>
  <si>
    <t>Strange Wilderness</t>
  </si>
  <si>
    <t>Mike Leigh</t>
  </si>
  <si>
    <t>Biography|Comedy|Drama|History|Music|Musical</t>
  </si>
  <si>
    <t>Topsy-Turvy</t>
  </si>
  <si>
    <t>Alejandro Monteverde</t>
  </si>
  <si>
    <t>Little Boy</t>
  </si>
  <si>
    <t>A Dangerous Method</t>
  </si>
  <si>
    <t>Animation|Drama|Mystery|Sci-Fi|Thriller</t>
  </si>
  <si>
    <t>A Scanner Darkly</t>
  </si>
  <si>
    <t>Chasing Mavericks</t>
  </si>
  <si>
    <t>Alone in the Dark</t>
  </si>
  <si>
    <t>Bandslam</t>
  </si>
  <si>
    <t>Jonathan Glazer</t>
  </si>
  <si>
    <t>Birth</t>
  </si>
  <si>
    <t>J.C. Chandor</t>
  </si>
  <si>
    <t>A Most Violent Year</t>
  </si>
  <si>
    <t>Marc Abraham</t>
  </si>
  <si>
    <t>Flash of Genius</t>
  </si>
  <si>
    <t>Todd Haynes</t>
  </si>
  <si>
    <t>I'm Not There.</t>
  </si>
  <si>
    <t>Mabrouk El Mechri</t>
  </si>
  <si>
    <t>The Cold Light of Day</t>
  </si>
  <si>
    <t>Adventure|Comedy|Drama|Romance</t>
  </si>
  <si>
    <t>The Brothers Bloom</t>
  </si>
  <si>
    <t>Charlie Kaufman</t>
  </si>
  <si>
    <t>Synecdoche, New York</t>
  </si>
  <si>
    <t>Adventure|Animation|Fantasy</t>
  </si>
  <si>
    <t>Princess Mononoke</t>
  </si>
  <si>
    <t>Jean-Paul Rappeneau</t>
  </si>
  <si>
    <t>Comedy|Drama|Mystery|Romance|Thriller|War</t>
  </si>
  <si>
    <t>Bon voyage</t>
  </si>
  <si>
    <t>Nancy Walker</t>
  </si>
  <si>
    <t>Biography|Comedy|Musical</t>
  </si>
  <si>
    <t>Can't Stop the Music</t>
  </si>
  <si>
    <t>Crime|Drama|Western</t>
  </si>
  <si>
    <t>The Proposition</t>
  </si>
  <si>
    <t>Angelo Pizzo</t>
  </si>
  <si>
    <t>Courage</t>
  </si>
  <si>
    <t>Marci X</t>
  </si>
  <si>
    <t>Equilibrium</t>
  </si>
  <si>
    <t>The Children of Huang Shi</t>
  </si>
  <si>
    <t>The Yards</t>
  </si>
  <si>
    <t>Matthew Diamond</t>
  </si>
  <si>
    <t>The Oogieloves in the Big Balloon Adventure</t>
  </si>
  <si>
    <t>By the Sea</t>
  </si>
  <si>
    <t>Katsuhiro Ã”tomo</t>
  </si>
  <si>
    <t>Action|Adventure|Animation|Family|Sci-Fi|Thriller</t>
  </si>
  <si>
    <t>Steamboy</t>
  </si>
  <si>
    <t>David Anspaugh</t>
  </si>
  <si>
    <t>The Game of Their Lives</t>
  </si>
  <si>
    <t>Rapa Nui</t>
  </si>
  <si>
    <t>Comedy|Family|Fantasy|Sci-Fi</t>
  </si>
  <si>
    <t>Les couloirs du temps: Les visiteurs II</t>
  </si>
  <si>
    <t>Action|Comedy|Crime|Fantasy|Horror|Mystery|Sci-Fi|Thriller</t>
  </si>
  <si>
    <t>Dylan Dog: Dead of Night</t>
  </si>
  <si>
    <t>Daniel Algrant</t>
  </si>
  <si>
    <t>Crime|Drama|Mystery</t>
  </si>
  <si>
    <t>People I Know</t>
  </si>
  <si>
    <t>The Tempest</t>
  </si>
  <si>
    <t>The Painted Veil</t>
  </si>
  <si>
    <t>The Baader Meinhof Complex</t>
  </si>
  <si>
    <t>German</t>
  </si>
  <si>
    <t>Dances with Wolves</t>
  </si>
  <si>
    <t>Bad Teacher</t>
  </si>
  <si>
    <t>Sea of Love</t>
  </si>
  <si>
    <t>Mark Rosman</t>
  </si>
  <si>
    <t>A Cinderella Story</t>
  </si>
  <si>
    <t>Scream</t>
  </si>
  <si>
    <t>Thir13en Ghosts</t>
  </si>
  <si>
    <t>Back to the Future</t>
  </si>
  <si>
    <t>House on Haunted Hill</t>
  </si>
  <si>
    <t>I Can Do Bad All by Myself</t>
  </si>
  <si>
    <t>The Switch</t>
  </si>
  <si>
    <t>Just Married</t>
  </si>
  <si>
    <t>The Devil's Double</t>
  </si>
  <si>
    <t>Britt Allcroft</t>
  </si>
  <si>
    <t>Thomas and the Magic Railroad</t>
  </si>
  <si>
    <t>The Crazies</t>
  </si>
  <si>
    <t>Spirited Away</t>
  </si>
  <si>
    <t>The Bounty</t>
  </si>
  <si>
    <t>Brian Percival</t>
  </si>
  <si>
    <t>The Book Thief</t>
  </si>
  <si>
    <t>Adventure|Comedy|Romance</t>
  </si>
  <si>
    <t>Sex Drive</t>
  </si>
  <si>
    <t>Anand Tucker</t>
  </si>
  <si>
    <t>Leap Year</t>
  </si>
  <si>
    <t>Michael Dowse</t>
  </si>
  <si>
    <t>Take Me Home Tonight</t>
  </si>
  <si>
    <t>Emile Ardolino</t>
  </si>
  <si>
    <t>Family|Fantasy|Music</t>
  </si>
  <si>
    <t>The Nutcracker</t>
  </si>
  <si>
    <t>Robert Altman</t>
  </si>
  <si>
    <t>Crime|Drama|Music|Thriller</t>
  </si>
  <si>
    <t>Kansas City</t>
  </si>
  <si>
    <t>Andrew Douglas</t>
  </si>
  <si>
    <t>The Amityville Horror</t>
  </si>
  <si>
    <t>Adaptation.</t>
  </si>
  <si>
    <t>George A. Romero</t>
  </si>
  <si>
    <t>Land of the Dead</t>
  </si>
  <si>
    <t>Fear and Loathing in Las Vegas</t>
  </si>
  <si>
    <t>Ricky Gervais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</si>
  <si>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</si>
  <si>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</si>
  <si>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</si>
  <si>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</si>
  <si>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</si>
  <si>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</si>
  <si>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</si>
  <si>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</si>
  <si>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</si>
  <si>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Vic Armstrong</t>
  </si>
  <si>
    <t>Action|Drama|Fantasy|Mystery|Thriller</t>
  </si>
  <si>
    <t>Left Behind</t>
  </si>
  <si>
    <t>The Family Stone</t>
  </si>
  <si>
    <t>Barbershop 2: Back in Business</t>
  </si>
  <si>
    <t>Terry Zwigoff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</si>
  <si>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</si>
  <si>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</si>
  <si>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</si>
  <si>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</si>
  <si>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</si>
  <si>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Biography|Drama|History|Music</t>
  </si>
  <si>
    <t>Amadeus</t>
  </si>
  <si>
    <t>Nelson McCormick</t>
  </si>
  <si>
    <t>Prom Night</t>
  </si>
  <si>
    <t>Mean Girls</t>
  </si>
  <si>
    <t>Audrey Wells</t>
  </si>
  <si>
    <t>Under the Tuscan Sun</t>
  </si>
  <si>
    <t>Gosford Park</t>
  </si>
  <si>
    <t>Peggy Sue Got Married</t>
  </si>
  <si>
    <t>Birdman or (The Unexpected Virtue of Ignorance)</t>
  </si>
  <si>
    <t>Blue Jasmine</t>
  </si>
  <si>
    <t>United 93</t>
  </si>
  <si>
    <t>Bille Woodruff</t>
  </si>
  <si>
    <t>Honey</t>
  </si>
  <si>
    <t>Rick Friedberg</t>
  </si>
  <si>
    <t>Spy Hard</t>
  </si>
  <si>
    <t>The Fog</t>
  </si>
  <si>
    <t>Sean McNamara</t>
  </si>
  <si>
    <t>Biography|Drama|Family|Sport</t>
  </si>
  <si>
    <t>Soul Surfer</t>
  </si>
  <si>
    <t>Jody Hill</t>
  </si>
  <si>
    <t>Observe and Report</t>
  </si>
  <si>
    <t>Conan the Destroyer</t>
  </si>
  <si>
    <t>Raging Bull</t>
  </si>
  <si>
    <t>Brandon Camp</t>
  </si>
  <si>
    <t>Love Happens</t>
  </si>
  <si>
    <t>Adventure|Fantasy|Mystery|Thriller</t>
  </si>
  <si>
    <t>Young Sherlock Holmes</t>
  </si>
  <si>
    <t>Kevin Tancharoen</t>
  </si>
  <si>
    <t>Fame</t>
  </si>
  <si>
    <t>127 Hours</t>
  </si>
  <si>
    <t>Small Time Crooks</t>
  </si>
  <si>
    <t>Nicholas Hytner</t>
  </si>
  <si>
    <t>Center Stage</t>
  </si>
  <si>
    <t>Love the Coopers</t>
  </si>
  <si>
    <t>Bart Freundlich</t>
  </si>
  <si>
    <t>Catch That Kid</t>
  </si>
  <si>
    <t>Life as a House</t>
  </si>
  <si>
    <t>Steve Jobs</t>
  </si>
  <si>
    <t>I Love You, Beth Cooper</t>
  </si>
  <si>
    <t>Youth in Revolt</t>
  </si>
  <si>
    <t>William A. Fraker</t>
  </si>
  <si>
    <t>The Legend of the Lone Ranger</t>
  </si>
  <si>
    <t>John Boorman</t>
  </si>
  <si>
    <t>The Tailor of Panama</t>
  </si>
  <si>
    <t>Courtney Solomon</t>
  </si>
  <si>
    <t>Getaway</t>
  </si>
  <si>
    <t>The Ice Storm</t>
  </si>
  <si>
    <t>And So It Goes</t>
  </si>
  <si>
    <t>Jeff Kanew</t>
  </si>
  <si>
    <t>Troop Beverly Hills</t>
  </si>
  <si>
    <t>IstvÃ¡n SzabÃ³</t>
  </si>
  <si>
    <t>Being Julia</t>
  </si>
  <si>
    <t>9Â½ Weeks</t>
  </si>
  <si>
    <t>Matthew Robbins</t>
  </si>
  <si>
    <t>Dragonslayer</t>
  </si>
  <si>
    <t>The Last Station</t>
  </si>
  <si>
    <t>Ed Wood</t>
  </si>
  <si>
    <t>Labor Day</t>
  </si>
  <si>
    <t>Mongol: The Rise of Genghis Khan</t>
  </si>
  <si>
    <t>Mongolian</t>
  </si>
  <si>
    <t>RocknRolla</t>
  </si>
  <si>
    <t>Hal Needham</t>
  </si>
  <si>
    <t>Megaforce</t>
  </si>
  <si>
    <t>Hamlet</t>
  </si>
  <si>
    <t>Jeff Nichols</t>
  </si>
  <si>
    <t>Midnight Special</t>
  </si>
  <si>
    <t>Anything Else</t>
  </si>
  <si>
    <t>Jonathan Teplitzky</t>
  </si>
  <si>
    <t>Biography|Drama|Romance|War</t>
  </si>
  <si>
    <t>The Railway Man</t>
  </si>
  <si>
    <t>Michael Haneke</t>
  </si>
  <si>
    <t>The White Ribbon</t>
  </si>
  <si>
    <t>Mike Marvin</t>
  </si>
  <si>
    <t>Action|Horror|Romance|Sci-Fi|Thriller</t>
  </si>
  <si>
    <t>The Wraith</t>
  </si>
  <si>
    <t>The Salton Sea</t>
  </si>
  <si>
    <t>Lance Hool</t>
  </si>
  <si>
    <t>Action|Drama|History|Romance|War|Western</t>
  </si>
  <si>
    <t>One Man's Hero</t>
  </si>
  <si>
    <t>Christian Volckman</t>
  </si>
  <si>
    <t>Action|Animation|Sci-Fi|Thriller</t>
  </si>
  <si>
    <t>Renaissance</t>
  </si>
  <si>
    <t>Superbad</t>
  </si>
  <si>
    <t>Step Up 2: The Streets</t>
  </si>
  <si>
    <t>Cory Edwards</t>
  </si>
  <si>
    <t>Action|Animation|Comedy|Crime|Family</t>
  </si>
  <si>
    <t>Hoodwinked!</t>
  </si>
  <si>
    <t>Terry George</t>
  </si>
  <si>
    <t>Hotel Rwanda</t>
  </si>
  <si>
    <t>Xavier Gens</t>
  </si>
  <si>
    <t>Hitman</t>
  </si>
  <si>
    <t>Kasi Lemmons</t>
  </si>
  <si>
    <t>Drama|Family|Music|Musical</t>
  </si>
  <si>
    <t>Black Nativity</t>
  </si>
  <si>
    <t>Matt Dillon</t>
  </si>
  <si>
    <t>City of Ghosts</t>
  </si>
  <si>
    <t>The Others</t>
  </si>
  <si>
    <t>Aliens</t>
  </si>
  <si>
    <t>George Cukor</t>
  </si>
  <si>
    <t>Drama|Family|Musical|Romance</t>
  </si>
  <si>
    <t>My Fair Lady</t>
  </si>
  <si>
    <t>Jim Gillespie</t>
  </si>
  <si>
    <t>I Know What You Did Last Summer</t>
  </si>
  <si>
    <t>Let's Be Cops</t>
  </si>
  <si>
    <t>Sideways</t>
  </si>
  <si>
    <t>Beerfest</t>
  </si>
  <si>
    <t>Halloween</t>
  </si>
  <si>
    <t>John Hoffman</t>
  </si>
  <si>
    <t>Comedy|Drama|Family|Fantasy|Sci-Fi</t>
  </si>
  <si>
    <t>Good Boy!</t>
  </si>
  <si>
    <t>The Best Man Holiday</t>
  </si>
  <si>
    <t>Smokin' Aces</t>
  </si>
  <si>
    <t>Kevin Greutert</t>
  </si>
  <si>
    <t>Saw 3D: The Final Chapter</t>
  </si>
  <si>
    <t>40 Days and 40 Nights</t>
  </si>
  <si>
    <t>John Fortenberry</t>
  </si>
  <si>
    <t>Comedy|Music|Romance</t>
  </si>
  <si>
    <t>A Night at the Roxbury</t>
  </si>
  <si>
    <t>Daniel Barnz</t>
  </si>
  <si>
    <t>Beastly</t>
  </si>
  <si>
    <t>The Hills Have Eyes</t>
  </si>
  <si>
    <t>Dickie Roberts: Former Child Star</t>
  </si>
  <si>
    <t>McFarland, USA</t>
  </si>
  <si>
    <t>Jason Moore</t>
  </si>
  <si>
    <t>Pitch Perfect</t>
  </si>
  <si>
    <t>Summer Catch</t>
  </si>
  <si>
    <t>A Simple Plan</t>
  </si>
  <si>
    <t>Robert Harmon</t>
  </si>
  <si>
    <t>They</t>
  </si>
  <si>
    <t>Trent Cooper</t>
  </si>
  <si>
    <t>Larry the Cable Guy: Health Inspector</t>
  </si>
  <si>
    <t>Gary Halvorson</t>
  </si>
  <si>
    <t>Adventure|Comedy|Family|Fantasy|Musical</t>
  </si>
  <si>
    <t>The Adventures of Elmo in Grouchland</t>
  </si>
  <si>
    <t>Brooklyn's Finest</t>
  </si>
  <si>
    <t>Fede Alvarez</t>
  </si>
  <si>
    <t>Evil Dead</t>
  </si>
  <si>
    <t>My Life in Ruins</t>
  </si>
  <si>
    <t>American Dreamz</t>
  </si>
  <si>
    <t>Sidney J. Furie</t>
  </si>
  <si>
    <t>Superman IV: The Quest for Peace</t>
  </si>
  <si>
    <t>Wayne Kramer</t>
  </si>
  <si>
    <t>Running Scared</t>
  </si>
  <si>
    <t>Jim Goddard</t>
  </si>
  <si>
    <t>Adventure|Crime|Drama|Romance</t>
  </si>
  <si>
    <t>Shanghai Surprise</t>
  </si>
  <si>
    <t>The Illusionist</t>
  </si>
  <si>
    <t>Noel Marshall</t>
  </si>
  <si>
    <t>Roar</t>
  </si>
  <si>
    <t>Veronica Guerin</t>
  </si>
  <si>
    <t>Andrea Di Stefano</t>
  </si>
  <si>
    <t>Escobar: Paradise Lost</t>
  </si>
  <si>
    <t>Comedy|Mystery|Sci-Fi|Thriller</t>
  </si>
  <si>
    <t>Southland Tales</t>
  </si>
  <si>
    <t>Todd Lincoln</t>
  </si>
  <si>
    <t>The Apparition</t>
  </si>
  <si>
    <t>Howard Zieff</t>
  </si>
  <si>
    <t>My Girl</t>
  </si>
  <si>
    <t>Steven Shainberg</t>
  </si>
  <si>
    <t>Fur: An Imaginary Portrait of Diane Arbus</t>
  </si>
  <si>
    <t>Wall Street</t>
  </si>
  <si>
    <t>Sense and Sensibility</t>
  </si>
  <si>
    <t>Julian Jarrold</t>
  </si>
  <si>
    <t>Becoming Jane</t>
  </si>
  <si>
    <t>Joe Nussbaum</t>
  </si>
  <si>
    <t>Sydney White</t>
  </si>
  <si>
    <t>Vadim Perelman</t>
  </si>
  <si>
    <t>House of Sand and Fog</t>
  </si>
  <si>
    <t>Dead Poets Society</t>
  </si>
  <si>
    <t>Peter Farrelly</t>
  </si>
  <si>
    <t>Dumb &amp; Dumber</t>
  </si>
  <si>
    <t>When Harry Met Sally...</t>
  </si>
  <si>
    <t>The Verdict</t>
  </si>
  <si>
    <t>Road Trip</t>
  </si>
  <si>
    <t>Varsity Blues</t>
  </si>
  <si>
    <t>Michel Hazanavicius</t>
  </si>
  <si>
    <t>The Artist</t>
  </si>
  <si>
    <t>The Unborn</t>
  </si>
  <si>
    <t>Moonrise Kingdom</t>
  </si>
  <si>
    <t>The Texas Chainsaw Massacre: The Beginning</t>
  </si>
  <si>
    <t>Cyrus Nowrasteh</t>
  </si>
  <si>
    <t>The Young Messiah</t>
  </si>
  <si>
    <t>Perry Andelin Blake</t>
  </si>
  <si>
    <t>The Master of Disguise</t>
  </si>
  <si>
    <t>Drama|Fantasy|War</t>
  </si>
  <si>
    <t>Pan's Labyrinth</t>
  </si>
  <si>
    <t>Action|Comedy|Crime|Family</t>
  </si>
  <si>
    <t>See Spot Run</t>
  </si>
  <si>
    <t>Baby Boy</t>
  </si>
  <si>
    <t>Christian E. Christiansen</t>
  </si>
  <si>
    <t>The Roommate</t>
  </si>
  <si>
    <t>Joe Dirt</t>
  </si>
  <si>
    <t>Sheldon Lettich</t>
  </si>
  <si>
    <t>Double Impact</t>
  </si>
  <si>
    <t>Action|Comedy|Mystery</t>
  </si>
  <si>
    <t>Hot Fuzz</t>
  </si>
  <si>
    <t>Diane English</t>
  </si>
  <si>
    <t>The Women</t>
  </si>
  <si>
    <t>Vicky Cristina Barcelona</t>
  </si>
  <si>
    <t>Robert Iscove</t>
  </si>
  <si>
    <t>Boys and Girls</t>
  </si>
  <si>
    <t>Peter Kosminsky</t>
  </si>
  <si>
    <t>White Oleander</t>
  </si>
  <si>
    <t>Jennifer's Body</t>
  </si>
  <si>
    <t>Nick Gomez</t>
  </si>
  <si>
    <t>Comedy|Crime|Mystery</t>
  </si>
  <si>
    <t>Drowning Mona</t>
  </si>
  <si>
    <t>Radio Days</t>
  </si>
  <si>
    <t>Allen Coulter</t>
  </si>
  <si>
    <t>Remember Me</t>
  </si>
  <si>
    <t>Clare Kilner</t>
  </si>
  <si>
    <t>How to Deal</t>
  </si>
  <si>
    <t>My Stepmother Is an Alien</t>
  </si>
  <si>
    <t>Philadelphia</t>
  </si>
  <si>
    <t>Josef Rusnak</t>
  </si>
  <si>
    <t>The Thirteenth Floor</t>
  </si>
  <si>
    <t>Bruce Paltrow</t>
  </si>
  <si>
    <t>Duets</t>
  </si>
  <si>
    <t>Hollywood Ending</t>
  </si>
  <si>
    <t>Adam Rifkin</t>
  </si>
  <si>
    <t>Detroit Rock City</t>
  </si>
  <si>
    <t>Highlander</t>
  </si>
  <si>
    <t>Susanne Bier</t>
  </si>
  <si>
    <t>Things We Lost in the Fire</t>
  </si>
  <si>
    <t>Kenneth Johnson</t>
  </si>
  <si>
    <t>Action|Crime|Sci-Fi</t>
  </si>
  <si>
    <t>Steel</t>
  </si>
  <si>
    <t>The Immigrant</t>
  </si>
  <si>
    <t>James Ivory</t>
  </si>
  <si>
    <t>The White Countess</t>
  </si>
  <si>
    <t>Trance</t>
  </si>
  <si>
    <t>Jessy Terrero</t>
  </si>
  <si>
    <t>Soul Plane</t>
  </si>
  <si>
    <t>Vicente Amorim</t>
  </si>
  <si>
    <t>Good</t>
  </si>
  <si>
    <t>Gaspar NoÃ©</t>
  </si>
  <si>
    <t>Enter the Void</t>
  </si>
  <si>
    <t>Vamps</t>
  </si>
  <si>
    <t>Tommy Lee Jones</t>
  </si>
  <si>
    <t>The Homesman</t>
  </si>
  <si>
    <t>Jesse Vaughan</t>
  </si>
  <si>
    <t>Juwanna Mann</t>
  </si>
  <si>
    <t>Wayne Beach</t>
  </si>
  <si>
    <t>Slow Burn</t>
  </si>
  <si>
    <t>GÃ©rard Krawczyk</t>
  </si>
  <si>
    <t>Wasabi</t>
  </si>
  <si>
    <t>Comedy|Horror|Sci-Fi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</si>
  <si>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</si>
  <si>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</si>
  <si>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</si>
  <si>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</si>
  <si>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</si>
  <si>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</si>
  <si>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</si>
  <si>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</si>
  <si>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</si>
  <si>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</si>
  <si>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Udayan Prasad</t>
  </si>
  <si>
    <t>The Yellow Handkerchief</t>
  </si>
  <si>
    <t>The Color Purple</t>
  </si>
  <si>
    <t>Morten Tyldum</t>
  </si>
  <si>
    <t>The Imitation Game</t>
  </si>
  <si>
    <t>Private Benjamin</t>
  </si>
  <si>
    <t>Diary of a Wimpy Kid</t>
  </si>
  <si>
    <t>AndrÃ©s Muschietti</t>
  </si>
  <si>
    <t>Mama</t>
  </si>
  <si>
    <t>National Lampoon's Vacation</t>
  </si>
  <si>
    <t>Bad Grandpa</t>
  </si>
  <si>
    <t>The Queen</t>
  </si>
  <si>
    <t>Beetlejuice</t>
  </si>
  <si>
    <t>Why Did I Get Married?</t>
  </si>
  <si>
    <t>Gillian Armstrong</t>
  </si>
  <si>
    <t>Drama|Family|Romance</t>
  </si>
  <si>
    <t>Little Women</t>
  </si>
  <si>
    <t>James Watkins</t>
  </si>
  <si>
    <t>The Woman in Black</t>
  </si>
  <si>
    <t>When a Stranger Calls</t>
  </si>
  <si>
    <t>Big Fat Liar</t>
  </si>
  <si>
    <t>Wag the Dog</t>
  </si>
  <si>
    <t>Jim Fall</t>
  </si>
  <si>
    <t>Adventure|Comedy|Family|Music|Romance</t>
  </si>
  <si>
    <t>The Lizzie McGuire Movie</t>
  </si>
  <si>
    <t>Ric Roman Waugh</t>
  </si>
  <si>
    <t>Snitch</t>
  </si>
  <si>
    <t>Michael Dougherty</t>
  </si>
  <si>
    <t>Krampus</t>
  </si>
  <si>
    <t>The Faculty</t>
  </si>
  <si>
    <t>Cop Land</t>
  </si>
  <si>
    <t>Joel Gallen</t>
  </si>
  <si>
    <t>Not Another Teen Movie</t>
  </si>
  <si>
    <t>End of Watch</t>
  </si>
  <si>
    <t>The Skulls</t>
  </si>
  <si>
    <t>James Marsh</t>
  </si>
  <si>
    <t>The Theory of Everything</t>
  </si>
  <si>
    <t>Malibu's Most Wanted</t>
  </si>
  <si>
    <t>Matt Williams</t>
  </si>
  <si>
    <t>Where the Heart Is</t>
  </si>
  <si>
    <t>Lawrence of Arabia</t>
  </si>
  <si>
    <t>Rob Zombie</t>
  </si>
  <si>
    <t>Halloween II</t>
  </si>
  <si>
    <t>Wild</t>
  </si>
  <si>
    <t>Dennis Iliadis</t>
  </si>
  <si>
    <t>The Last House on the Left</t>
  </si>
  <si>
    <t>The Wedding Date</t>
  </si>
  <si>
    <t>Rick Rosenthal</t>
  </si>
  <si>
    <t>Comedy|Horror|Thriller</t>
  </si>
  <si>
    <t>Halloween: Resurrection</t>
  </si>
  <si>
    <t>The Princess Bride</t>
  </si>
  <si>
    <t>Denzel Washington</t>
  </si>
  <si>
    <t>The Great Debaters</t>
  </si>
  <si>
    <t>Nicolas Winding Refn</t>
  </si>
  <si>
    <t>Drive</t>
  </si>
  <si>
    <t>Sara Sugarman</t>
  </si>
  <si>
    <t>Comedy|Family|Music|Romance</t>
  </si>
  <si>
    <t>Confessions of a Teenage Drama Queen</t>
  </si>
  <si>
    <t>The Object of My Affection</t>
  </si>
  <si>
    <t>Juan Carlos Fresnadillo</t>
  </si>
  <si>
    <t>28 Weeks Later</t>
  </si>
  <si>
    <t>When the Game Stands Tall</t>
  </si>
  <si>
    <t>Because of Winn-Dixie</t>
  </si>
  <si>
    <t>Gina Prince-Bythewood</t>
  </si>
  <si>
    <t>Love &amp; Basketball</t>
  </si>
  <si>
    <t>Grosse Pointe Blank</t>
  </si>
  <si>
    <t>Phil Traill</t>
  </si>
  <si>
    <t>All About Steve</t>
  </si>
  <si>
    <t>Joe Berlinger</t>
  </si>
  <si>
    <t>Adventure|Fantasy|Horror|Mystery|Thriller</t>
  </si>
  <si>
    <t>Book of Shadows: Blair Witch 2</t>
  </si>
  <si>
    <t>The Craft</t>
  </si>
  <si>
    <t>Match Point</t>
  </si>
  <si>
    <t>Elizabeth Allen Rosenbaum</t>
  </si>
  <si>
    <t>Ramona and Beezus</t>
  </si>
  <si>
    <t>The Remains of the Day</t>
  </si>
  <si>
    <t>Boogie Nights</t>
  </si>
  <si>
    <t>Nowhere to Run</t>
  </si>
  <si>
    <t>Michael Mayer</t>
  </si>
  <si>
    <t>Flicka</t>
  </si>
  <si>
    <t>Martin Weisz</t>
  </si>
  <si>
    <t>The Hills Have Eyes II</t>
  </si>
  <si>
    <t>John Ottman</t>
  </si>
  <si>
    <t>Urban Legends: Final Cut</t>
  </si>
  <si>
    <t>Tuck Everlasting</t>
  </si>
  <si>
    <t>John Bonito</t>
  </si>
  <si>
    <t>The Marine</t>
  </si>
  <si>
    <t>Peter Atencio</t>
  </si>
  <si>
    <t>Keanu</t>
  </si>
  <si>
    <t>Country Strong</t>
  </si>
  <si>
    <t>David Nutter</t>
  </si>
  <si>
    <t>Disturbing Behavior</t>
  </si>
  <si>
    <t>Derek Cianfrance</t>
  </si>
  <si>
    <t>The Place Beyond the Pines</t>
  </si>
  <si>
    <t>The November Man</t>
  </si>
  <si>
    <t>Stephan Elliott</t>
  </si>
  <si>
    <t>Eye of the Beholder</t>
  </si>
  <si>
    <t>The Hurt Locker</t>
  </si>
  <si>
    <t>Mark L. Lester</t>
  </si>
  <si>
    <t>Firestarter</t>
  </si>
  <si>
    <t>Killing Them Softly</t>
  </si>
  <si>
    <t>A Most Wanted Man</t>
  </si>
  <si>
    <t>Tom Green</t>
  </si>
  <si>
    <t>Freddy Got Fingered</t>
  </si>
  <si>
    <t>Mike Nawrocki</t>
  </si>
  <si>
    <t>The Pirates Who Don't Do Anything: A VeggieTales Movie</t>
  </si>
  <si>
    <t>Douglas Aarniokoski</t>
  </si>
  <si>
    <t>Highlander: Endgame</t>
  </si>
  <si>
    <t>Bryan Barber</t>
  </si>
  <si>
    <t>Crime|Drama|Musical|Romance</t>
  </si>
  <si>
    <t>Idlewild</t>
  </si>
  <si>
    <t>Lone Scherfig</t>
  </si>
  <si>
    <t>One Day</t>
  </si>
  <si>
    <t>Drew Barrymore</t>
  </si>
  <si>
    <t>Whip It</t>
  </si>
  <si>
    <t>James Foley</t>
  </si>
  <si>
    <t>Confidence</t>
  </si>
  <si>
    <t>Albert Brooks</t>
  </si>
  <si>
    <t>The Muse</t>
  </si>
  <si>
    <t>De-Lovely</t>
  </si>
  <si>
    <t>New York Stories</t>
  </si>
  <si>
    <t>Steve Gomer</t>
  </si>
  <si>
    <t>Barney's Great Adventure</t>
  </si>
  <si>
    <t>RZA</t>
  </si>
  <si>
    <t>The Man with the Iron Fists</t>
  </si>
  <si>
    <t>Home Fries</t>
  </si>
  <si>
    <t>Mark Piznarski</t>
  </si>
  <si>
    <t>Here on Earth</t>
  </si>
  <si>
    <t>Brazil</t>
  </si>
  <si>
    <t>Family|Music|Romance</t>
  </si>
  <si>
    <t>Raise Your Voice</t>
  </si>
  <si>
    <t>The Big Lebowski</t>
  </si>
  <si>
    <t>Craig Brewer</t>
  </si>
  <si>
    <t>Black Snake Moan</t>
  </si>
  <si>
    <t>Dark Blue</t>
  </si>
  <si>
    <t>Michael Winterbottom</t>
  </si>
  <si>
    <t>Biography|Drama|History|Thriller|War</t>
  </si>
  <si>
    <t>A Mighty Heart</t>
  </si>
  <si>
    <t>David Raynr</t>
  </si>
  <si>
    <t>Whatever It Takes</t>
  </si>
  <si>
    <t>Mort Nathan</t>
  </si>
  <si>
    <t>Boat Trip</t>
  </si>
  <si>
    <t>The Importance of Being Earnest</t>
  </si>
  <si>
    <t>Wil Shriner</t>
  </si>
  <si>
    <t>Hoot</t>
  </si>
  <si>
    <t>Martin McDonagh</t>
  </si>
  <si>
    <t>In Bruges</t>
  </si>
  <si>
    <t>Tina Gordon Chism</t>
  </si>
  <si>
    <t>Peeples</t>
  </si>
  <si>
    <t>Peter Cattaneo</t>
  </si>
  <si>
    <t>The Rocker</t>
  </si>
  <si>
    <t>Vicky Jenson</t>
  </si>
  <si>
    <t>Post Grad</t>
  </si>
  <si>
    <t>Promised Land</t>
  </si>
  <si>
    <t>Whatever Works</t>
  </si>
  <si>
    <t>Mary Lambert</t>
  </si>
  <si>
    <t>The In Crowd</t>
  </si>
  <si>
    <t>Adventure|Crime|Drama|Mystery|Western</t>
  </si>
  <si>
    <t>Three Burials</t>
  </si>
  <si>
    <t>Peter Kassovitz</t>
  </si>
  <si>
    <t>Jakob the Liar</t>
  </si>
  <si>
    <t>Kiss Kiss Bang Bang</t>
  </si>
  <si>
    <t>Rodman Flender</t>
  </si>
  <si>
    <t>Idle Hands</t>
  </si>
  <si>
    <t>Mulholland Drive</t>
  </si>
  <si>
    <t>You Will Meet a Tall Dark Stranger</t>
  </si>
  <si>
    <t>Mark Romanek</t>
  </si>
  <si>
    <t>Never Let Me Go</t>
  </si>
  <si>
    <t>Brad Anderson</t>
  </si>
  <si>
    <t>Transsiberian</t>
  </si>
  <si>
    <t>Michael Chapman</t>
  </si>
  <si>
    <t>The Clan of the Cave Bear</t>
  </si>
  <si>
    <t>Antonio Banderas</t>
  </si>
  <si>
    <t>Crazy in Alabama</t>
  </si>
  <si>
    <t>Funny Games</t>
  </si>
  <si>
    <t>Fritz Lang</t>
  </si>
  <si>
    <t>Metropolis</t>
  </si>
  <si>
    <t>District B13</t>
  </si>
  <si>
    <t>Things to Do in Denver When You're Dead</t>
  </si>
  <si>
    <t>Hsiao-Hsien Hou</t>
  </si>
  <si>
    <t>The Assassin</t>
  </si>
  <si>
    <t>Gregor Jordan</t>
  </si>
  <si>
    <t>Comedy|Crime|Drama|Thriller|War</t>
  </si>
  <si>
    <t>Buffalo Soldiers</t>
  </si>
  <si>
    <t>Tony Jaa</t>
  </si>
  <si>
    <t>Ong-bak 2</t>
  </si>
  <si>
    <t>Thai</t>
  </si>
  <si>
    <t>RyÃ»hei Kitamura</t>
  </si>
  <si>
    <t>Fantasy|Horror|Mystery</t>
  </si>
  <si>
    <t>The Midnight Meat Train</t>
  </si>
  <si>
    <t>Dito Montiel</t>
  </si>
  <si>
    <t>The Son of No One</t>
  </si>
  <si>
    <t>Stefan Ruzowitzky</t>
  </si>
  <si>
    <t>Action|Comedy|Drama|War</t>
  </si>
  <si>
    <t>All the Queen's Men</t>
  </si>
  <si>
    <t>Jake Paltrow</t>
  </si>
  <si>
    <t>Comedy|Drama|Fantasy|Music|Romance</t>
  </si>
  <si>
    <t>The Good Night</t>
  </si>
  <si>
    <t>Groundhog Day</t>
  </si>
  <si>
    <t>Gregory Jacobs</t>
  </si>
  <si>
    <t>Magic Mike XXL</t>
  </si>
  <si>
    <t>Romeo + Juliet</t>
  </si>
  <si>
    <t>Gilles Paquet-Brenner</t>
  </si>
  <si>
    <t>Sarah's Key</t>
  </si>
  <si>
    <t>Unforgiven</t>
  </si>
  <si>
    <t>Lars von Trier</t>
  </si>
  <si>
    <t>Manderlay</t>
  </si>
  <si>
    <t>Slumdog Millionaire</t>
  </si>
  <si>
    <t>Fatal Attraction</t>
  </si>
  <si>
    <t>Pretty Woman</t>
  </si>
  <si>
    <t>John Cornell</t>
  </si>
  <si>
    <t>Crocodile Dundee II</t>
  </si>
  <si>
    <t>Born on the Fourth of July</t>
  </si>
  <si>
    <t>Cool Runnings</t>
  </si>
  <si>
    <t>My Bloody Valentine</t>
  </si>
  <si>
    <t>Stomp the Yard</t>
  </si>
  <si>
    <t>The Spy Who Loved Me</t>
  </si>
  <si>
    <t>Jamie Blanks</t>
  </si>
  <si>
    <t>Urban Legend</t>
  </si>
  <si>
    <t>Randal Kleiser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</si>
  <si>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</si>
  <si>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</si>
  <si>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</si>
  <si>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</si>
  <si>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</si>
  <si>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</si>
  <si>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</si>
  <si>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An American Haunting</t>
  </si>
  <si>
    <t>My Boss's Daughter</t>
  </si>
  <si>
    <t>Adventure|Mystery|Thriller</t>
  </si>
  <si>
    <t>A Perfect Getaway</t>
  </si>
  <si>
    <t>Rick Famuyiwa</t>
  </si>
  <si>
    <t>Our Family Wedding</t>
  </si>
  <si>
    <t>Alan Cohn</t>
  </si>
  <si>
    <t>Dead Man on Campus</t>
  </si>
  <si>
    <t>Franco Zeffirelli</t>
  </si>
  <si>
    <t>Comedy|Drama|War</t>
  </si>
  <si>
    <t>Tea with Mussolini</t>
  </si>
  <si>
    <t>Tom Holland</t>
  </si>
  <si>
    <t>Thinner</t>
  </si>
  <si>
    <t>Crooklyn</t>
  </si>
  <si>
    <t>James Isaac</t>
  </si>
  <si>
    <t>Jason X</t>
  </si>
  <si>
    <t>Emilio Estevez</t>
  </si>
  <si>
    <t>Bobby</t>
  </si>
  <si>
    <t>Comedy|Mystery|Romance</t>
  </si>
  <si>
    <t>Head Over Heels</t>
  </si>
  <si>
    <t>Josh Schwartz</t>
  </si>
  <si>
    <t>Fun Size</t>
  </si>
  <si>
    <t>Todd Field</t>
  </si>
  <si>
    <t>Little Children</t>
  </si>
  <si>
    <t>Davis Guggenheim</t>
  </si>
  <si>
    <t>Gossip</t>
  </si>
  <si>
    <t>A Walk on the Moon</t>
  </si>
  <si>
    <t>Catch a Fire</t>
  </si>
  <si>
    <t>Stephen Carpenter</t>
  </si>
  <si>
    <t>Soul Survivors</t>
  </si>
  <si>
    <t>Jefferson in Paris</t>
  </si>
  <si>
    <t>James Fargo</t>
  </si>
  <si>
    <t>Caravans</t>
  </si>
  <si>
    <t>Mr. Turner</t>
  </si>
  <si>
    <t>Biography|Crime|Drama|War</t>
  </si>
  <si>
    <t>Amen.</t>
  </si>
  <si>
    <t>The Lucky Ones</t>
  </si>
  <si>
    <t>Kenneth Lonergan</t>
  </si>
  <si>
    <t>Margaret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</si>
  <si>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</si>
  <si>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</si>
  <si>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</si>
  <si>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</si>
  <si>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</si>
  <si>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</si>
  <si>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</si>
  <si>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Downfall</t>
  </si>
  <si>
    <t>The Sea Inside</t>
  </si>
  <si>
    <t>Biography|Comedy|Drama|War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</si>
  <si>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</si>
  <si>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</si>
  <si>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</si>
  <si>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</si>
  <si>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</si>
  <si>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</si>
  <si>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</si>
  <si>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</si>
  <si>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Danny Leiner</t>
  </si>
  <si>
    <t>Dude, Where's My Car?</t>
  </si>
  <si>
    <t>Christopher Cain</t>
  </si>
  <si>
    <t>Young Guns</t>
  </si>
  <si>
    <t>Theodore Melfi</t>
  </si>
  <si>
    <t>St. Vincent</t>
  </si>
  <si>
    <t>About Last Night</t>
  </si>
  <si>
    <t>10 Things I Hate About You</t>
  </si>
  <si>
    <t>Ed Decter</t>
  </si>
  <si>
    <t>The New Guy</t>
  </si>
  <si>
    <t>Gene Quintano</t>
  </si>
  <si>
    <t>Loaded Weapon 1</t>
  </si>
  <si>
    <t>The Shallows</t>
  </si>
  <si>
    <t>Eric Bress</t>
  </si>
  <si>
    <t>The Butterfly Effect</t>
  </si>
  <si>
    <t>Snow Day</t>
  </si>
  <si>
    <t>Preston A. Whitmore II</t>
  </si>
  <si>
    <t>This Christmas</t>
  </si>
  <si>
    <t>Comedy|Crime|Family|Sci-Fi</t>
  </si>
  <si>
    <t>Baby Geniuses</t>
  </si>
  <si>
    <t>Kirk Wong</t>
  </si>
  <si>
    <t>The Big Hit</t>
  </si>
  <si>
    <t>Bronwen Hughes</t>
  </si>
  <si>
    <t>Harriet the Spy</t>
  </si>
  <si>
    <t>John Lafia</t>
  </si>
  <si>
    <t>Child's Play 2</t>
  </si>
  <si>
    <t>Sam Miller</t>
  </si>
  <si>
    <t>No Good Deed</t>
  </si>
  <si>
    <t>The Mist</t>
  </si>
  <si>
    <t>Alex Garland</t>
  </si>
  <si>
    <t>Ex Machina</t>
  </si>
  <si>
    <t>Being John Malkovich</t>
  </si>
  <si>
    <t>Mark Brown</t>
  </si>
  <si>
    <t>Two Can Play That Game</t>
  </si>
  <si>
    <t>Adventure|Family|Sci-Fi</t>
  </si>
  <si>
    <t>Earth to Echo</t>
  </si>
  <si>
    <t>Crazy/Beautiful</t>
  </si>
  <si>
    <t>Letters from Iwo Jima</t>
  </si>
  <si>
    <t>Michael Polish</t>
  </si>
  <si>
    <t>The Astronaut Farmer</t>
  </si>
  <si>
    <t>Daisy von Scherler Mayer</t>
  </si>
  <si>
    <t>Woo</t>
  </si>
  <si>
    <t>Lenny Abrahamson</t>
  </si>
  <si>
    <t>Room</t>
  </si>
  <si>
    <t>Bob Saget</t>
  </si>
  <si>
    <t>Dirty Work</t>
  </si>
  <si>
    <t>John Waters</t>
  </si>
  <si>
    <t>Serial Mom</t>
  </si>
  <si>
    <t>Dick</t>
  </si>
  <si>
    <t>Craig Bolotin</t>
  </si>
  <si>
    <t>Light It Up</t>
  </si>
  <si>
    <t>Mark Christopher</t>
  </si>
  <si>
    <t>Blair Hayes</t>
  </si>
  <si>
    <t>Adventure|Comedy|Romance|Sci-Fi</t>
  </si>
  <si>
    <t>Bubble Boy</t>
  </si>
  <si>
    <t>Jez Butterworth</t>
  </si>
  <si>
    <t>Birthday Girl</t>
  </si>
  <si>
    <t>21 &amp; Over</t>
  </si>
  <si>
    <t>Olivier Assayas</t>
  </si>
  <si>
    <t>Paris, je t'aime</t>
  </si>
  <si>
    <t>Resurrecting the Champ</t>
  </si>
  <si>
    <t>Admission</t>
  </si>
  <si>
    <t>Patrice Leconte</t>
  </si>
  <si>
    <t>The Widow of Saint-Pierre</t>
  </si>
  <si>
    <t>Chloe</t>
  </si>
  <si>
    <t>Paul Mazursky</t>
  </si>
  <si>
    <t>Faithful</t>
  </si>
  <si>
    <t>Find Me Guilty</t>
  </si>
  <si>
    <t>Stephen Chbosky</t>
  </si>
  <si>
    <t>The Perks of Being a Wallflower</t>
  </si>
  <si>
    <t>Jon Hess</t>
  </si>
  <si>
    <t>Excessive Force</t>
  </si>
  <si>
    <t>Infamous</t>
  </si>
  <si>
    <t>The Claim</t>
  </si>
  <si>
    <t>The Vatican Tapes</t>
  </si>
  <si>
    <t>Joe Cornish</t>
  </si>
  <si>
    <t>Attack the Block</t>
  </si>
  <si>
    <t>In the Land of Blood and Honey</t>
  </si>
  <si>
    <t>Bosnian</t>
  </si>
  <si>
    <t>The Call</t>
  </si>
  <si>
    <t>John H. Lee</t>
  </si>
  <si>
    <t>Operation Chromite</t>
  </si>
  <si>
    <t>John Stainton</t>
  </si>
  <si>
    <t>Action|Adventure|Comedy|Family</t>
  </si>
  <si>
    <t>The Crocodile Hunter: Collision Course</t>
  </si>
  <si>
    <t>Biography|Comedy|Crime|Drama|Romance</t>
  </si>
  <si>
    <t>I Love You Phillip Morris</t>
  </si>
  <si>
    <t>Antwone Fisher</t>
  </si>
  <si>
    <t>The Emperor's Club</t>
  </si>
  <si>
    <t>True Romance</t>
  </si>
  <si>
    <t>Glengarry Glen Ross</t>
  </si>
  <si>
    <t>The Killer Inside Me</t>
  </si>
  <si>
    <t>Stewart Hendler</t>
  </si>
  <si>
    <t>Sorority Row</t>
  </si>
  <si>
    <t>Lars and the Real Girl</t>
  </si>
  <si>
    <t>Mark Herman</t>
  </si>
  <si>
    <t>The Boy in the Striped Pajamas</t>
  </si>
  <si>
    <t>Crime|Drama|Musical</t>
  </si>
  <si>
    <t>Dancer in the Dark</t>
  </si>
  <si>
    <t>Oscar and Lucinda</t>
  </si>
  <si>
    <t>Abel Ferrara</t>
  </si>
  <si>
    <t>The Funeral</t>
  </si>
  <si>
    <t>Brian Koppelman</t>
  </si>
  <si>
    <t>Solitary Man</t>
  </si>
  <si>
    <t>Ethan Maniquis</t>
  </si>
  <si>
    <t>Machete</t>
  </si>
  <si>
    <t>George Hickenlooper</t>
  </si>
  <si>
    <t>Casino Jack</t>
  </si>
  <si>
    <t>The Land Before Time</t>
  </si>
  <si>
    <t>Je-kyu Kang</t>
  </si>
  <si>
    <t>Tae Guk Gi: The Brotherhood of War</t>
  </si>
  <si>
    <t>Korean</t>
  </si>
  <si>
    <t>William Dear</t>
  </si>
  <si>
    <t>Comedy|Drama|Family|Sport</t>
  </si>
  <si>
    <t>The Perfect Game</t>
  </si>
  <si>
    <t>The Exorcist</t>
  </si>
  <si>
    <t>Jaws</t>
  </si>
  <si>
    <t>American Pie</t>
  </si>
  <si>
    <t>StÃ©phane Aubier</t>
  </si>
  <si>
    <t>Animation|Comedy|Crime|Drama|Family</t>
  </si>
  <si>
    <t>Ernest &amp; Celestine</t>
  </si>
  <si>
    <t>Action|Adventure|Comedy|Fantasy|Mystery</t>
  </si>
  <si>
    <t>The Golden Child</t>
  </si>
  <si>
    <t>Think Like a Man</t>
  </si>
  <si>
    <t>Barbershop</t>
  </si>
  <si>
    <t>Star Trek II: The Wrath of Khan</t>
  </si>
  <si>
    <t>Ace Ventura: Pet Detective</t>
  </si>
  <si>
    <t>John Badham</t>
  </si>
  <si>
    <t>WarGames</t>
  </si>
  <si>
    <t>Witness</t>
  </si>
  <si>
    <t>Mike McCoy</t>
  </si>
  <si>
    <t>Action|Adventure|Drama|Thriller|War</t>
  </si>
  <si>
    <t>Act of Valor</t>
  </si>
  <si>
    <t>Crime|Drama|Music|Romance</t>
  </si>
  <si>
    <t>Step Up</t>
  </si>
  <si>
    <t>Mike Judge</t>
  </si>
  <si>
    <t>Adventure|Animation|Comedy|Crime</t>
  </si>
  <si>
    <t>Beavis and Butt-Head Do America</t>
  </si>
  <si>
    <t>Jackie Brown</t>
  </si>
  <si>
    <t>Harold &amp; Kumar Escape from Guantanamo Bay</t>
  </si>
  <si>
    <t>Chronicle</t>
  </si>
  <si>
    <t>Yentl</t>
  </si>
  <si>
    <t>Adventure|Comedy|Fantasy|Sci-Fi</t>
  </si>
  <si>
    <t>Time Bandits</t>
  </si>
  <si>
    <t>Tamra Davis</t>
  </si>
  <si>
    <t>Crossroads</t>
  </si>
  <si>
    <t>Nima Nourizadeh</t>
  </si>
  <si>
    <t>Project X</t>
  </si>
  <si>
    <t>One Hour Photo</t>
  </si>
  <si>
    <t>John Erick Dowdle</t>
  </si>
  <si>
    <t>Quarantine</t>
  </si>
  <si>
    <t>David Moreau</t>
  </si>
  <si>
    <t>The Eye</t>
  </si>
  <si>
    <t>Christopher Erskin</t>
  </si>
  <si>
    <t>Johnson Family Vacation</t>
  </si>
  <si>
    <t>How High</t>
  </si>
  <si>
    <t>Brian Henson</t>
  </si>
  <si>
    <t>Comedy|Drama|Family|Fantasy|Musical</t>
  </si>
  <si>
    <t>The Muppet Christmas Carol</t>
  </si>
  <si>
    <t>Frida</t>
  </si>
  <si>
    <t>Dan Cutforth</t>
  </si>
  <si>
    <t>Katy Perry: Part of Me</t>
  </si>
  <si>
    <t>Josh Boone</t>
  </si>
  <si>
    <t>The Fault in Our Stars</t>
  </si>
  <si>
    <t>Rounders</t>
  </si>
  <si>
    <t>Top Five</t>
  </si>
  <si>
    <t>Stir of Echoes</t>
  </si>
  <si>
    <t>Philomena</t>
  </si>
  <si>
    <t>The Upside of Anger</t>
  </si>
  <si>
    <t>Aquamarine</t>
  </si>
  <si>
    <t>Jake Schreier</t>
  </si>
  <si>
    <t>Paper Towns</t>
  </si>
  <si>
    <t>Nebraska</t>
  </si>
  <si>
    <t>Ernest R. Dickerson</t>
  </si>
  <si>
    <t>Tales from the Crypt: Demon Knight</t>
  </si>
  <si>
    <t>Comedy|Crime|Family</t>
  </si>
  <si>
    <t>Max Keeble's Big Move</t>
  </si>
  <si>
    <t>Young Adult</t>
  </si>
  <si>
    <t>Crank</t>
  </si>
  <si>
    <t>Living Out Loud</t>
  </si>
  <si>
    <t>Adventure|Drama|Thriller|War</t>
  </si>
  <si>
    <t>Das Boot</t>
  </si>
  <si>
    <t>Wallace Wolodarsky</t>
  </si>
  <si>
    <t>Sorority Boys</t>
  </si>
  <si>
    <t>About Time</t>
  </si>
  <si>
    <t>House of Flying Daggers</t>
  </si>
  <si>
    <t>Nicholas Jarecki</t>
  </si>
  <si>
    <t>Arbitrage</t>
  </si>
  <si>
    <t>Dean Israelite</t>
  </si>
  <si>
    <t>Project Almanac</t>
  </si>
  <si>
    <t>Darnell Martin</t>
  </si>
  <si>
    <t>Cadillac Records</t>
  </si>
  <si>
    <t>Scott Alexander</t>
  </si>
  <si>
    <t>Screwed</t>
  </si>
  <si>
    <t>Stuart Gordon</t>
  </si>
  <si>
    <t>Fortress</t>
  </si>
  <si>
    <t>Christopher Guest</t>
  </si>
  <si>
    <t>For Your Consideration</t>
  </si>
  <si>
    <t>Celebrity</t>
  </si>
  <si>
    <t>Running with Scissors</t>
  </si>
  <si>
    <t>From Justin to Kelly</t>
  </si>
  <si>
    <t>Girl 6</t>
  </si>
  <si>
    <t>Jane Campion</t>
  </si>
  <si>
    <t>In the Cut</t>
  </si>
  <si>
    <t>Two Lovers</t>
  </si>
  <si>
    <t>Fred Schepisi</t>
  </si>
  <si>
    <t>Last Orders</t>
  </si>
  <si>
    <t>Comedy|Drama|Horror|Sci-Fi</t>
  </si>
  <si>
    <t>Antonia Bird</t>
  </si>
  <si>
    <t>Ravenous</t>
  </si>
  <si>
    <t>Jon Poll</t>
  </si>
  <si>
    <t>Charlie Bartlett</t>
  </si>
  <si>
    <t>Paolo Sorrentino</t>
  </si>
  <si>
    <t>The Great Beauty</t>
  </si>
  <si>
    <t>Peter Care</t>
  </si>
  <si>
    <t>The Dangerous Lives of Altar Boys</t>
  </si>
  <si>
    <t>Chan-wook Park</t>
  </si>
  <si>
    <t>Stoker</t>
  </si>
  <si>
    <t>Ira Sachs</t>
  </si>
  <si>
    <t>Crime|Drama|Romance</t>
  </si>
  <si>
    <t>Married Life</t>
  </si>
  <si>
    <t>Carroll Ballard</t>
  </si>
  <si>
    <t>Duma</t>
  </si>
  <si>
    <t>Ondine</t>
  </si>
  <si>
    <t>Takeshi Kitano</t>
  </si>
  <si>
    <t>Brother</t>
  </si>
  <si>
    <t>Welcome to Collinwood</t>
  </si>
  <si>
    <t>Critical Care</t>
  </si>
  <si>
    <t>The Life Before Her Eyes</t>
  </si>
  <si>
    <t>Marco Kreuzpaintner</t>
  </si>
  <si>
    <t>Trade</t>
  </si>
  <si>
    <t>Lajos Koltai</t>
  </si>
  <si>
    <t>Fateless</t>
  </si>
  <si>
    <t>Hungarian</t>
  </si>
  <si>
    <t>Alan Rudolph</t>
  </si>
  <si>
    <t>Breakfast of Champions</t>
  </si>
  <si>
    <t>Chuan Lu</t>
  </si>
  <si>
    <t>City of Life and Death</t>
  </si>
  <si>
    <t>5 Days of War</t>
  </si>
  <si>
    <t>Timothy Hines</t>
  </si>
  <si>
    <t>10 Days in a Madhouse</t>
  </si>
  <si>
    <t>Heaven Is for Real</t>
  </si>
  <si>
    <t>Snatch</t>
  </si>
  <si>
    <t>Pet Sematary</t>
  </si>
  <si>
    <t>Akira Kurosawa</t>
  </si>
  <si>
    <t>Madadayo</t>
  </si>
  <si>
    <t>Gremlins</t>
  </si>
  <si>
    <t>Star Wars: Episode IV - A New Hope</t>
  </si>
  <si>
    <t>Dan Mazer</t>
  </si>
  <si>
    <t>Dirty Grandpa</t>
  </si>
  <si>
    <t>Doctor Zhivago</t>
  </si>
  <si>
    <t>High School Musical 3: Senior Year</t>
  </si>
  <si>
    <t>The Fighter</t>
  </si>
  <si>
    <t>My Cousin Vinny</t>
  </si>
  <si>
    <t>R.J. Cutler</t>
  </si>
  <si>
    <t>Drama|Fantasy|Music|Romance</t>
  </si>
  <si>
    <t>If I Stay</t>
  </si>
  <si>
    <t>David S. Ward</t>
  </si>
  <si>
    <t>Major League</t>
  </si>
  <si>
    <t>Phone Booth</t>
  </si>
  <si>
    <t>A Walk to Remember</t>
  </si>
  <si>
    <t>Dead Man Walking</t>
  </si>
  <si>
    <t>Cruel Intentions</t>
  </si>
  <si>
    <t>Saw VI</t>
  </si>
  <si>
    <t>The Secret Life of Bees</t>
  </si>
  <si>
    <t>Rob Pritts</t>
  </si>
  <si>
    <t>Corky Romano</t>
  </si>
  <si>
    <t>Raising Cain</t>
  </si>
  <si>
    <t>Invaders from Mars</t>
  </si>
  <si>
    <t>John Crowley</t>
  </si>
  <si>
    <t>Brooklyn</t>
  </si>
  <si>
    <t>Brendan Malloy</t>
  </si>
  <si>
    <t>Out Cold</t>
  </si>
  <si>
    <t>The Ladies Man</t>
  </si>
  <si>
    <t>Dustin Hoffman</t>
  </si>
  <si>
    <t>Quartet</t>
  </si>
  <si>
    <t>Gregory Poirier</t>
  </si>
  <si>
    <t>Tomcats</t>
  </si>
  <si>
    <t>Bill Paxton</t>
  </si>
  <si>
    <t>Frailty</t>
  </si>
  <si>
    <t>Simon Curtis</t>
  </si>
  <si>
    <t>Woman in Gold</t>
  </si>
  <si>
    <t>Kinsey</t>
  </si>
  <si>
    <t>Army of Darkness</t>
  </si>
  <si>
    <t>Dewey Nicks</t>
  </si>
  <si>
    <t>Slackers</t>
  </si>
  <si>
    <t>What's Eating Gilbert Grape</t>
  </si>
  <si>
    <t>Philip Saville</t>
  </si>
  <si>
    <t>The Visual Bible: The Gospel of John</t>
  </si>
  <si>
    <t>Vera Drake</t>
  </si>
  <si>
    <t>The Guru</t>
  </si>
  <si>
    <t>The Perez Family</t>
  </si>
  <si>
    <t>Inside Llewyn Davis</t>
  </si>
  <si>
    <t>Tim Blake Nelson</t>
  </si>
  <si>
    <t>O</t>
  </si>
  <si>
    <t>William A. Graham</t>
  </si>
  <si>
    <t>Return to the Blue Lagoon</t>
  </si>
  <si>
    <t>Agnieszka Holland</t>
  </si>
  <si>
    <t>Copying Beethoven</t>
  </si>
  <si>
    <t>David Hackl</t>
  </si>
  <si>
    <t>Saw V</t>
  </si>
  <si>
    <t>Ray Lawrence</t>
  </si>
  <si>
    <t>Jindabyne</t>
  </si>
  <si>
    <t>Karan Johar</t>
  </si>
  <si>
    <t>Kabhi Alvida Naa Kehna</t>
  </si>
  <si>
    <t>Hindi</t>
  </si>
  <si>
    <t>An Ideal Husband</t>
  </si>
  <si>
    <t>Ruairi Robinson</t>
  </si>
  <si>
    <t>The Last Days on Mars</t>
  </si>
  <si>
    <t>Jaume BalaguerÃ³</t>
  </si>
  <si>
    <t>Darkness</t>
  </si>
  <si>
    <t>2001: A Space Odyssey</t>
  </si>
  <si>
    <t>Family|Sci-Fi</t>
  </si>
  <si>
    <t>E.T. the Extra-Terrestrial</t>
  </si>
  <si>
    <t>Jon Kasdan</t>
  </si>
  <si>
    <t>In the Land of Women</t>
  </si>
  <si>
    <t>Floyd Mutrux</t>
  </si>
  <si>
    <t>There Goes My Baby</t>
  </si>
  <si>
    <t>Dean Wright</t>
  </si>
  <si>
    <t>For Greater Glory: The True Story of Cristiada</t>
  </si>
  <si>
    <t>Good Will Hunting</t>
  </si>
  <si>
    <t>Darren Lynn Bousman</t>
  </si>
  <si>
    <t>Saw III</t>
  </si>
  <si>
    <t>Action|Comedy|War</t>
  </si>
  <si>
    <t>Stripes</t>
  </si>
  <si>
    <t>Bring It On</t>
  </si>
  <si>
    <t>James DeMonaco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</si>
  <si>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</si>
  <si>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</si>
  <si>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</si>
  <si>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</si>
  <si>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</si>
  <si>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</si>
  <si>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Mighty Ducks</t>
  </si>
  <si>
    <t>The Grudge</t>
  </si>
  <si>
    <t>Happy Gilmore</t>
  </si>
  <si>
    <t>Jeepers Creepers</t>
  </si>
  <si>
    <t>Adventure|Comedy|Music|Sci-Fi</t>
  </si>
  <si>
    <t>Bill &amp; Ted's Excellent Adventure</t>
  </si>
  <si>
    <t>Carol Reed</t>
  </si>
  <si>
    <t>Drama|Family|Musical</t>
  </si>
  <si>
    <t>Oliver!</t>
  </si>
  <si>
    <t>The Best Exotic Marigold Hotel</t>
  </si>
  <si>
    <t>Chuck Sheetz</t>
  </si>
  <si>
    <t>Recess: School's Out</t>
  </si>
  <si>
    <t>Mad Max Beyond Thunderdome</t>
  </si>
  <si>
    <t>The Boy</t>
  </si>
  <si>
    <t>Devil</t>
  </si>
  <si>
    <t>Marcus Raboy</t>
  </si>
  <si>
    <t>Friday After Next</t>
  </si>
  <si>
    <t>Leigh Whannell</t>
  </si>
  <si>
    <t>Insidious: Chapter 3</t>
  </si>
  <si>
    <t>Michael Schultz</t>
  </si>
  <si>
    <t>Action|Comedy|Drama|Music</t>
  </si>
  <si>
    <t>The Last Dragon</t>
  </si>
  <si>
    <t>The Lawnmower Man</t>
  </si>
  <si>
    <t>Peter Sollett</t>
  </si>
  <si>
    <t>Nick and Norah's Infinite Playlist</t>
  </si>
  <si>
    <t>Adventure|Comedy|Drama|Fantasy</t>
  </si>
  <si>
    <t>Dogma</t>
  </si>
  <si>
    <t>Bob Dolman</t>
  </si>
  <si>
    <t>The Banger Sisters</t>
  </si>
  <si>
    <t>Fantasy|Horror|Sci-Fi</t>
  </si>
  <si>
    <t>Twilight Zone: The Movie</t>
  </si>
  <si>
    <t>Rowdy Herrington</t>
  </si>
  <si>
    <t>Road House</t>
  </si>
  <si>
    <t>A Low Down Dirty Shame</t>
  </si>
  <si>
    <t>Swimfan</t>
  </si>
  <si>
    <t>Greg Coolidge</t>
  </si>
  <si>
    <t>Employee of the Month</t>
  </si>
  <si>
    <t>Can't Hardly Wait</t>
  </si>
  <si>
    <t>The Outsiders</t>
  </si>
  <si>
    <t>CiarÃ¡n Foy</t>
  </si>
  <si>
    <t>Sinister 2</t>
  </si>
  <si>
    <t>Salim Akil</t>
  </si>
  <si>
    <t>Sparkle</t>
  </si>
  <si>
    <t>Valentine</t>
  </si>
  <si>
    <t>Olatunde Osunsanmi</t>
  </si>
  <si>
    <t>The Fourth Kind</t>
  </si>
  <si>
    <t>A Prairie Home Companion</t>
  </si>
  <si>
    <t>Leon Ichaso</t>
  </si>
  <si>
    <t>Sugar Hill</t>
  </si>
  <si>
    <t>Rushmore</t>
  </si>
  <si>
    <t>Skyline</t>
  </si>
  <si>
    <t>The Second Best Exotic Marigold Hotel</t>
  </si>
  <si>
    <t>Patricia Rozema</t>
  </si>
  <si>
    <t>Kit Kittredge: An American Girl</t>
  </si>
  <si>
    <t>The Perfect Man</t>
  </si>
  <si>
    <t>Mo' Better Blues</t>
  </si>
  <si>
    <t>Kung Pow: Enter the Fist</t>
  </si>
  <si>
    <t>Tremors</t>
  </si>
  <si>
    <t>Rob Schmidt</t>
  </si>
  <si>
    <t>Wrong Turn</t>
  </si>
  <si>
    <t>The Corruptor</t>
  </si>
  <si>
    <t>Mud</t>
  </si>
  <si>
    <t>Robert Ben Garant</t>
  </si>
  <si>
    <t>Reno 911!: Miami</t>
  </si>
  <si>
    <t>Morgan Spurlock</t>
  </si>
  <si>
    <t>One Direction: This Is Us</t>
  </si>
  <si>
    <t>Tuck Tucker</t>
  </si>
  <si>
    <t>Hey Arnold! The Movie</t>
  </si>
  <si>
    <t>My Week with Marilyn</t>
  </si>
  <si>
    <t>The Matador</t>
  </si>
  <si>
    <t>Theodore Witcher</t>
  </si>
  <si>
    <t>Love Jones</t>
  </si>
  <si>
    <t>Joel Edgerton</t>
  </si>
  <si>
    <t>The Gift</t>
  </si>
  <si>
    <t>Jim Hanon</t>
  </si>
  <si>
    <t>End of the Spear</t>
  </si>
  <si>
    <t>Get Over It</t>
  </si>
  <si>
    <t>Office Space</t>
  </si>
  <si>
    <t>Michael Patrick Jann</t>
  </si>
  <si>
    <t>Comedy|Romance|Thriller</t>
  </si>
  <si>
    <t>Drop Dead Gorgeous</t>
  </si>
  <si>
    <t>Biography|Crime|Drama|Romance</t>
  </si>
  <si>
    <t>Big Eyes</t>
  </si>
  <si>
    <t>Very Bad Things</t>
  </si>
  <si>
    <t>Sleepover</t>
  </si>
  <si>
    <t>Jorma Taccone</t>
  </si>
  <si>
    <t>MacGruber</t>
  </si>
  <si>
    <t>Dirty Pretty Things</t>
  </si>
  <si>
    <t>Movie 43</t>
  </si>
  <si>
    <t>Jeff Lowell</t>
  </si>
  <si>
    <t>Over Her Dead Body</t>
  </si>
  <si>
    <t>Lorene Scafaria</t>
  </si>
  <si>
    <t>Adventure|Comedy|Drama|Romance|Sci-Fi</t>
  </si>
  <si>
    <t>Seeking a Friend for the End of the World</t>
  </si>
  <si>
    <t>Tony Kaye</t>
  </si>
  <si>
    <t>American History X</t>
  </si>
  <si>
    <t>Marcus Dunstan</t>
  </si>
  <si>
    <t>The Collection</t>
  </si>
  <si>
    <t>Timothy BjÃ¶rklund</t>
  </si>
  <si>
    <t>Teacher's Pet</t>
  </si>
  <si>
    <t>FranÃ§ois Girard</t>
  </si>
  <si>
    <t>Drama|Music|Mystery|Romance</t>
  </si>
  <si>
    <t>The Red Violin</t>
  </si>
  <si>
    <t>The Straight Story</t>
  </si>
  <si>
    <t>Scott Kalvert</t>
  </si>
  <si>
    <t>Action|Crime|Drama</t>
  </si>
  <si>
    <t>Deuces Wild</t>
  </si>
  <si>
    <t>Jason Bateman</t>
  </si>
  <si>
    <t>Bad Words</t>
  </si>
  <si>
    <t>Black or White</t>
  </si>
  <si>
    <t>Eric Bross</t>
  </si>
  <si>
    <t>On the Line</t>
  </si>
  <si>
    <t>Adventure|Biography|Drama|War</t>
  </si>
  <si>
    <t>Rescue Dawn</t>
  </si>
  <si>
    <t>Dan Fogelman</t>
  </si>
  <si>
    <t>Danny Collins</t>
  </si>
  <si>
    <t>Jay Duplass</t>
  </si>
  <si>
    <t>Jeff, Who Lives at Home</t>
  </si>
  <si>
    <t>Luca Guadagnino</t>
  </si>
  <si>
    <t>I Am Love</t>
  </si>
  <si>
    <t>John Putch</t>
  </si>
  <si>
    <t>Atlas Shrugged II: The Strike</t>
  </si>
  <si>
    <t>Peter Medak</t>
  </si>
  <si>
    <t>Romeo Is Bleeding</t>
  </si>
  <si>
    <t>The Limey</t>
  </si>
  <si>
    <t>Crash</t>
  </si>
  <si>
    <t>Terence Davies</t>
  </si>
  <si>
    <t>The House of Mirth</t>
  </si>
  <si>
    <t>Harley Cokeliss</t>
  </si>
  <si>
    <t>Malone</t>
  </si>
  <si>
    <t>Peaceful Warrior</t>
  </si>
  <si>
    <t>Tom Brady</t>
  </si>
  <si>
    <t>Bucky Larson: Born to Be a Star</t>
  </si>
  <si>
    <t>Bamboozled</t>
  </si>
  <si>
    <t>Jason Zada</t>
  </si>
  <si>
    <t>The Forest</t>
  </si>
  <si>
    <t>Franklin J. Schaffner</t>
  </si>
  <si>
    <t>Sphinx</t>
  </si>
  <si>
    <t>Noah Baumbach</t>
  </si>
  <si>
    <t>While We're Young</t>
  </si>
  <si>
    <t>A Better Life</t>
  </si>
  <si>
    <t>Spider</t>
  </si>
  <si>
    <t>Eric Blakeney</t>
  </si>
  <si>
    <t>Gun Shy</t>
  </si>
  <si>
    <t>Nicholas Nickleby</t>
  </si>
  <si>
    <t>The Iceman</t>
  </si>
  <si>
    <t>Cecil B. DeMented</t>
  </si>
  <si>
    <t>Killer Joe</t>
  </si>
  <si>
    <t>Derrick Borte</t>
  </si>
  <si>
    <t>The Joneses</t>
  </si>
  <si>
    <t>Richard Kwietniowski</t>
  </si>
  <si>
    <t>Owning Mahowny</t>
  </si>
  <si>
    <t>Bob Odenkirk</t>
  </si>
  <si>
    <t>The Brothers Solomon</t>
  </si>
  <si>
    <t>My Blueberry Nights</t>
  </si>
  <si>
    <t>Swept Away</t>
  </si>
  <si>
    <t>Joshua Seftel</t>
  </si>
  <si>
    <t>War, Inc.</t>
  </si>
  <si>
    <t>Shaolin Soccer</t>
  </si>
  <si>
    <t>Vincent Gallo</t>
  </si>
  <si>
    <t>The Brown Bunny</t>
  </si>
  <si>
    <t>Claude Chabrol</t>
  </si>
  <si>
    <t>The Swindle</t>
  </si>
  <si>
    <t>Jon Stewart</t>
  </si>
  <si>
    <t>Rosewater</t>
  </si>
  <si>
    <t>Dan Harris</t>
  </si>
  <si>
    <t>Imaginary Heroes</t>
  </si>
  <si>
    <t>Mel Smith</t>
  </si>
  <si>
    <t>Action|Comedy|Drama</t>
  </si>
  <si>
    <t>High Heels and Low Lifes</t>
  </si>
  <si>
    <t>Christopher Smith</t>
  </si>
  <si>
    <t>Severance</t>
  </si>
  <si>
    <t>Edmond</t>
  </si>
  <si>
    <t>Alan Metter</t>
  </si>
  <si>
    <t>Police Academy: Mission to Moscow</t>
  </si>
  <si>
    <t>Rafa Lara</t>
  </si>
  <si>
    <t>Cinco de Mayo, La Batalla</t>
  </si>
  <si>
    <t>Arthur Hiller</t>
  </si>
  <si>
    <t>An Alan Smithee Film: Burn Hollywood Burn</t>
  </si>
  <si>
    <t>Michael Meredith</t>
  </si>
  <si>
    <t>The Open Road</t>
  </si>
  <si>
    <t>Julio DePietro</t>
  </si>
  <si>
    <t>The Good Guy</t>
  </si>
  <si>
    <t>Katherine Dieckmann</t>
  </si>
  <si>
    <t>Motherhood</t>
  </si>
  <si>
    <t>Scott Marshall</t>
  </si>
  <si>
    <t>Blonde Ambition</t>
  </si>
  <si>
    <t>Ãlex de la Iglesia</t>
  </si>
  <si>
    <t>The Oxford Murders</t>
  </si>
  <si>
    <t>Michael Clancy</t>
  </si>
  <si>
    <t>Eulogy</t>
  </si>
  <si>
    <t>Benedikt Erlingsson</t>
  </si>
  <si>
    <t>Of Horses and Men</t>
  </si>
  <si>
    <t>Icelandic</t>
  </si>
  <si>
    <t>The Good, the Bad, the Weird</t>
  </si>
  <si>
    <t>Andy Garcia</t>
  </si>
  <si>
    <t>The Lost City</t>
  </si>
  <si>
    <t>Next Friday</t>
  </si>
  <si>
    <t>You Only Live Twice</t>
  </si>
  <si>
    <t>Amour</t>
  </si>
  <si>
    <t>Gary Sherman</t>
  </si>
  <si>
    <t>Poltergeist III</t>
  </si>
  <si>
    <t>Stanley Kramer</t>
  </si>
  <si>
    <t>It's a Mad, Mad, Mad, Mad World</t>
  </si>
  <si>
    <t>Richard III</t>
  </si>
  <si>
    <t>Anurag Basu</t>
  </si>
  <si>
    <t>Action|Drama|Romance|Thriller</t>
  </si>
  <si>
    <t>Kites</t>
  </si>
  <si>
    <t>Melancholia</t>
  </si>
  <si>
    <t>Yash Chopra</t>
  </si>
  <si>
    <t>Jab Tak Hai Jaan</t>
  </si>
  <si>
    <t>Alien</t>
  </si>
  <si>
    <t>The Texas Chain Saw Massacre</t>
  </si>
  <si>
    <t>Floria Sigismondi</t>
  </si>
  <si>
    <t>The Runaways</t>
  </si>
  <si>
    <t>Fiddler on the Roof</t>
  </si>
  <si>
    <t>Terence Young</t>
  </si>
  <si>
    <t>Thunderball</t>
  </si>
  <si>
    <t>Set It Off</t>
  </si>
  <si>
    <t>The Best Man</t>
  </si>
  <si>
    <t>Child's Play</t>
  </si>
  <si>
    <t>Michael Moore</t>
  </si>
  <si>
    <t>Sicko</t>
  </si>
  <si>
    <t>The Purge: Anarchy</t>
  </si>
  <si>
    <t>Kris Isacsson</t>
  </si>
  <si>
    <t>Down to You</t>
  </si>
  <si>
    <t>Harold &amp; Kumar Go to White Castle</t>
  </si>
  <si>
    <t>The Contender</t>
  </si>
  <si>
    <t>Ben Younger</t>
  </si>
  <si>
    <t>Boiler Room</t>
  </si>
  <si>
    <t>Black Christmas</t>
  </si>
  <si>
    <t>Action|Biography|Drama|History|Romance|War</t>
  </si>
  <si>
    <t>Henry V</t>
  </si>
  <si>
    <t>The Way of the Gun</t>
  </si>
  <si>
    <t>Igby Goes Down</t>
  </si>
  <si>
    <t>Hart Bochner</t>
  </si>
  <si>
    <t>PCU</t>
  </si>
  <si>
    <t>Gracie</t>
  </si>
  <si>
    <t>Trust the Man</t>
  </si>
  <si>
    <t>Hamlet 2</t>
  </si>
  <si>
    <t>Glee: The 3D Concert Movie</t>
  </si>
  <si>
    <t>Chatrichalerm Yukol</t>
  </si>
  <si>
    <t>The Legend of Suriyothai</t>
  </si>
  <si>
    <t>Dario Argento</t>
  </si>
  <si>
    <t>Two Evil Eyes</t>
  </si>
  <si>
    <t>All or Nothing</t>
  </si>
  <si>
    <t>Marc Forby</t>
  </si>
  <si>
    <t>Princess Kaiulani</t>
  </si>
  <si>
    <t>Opal Dream</t>
  </si>
  <si>
    <t>Ole Christian Madsen</t>
  </si>
  <si>
    <t>Flame and Citron</t>
  </si>
  <si>
    <t>Danish</t>
  </si>
  <si>
    <t>Meiert Avis</t>
  </si>
  <si>
    <t>Undiscovered</t>
  </si>
  <si>
    <t>Peter Faiman</t>
  </si>
  <si>
    <t>Crocodile Dundee</t>
  </si>
  <si>
    <t>Joby Harold</t>
  </si>
  <si>
    <t>Awake</t>
  </si>
  <si>
    <t>Ekachai Uekrongtham</t>
  </si>
  <si>
    <t>Skin Trade</t>
  </si>
  <si>
    <t>Crazy Heart</t>
  </si>
  <si>
    <t>Mark Rydell</t>
  </si>
  <si>
    <t>The Rose</t>
  </si>
  <si>
    <t>David E. Talbert</t>
  </si>
  <si>
    <t>Baggage Claim</t>
  </si>
  <si>
    <t>Election</t>
  </si>
  <si>
    <t>Ari Sandel</t>
  </si>
  <si>
    <t>The DUFF</t>
  </si>
  <si>
    <t>Vondie Curtis-Hall</t>
  </si>
  <si>
    <t>Glitter</t>
  </si>
  <si>
    <t>Bright Star</t>
  </si>
  <si>
    <t>My Name Is Khan</t>
  </si>
  <si>
    <t>All Is Lost</t>
  </si>
  <si>
    <t>John Sayles</t>
  </si>
  <si>
    <t>Limbo</t>
  </si>
  <si>
    <t>Horror|Musical|Sci-Fi</t>
  </si>
  <si>
    <t>Repo! The Genetic Opera</t>
  </si>
  <si>
    <t>Pulp Fiction</t>
  </si>
  <si>
    <t>Dan Gilroy</t>
  </si>
  <si>
    <t>Nightcrawler</t>
  </si>
  <si>
    <t>Club Dread</t>
  </si>
  <si>
    <t>Biography|Drama|Family|Musical|Romance</t>
  </si>
  <si>
    <t>The Sound of Music</t>
  </si>
  <si>
    <t>Splash</t>
  </si>
  <si>
    <t>Jonathan Dayton</t>
  </si>
  <si>
    <t>Little Miss Sunshine</t>
  </si>
  <si>
    <t>Stand by Me</t>
  </si>
  <si>
    <t>28 Days Later...</t>
  </si>
  <si>
    <t>Chris Stokes</t>
  </si>
  <si>
    <t>You Got Served</t>
  </si>
  <si>
    <t>Don Siegel</t>
  </si>
  <si>
    <t>Escape from Alcatraz</t>
  </si>
  <si>
    <t>Brown Sugar</t>
  </si>
  <si>
    <t>Martin Lawrence</t>
  </si>
  <si>
    <t>Comedy|Crime|Drama|Romance|Thriller</t>
  </si>
  <si>
    <t>A Thin Line Between Love and Hate</t>
  </si>
  <si>
    <t>50/50</t>
  </si>
  <si>
    <t>Masayuki Ochiai</t>
  </si>
  <si>
    <t>Shutter</t>
  </si>
  <si>
    <t>Tom Gormican</t>
  </si>
  <si>
    <t>That Awkward Moment</t>
  </si>
  <si>
    <t>Much Ado About Nothing</t>
  </si>
  <si>
    <t>Peter R. Hunt</t>
  </si>
  <si>
    <t>On Her Majesty's Secret Service</t>
  </si>
  <si>
    <t>New Nightmare</t>
  </si>
  <si>
    <t>Drive Me Crazy</t>
  </si>
  <si>
    <t>Half Baked</t>
  </si>
  <si>
    <t>Jonas Elmer</t>
  </si>
  <si>
    <t>New in Town</t>
  </si>
  <si>
    <t>Mary Harron</t>
  </si>
  <si>
    <t>American Psycho</t>
  </si>
  <si>
    <t>The Good Girl</t>
  </si>
  <si>
    <t>Troy Duffy</t>
  </si>
  <si>
    <t>The Boondock Saints II: All Saints Day</t>
  </si>
  <si>
    <t>Nicole Holofcener</t>
  </si>
  <si>
    <t>Enough Said</t>
  </si>
  <si>
    <t>Easy A</t>
  </si>
  <si>
    <t>Drama|Horror</t>
  </si>
  <si>
    <t>Shadow of the Vampire</t>
  </si>
  <si>
    <t>Prom</t>
  </si>
  <si>
    <t>Held Up</t>
  </si>
  <si>
    <t>Fina Torres</t>
  </si>
  <si>
    <t>Woman on Top</t>
  </si>
  <si>
    <t>Duke Johnson</t>
  </si>
  <si>
    <t>Animation|Comedy|Drama|Romance</t>
  </si>
  <si>
    <t>Anomalisa</t>
  </si>
  <si>
    <t>Another Year</t>
  </si>
  <si>
    <t>FranÃ§ois Ozon</t>
  </si>
  <si>
    <t>Comedy|Crime|Musical|Romance</t>
  </si>
  <si>
    <t>8 Women</t>
  </si>
  <si>
    <t>Showdown in Little Tokyo</t>
  </si>
  <si>
    <t>Clay Pigeons</t>
  </si>
  <si>
    <t>Anna Boden</t>
  </si>
  <si>
    <t>It's Kind of a Funny Story</t>
  </si>
  <si>
    <t>Made in Dagenham</t>
  </si>
  <si>
    <t>When Did You Last See Your Father?</t>
  </si>
  <si>
    <t>Steve James</t>
  </si>
  <si>
    <t>Prefontaine</t>
  </si>
  <si>
    <t>Tomm Moore</t>
  </si>
  <si>
    <t>The Secret of Kells</t>
  </si>
  <si>
    <t>John Carney</t>
  </si>
  <si>
    <t>Begin Again</t>
  </si>
  <si>
    <t>David Jacobson</t>
  </si>
  <si>
    <t>Down in the Valley</t>
  </si>
  <si>
    <t>Michael Corrente</t>
  </si>
  <si>
    <t>Brooklyn Rules</t>
  </si>
  <si>
    <t>Keith Gordon</t>
  </si>
  <si>
    <t>Comedy|Crime|Musical|Mystery</t>
  </si>
  <si>
    <t>The Singing Detective</t>
  </si>
  <si>
    <t>Andrew Currie</t>
  </si>
  <si>
    <t>Fido</t>
  </si>
  <si>
    <t>Andrew Wilson</t>
  </si>
  <si>
    <t>The Wendell Baker Story</t>
  </si>
  <si>
    <t>Wild Target</t>
  </si>
  <si>
    <t>Marc SchÃ¶lermann</t>
  </si>
  <si>
    <t>Pathology</t>
  </si>
  <si>
    <t>Robert Moresco</t>
  </si>
  <si>
    <t>10th &amp; Wolf</t>
  </si>
  <si>
    <t>Thomas Vinterberg</t>
  </si>
  <si>
    <t>Dear Wendy</t>
  </si>
  <si>
    <t>Claudia Llosa</t>
  </si>
  <si>
    <t>Aloft</t>
  </si>
  <si>
    <t>Action|Animation|Sci-Fi</t>
  </si>
  <si>
    <t>Akira</t>
  </si>
  <si>
    <t>Ol Parker</t>
  </si>
  <si>
    <t>Imagine Me &amp; You</t>
  </si>
  <si>
    <t>David Webb Peoples</t>
  </si>
  <si>
    <t>The Blood of Heroes</t>
  </si>
  <si>
    <t>Driving Miss Daisy</t>
  </si>
  <si>
    <t>Soul Food</t>
  </si>
  <si>
    <t>Stanley Tong</t>
  </si>
  <si>
    <t>Rumble in the Bronx</t>
  </si>
  <si>
    <t>Thank You for Smoking</t>
  </si>
  <si>
    <t>Eli Roth</t>
  </si>
  <si>
    <t>Hostel: Part II</t>
  </si>
  <si>
    <t>An Education</t>
  </si>
  <si>
    <t>Tony Richardson</t>
  </si>
  <si>
    <t>The Hotel New Hampshire</t>
  </si>
  <si>
    <t>Narc</t>
  </si>
  <si>
    <t>Paul Gross</t>
  </si>
  <si>
    <t>Men with Brooms</t>
  </si>
  <si>
    <t>Charles Robert Carner</t>
  </si>
  <si>
    <t>Witless Protection</t>
  </si>
  <si>
    <t>Russell Holt</t>
  </si>
  <si>
    <t>The Work and the Glory</t>
  </si>
  <si>
    <t>Extract</t>
  </si>
  <si>
    <t>Claude Miller</t>
  </si>
  <si>
    <t>Alias Betty</t>
  </si>
  <si>
    <t>Drama|Romance|Sci-Fi|Thriller</t>
  </si>
  <si>
    <t>Code 46</t>
  </si>
  <si>
    <t>Rodrigo GarcÃ­a</t>
  </si>
  <si>
    <t>Albert Nobbs</t>
  </si>
  <si>
    <t>Siddharth Anand</t>
  </si>
  <si>
    <t>Ta Ra Rum Pum</t>
  </si>
  <si>
    <t>Vincent Paronnaud</t>
  </si>
  <si>
    <t>Animation|Biography|Drama|War</t>
  </si>
  <si>
    <t>Persepolis</t>
  </si>
  <si>
    <t>The Neon Demon</t>
  </si>
  <si>
    <t>Daniel Barber</t>
  </si>
  <si>
    <t>Harry Brown</t>
  </si>
  <si>
    <t>Robert Marcarelli</t>
  </si>
  <si>
    <t>The Omega Code</t>
  </si>
  <si>
    <t>Juno</t>
  </si>
  <si>
    <t>Guy Hamilton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</si>
  <si>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</si>
  <si>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</si>
  <si>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</si>
  <si>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</si>
  <si>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</si>
  <si>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</si>
  <si>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</si>
  <si>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</si>
  <si>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</si>
  <si>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Jumping the Broom</t>
  </si>
  <si>
    <t>Good Night, and Good Luck.</t>
  </si>
  <si>
    <t>Capote</t>
  </si>
  <si>
    <t>Desperado</t>
  </si>
  <si>
    <t>Michael Anderson</t>
  </si>
  <si>
    <t>Logan's Run</t>
  </si>
  <si>
    <t>The Man with the Golden Gun</t>
  </si>
  <si>
    <t>Action Jackson</t>
  </si>
  <si>
    <t>The Descent</t>
  </si>
  <si>
    <t>Matt Bettinelli-Olpin</t>
  </si>
  <si>
    <t>Devil's Due</t>
  </si>
  <si>
    <t>Flirting with Disaster</t>
  </si>
  <si>
    <t>Crime|Horror</t>
  </si>
  <si>
    <t>The Devil's Rejects</t>
  </si>
  <si>
    <t>Dope</t>
  </si>
  <si>
    <t>In Too Deep</t>
  </si>
  <si>
    <t>House of 1000 Corpses</t>
  </si>
  <si>
    <t>A Serious Man</t>
  </si>
  <si>
    <t>Aaron Schneider</t>
  </si>
  <si>
    <t>Get Low</t>
  </si>
  <si>
    <t>Warlock</t>
  </si>
  <si>
    <t>Beyond the Lights</t>
  </si>
  <si>
    <t>Tom Ford</t>
  </si>
  <si>
    <t>A Single Man</t>
  </si>
  <si>
    <t>The Last Temptation of Christ</t>
  </si>
  <si>
    <t>Outside Providence</t>
  </si>
  <si>
    <t>Gurinder Chadha</t>
  </si>
  <si>
    <t>Bride &amp; Prejudice</t>
  </si>
  <si>
    <t>Adventure|Biography|Drama|History</t>
  </si>
  <si>
    <t>Rabbit-Proof Fence</t>
  </si>
  <si>
    <t>Who's Your Caddy?</t>
  </si>
  <si>
    <t>Tony Maylam</t>
  </si>
  <si>
    <t>Action|Crime|Horror|Sci-Fi|Thriller</t>
  </si>
  <si>
    <t>Split Second</t>
  </si>
  <si>
    <t>Mitch Davis</t>
  </si>
  <si>
    <t>The Other Side of Heaven</t>
  </si>
  <si>
    <t>Veer-Zaara</t>
  </si>
  <si>
    <t>Redbelt</t>
  </si>
  <si>
    <t>Cyrus</t>
  </si>
  <si>
    <t>Kevin Brodie</t>
  </si>
  <si>
    <t>A Dog of Flanders</t>
  </si>
  <si>
    <t>Paul Schrader</t>
  </si>
  <si>
    <t>Auto Focus</t>
  </si>
  <si>
    <t>Factory Girl</t>
  </si>
  <si>
    <t>Lynne Ramsay</t>
  </si>
  <si>
    <t>We Need to Talk About Kevin</t>
  </si>
  <si>
    <t>Tim Chambers</t>
  </si>
  <si>
    <t>The Mighty Macs</t>
  </si>
  <si>
    <t>Mother and Child</t>
  </si>
  <si>
    <t>Dick Richards</t>
  </si>
  <si>
    <t>March or Die</t>
  </si>
  <si>
    <t>Les visiteurs</t>
  </si>
  <si>
    <t>Somewhere</t>
  </si>
  <si>
    <t>Alex Zamm</t>
  </si>
  <si>
    <t>Chairman of the Board</t>
  </si>
  <si>
    <t>Spencer Susser</t>
  </si>
  <si>
    <t>Hesher</t>
  </si>
  <si>
    <t>Gerry</t>
  </si>
  <si>
    <t>Thaddeus O'Sullivan</t>
  </si>
  <si>
    <t>The Heart of Me</t>
  </si>
  <si>
    <t>Freeheld</t>
  </si>
  <si>
    <t>Shari Springer Berman</t>
  </si>
  <si>
    <t>The Extra Man</t>
  </si>
  <si>
    <t>Stephen Milburn Anderson</t>
  </si>
  <si>
    <t>Ca$h</t>
  </si>
  <si>
    <t>Richard E. Grant</t>
  </si>
  <si>
    <t>Wah-Wah</t>
  </si>
  <si>
    <t>Western</t>
  </si>
  <si>
    <t>Pale Rider</t>
  </si>
  <si>
    <t>Dazed and Confused</t>
  </si>
  <si>
    <t>Max FÃ¤rberbÃ¶ck</t>
  </si>
  <si>
    <t>Aimee &amp; Jaguar</t>
  </si>
  <si>
    <t>Arie Posin</t>
  </si>
  <si>
    <t>The Chumscrubber</t>
  </si>
  <si>
    <t>Damian Nieman</t>
  </si>
  <si>
    <t>Shade</t>
  </si>
  <si>
    <t>Mark Tonderai</t>
  </si>
  <si>
    <t>House at the End of the Street</t>
  </si>
  <si>
    <t>Drama|Mystery|War</t>
  </si>
  <si>
    <t>Incendies</t>
  </si>
  <si>
    <t>Remember Me, My Love</t>
  </si>
  <si>
    <t>Elite Squad</t>
  </si>
  <si>
    <t>Portuguese</t>
  </si>
  <si>
    <t>Annabelle</t>
  </si>
  <si>
    <t>Rachel Perkins</t>
  </si>
  <si>
    <t>Comedy|Drama|Musical</t>
  </si>
  <si>
    <t>Bran Nue Dae</t>
  </si>
  <si>
    <t>Boyz n the Hood</t>
  </si>
  <si>
    <t>Luis Valdez</t>
  </si>
  <si>
    <t>La Bamba</t>
  </si>
  <si>
    <t>Mystery|Romance|Thriller</t>
  </si>
  <si>
    <t>Dressed to Kill</t>
  </si>
  <si>
    <t>Adventure|Comedy|Drama|Family</t>
  </si>
  <si>
    <t>The Adventures of Huck Finn</t>
  </si>
  <si>
    <t>Go</t>
  </si>
  <si>
    <t>Friends with Money</t>
  </si>
  <si>
    <t>Louis Morneau</t>
  </si>
  <si>
    <t>Bats</t>
  </si>
  <si>
    <t>Caroline Link</t>
  </si>
  <si>
    <t>Nowhere in Africa</t>
  </si>
  <si>
    <t>Shame</t>
  </si>
  <si>
    <t>Layer Cake</t>
  </si>
  <si>
    <t>Sterling Van Wagenen</t>
  </si>
  <si>
    <t>The Work and the Glory II: American Zion</t>
  </si>
  <si>
    <t>Zal Batmanglij</t>
  </si>
  <si>
    <t>The East</t>
  </si>
  <si>
    <t>A Home at the End of the World</t>
  </si>
  <si>
    <t>Hans Petter Moland</t>
  </si>
  <si>
    <t>Aberdeen</t>
  </si>
  <si>
    <t>Oren Moverman</t>
  </si>
  <si>
    <t>The Messenger</t>
  </si>
  <si>
    <t>Control</t>
  </si>
  <si>
    <t>The Terminator</t>
  </si>
  <si>
    <t>Wolfgang Becker</t>
  </si>
  <si>
    <t>Good Bye Lenin!</t>
  </si>
  <si>
    <t>The Damned United</t>
  </si>
  <si>
    <t>Mallrats</t>
  </si>
  <si>
    <t>Musical|Romance</t>
  </si>
  <si>
    <t>Grease</t>
  </si>
  <si>
    <t>Platoon</t>
  </si>
  <si>
    <t>Documentary|Drama|War</t>
  </si>
  <si>
    <t>Fahrenheit 9/11</t>
  </si>
  <si>
    <t>George Roy Hill</t>
  </si>
  <si>
    <t>Biography|Crime|Drama|Western</t>
  </si>
  <si>
    <t>Butch Cassidy and the Sundance Kid</t>
  </si>
  <si>
    <t>Robert Stevenson</t>
  </si>
  <si>
    <t>Comedy|Family|Fantasy|Musical</t>
  </si>
  <si>
    <t>Mary Poppins</t>
  </si>
  <si>
    <t>Ordinary People</t>
  </si>
  <si>
    <t>Jerome Robbins</t>
  </si>
  <si>
    <t>Crime|Drama|Musical|Romance|Thriller</t>
  </si>
  <si>
    <t>West Side Story</t>
  </si>
  <si>
    <t>Caddyshack</t>
  </si>
  <si>
    <t>Gary Hardwick</t>
  </si>
  <si>
    <t>The Brothers</t>
  </si>
  <si>
    <t>The Wood</t>
  </si>
  <si>
    <t>The Usual Suspects</t>
  </si>
  <si>
    <t>Fantasy|Horror|Romance|Thriller</t>
  </si>
  <si>
    <t>A Nightmare on Elm Street 5: The Dream Child</t>
  </si>
  <si>
    <t>Van Wilder: Party Liaison</t>
  </si>
  <si>
    <t>The Wrestler</t>
  </si>
  <si>
    <t>King Vidor</t>
  </si>
  <si>
    <t>Duel in the Sun</t>
  </si>
  <si>
    <t>Best in Show</t>
  </si>
  <si>
    <t>Escape from New York</t>
  </si>
  <si>
    <t>School Daze</t>
  </si>
  <si>
    <t>Fred Savage</t>
  </si>
  <si>
    <t>Daddy Day Camp</t>
  </si>
  <si>
    <t>Mystic Pizza</t>
  </si>
  <si>
    <t>Sliding Doors</t>
  </si>
  <si>
    <t>Rusty Cundieff</t>
  </si>
  <si>
    <t>Tales from the Hood</t>
  </si>
  <si>
    <t>Kevin Macdonald</t>
  </si>
  <si>
    <t>The Last King of Scotland</t>
  </si>
  <si>
    <t>Dominique Othenin-Girard</t>
  </si>
  <si>
    <t>Halloween 5</t>
  </si>
  <si>
    <t>Bernie</t>
  </si>
  <si>
    <t>Jean-Jacques Mantello</t>
  </si>
  <si>
    <t>Adventure|Documentary|Short</t>
  </si>
  <si>
    <t>Dolphins and Whales 3D: Tribes of the Ocean</t>
  </si>
  <si>
    <t>Ed Harris</t>
  </si>
  <si>
    <t>Pollock</t>
  </si>
  <si>
    <t>Risa Bramon Garcia</t>
  </si>
  <si>
    <t>200 Cigarettes</t>
  </si>
  <si>
    <t>Brian Klugman</t>
  </si>
  <si>
    <t>The Words</t>
  </si>
  <si>
    <t>Matt Piedmont</t>
  </si>
  <si>
    <t>Casa de mi Padre</t>
  </si>
  <si>
    <t>Raymond De Felitta</t>
  </si>
  <si>
    <t>City Island</t>
  </si>
  <si>
    <t>John Michael McDonagh</t>
  </si>
  <si>
    <t>The Guard</t>
  </si>
  <si>
    <t>Deb Hagan</t>
  </si>
  <si>
    <t>College</t>
  </si>
  <si>
    <t>The Virgin Suicides</t>
  </si>
  <si>
    <t>Zach Cregger</t>
  </si>
  <si>
    <t>Miss March</t>
  </si>
  <si>
    <t>Zach Braff</t>
  </si>
  <si>
    <t>Wish I Was Here</t>
  </si>
  <si>
    <t>Mark Tarlov</t>
  </si>
  <si>
    <t>Simply Irresistible</t>
  </si>
  <si>
    <t>John Cameron Mitchell</t>
  </si>
  <si>
    <t>Comedy|Drama|Music|Musical</t>
  </si>
  <si>
    <t>Hedwig and the Angry Inch</t>
  </si>
  <si>
    <t>Only the Strong</t>
  </si>
  <si>
    <t>Billy Ray</t>
  </si>
  <si>
    <t>Shattered Glass</t>
  </si>
  <si>
    <t>David Atkins</t>
  </si>
  <si>
    <t>Novocaine</t>
  </si>
  <si>
    <t>The Wackness</t>
  </si>
  <si>
    <t>Sylvio Tabet</t>
  </si>
  <si>
    <t>Beastmaster 2: Through the Portal of Time</t>
  </si>
  <si>
    <t>Rick Bieber</t>
  </si>
  <si>
    <t>The 5th Quarter</t>
  </si>
  <si>
    <t>The Greatest</t>
  </si>
  <si>
    <t>Snow Flower and the Secret Fan</t>
  </si>
  <si>
    <t>Joey Lauren Adams</t>
  </si>
  <si>
    <t>Come Early Morning</t>
  </si>
  <si>
    <t>Lucky Break</t>
  </si>
  <si>
    <t>S.R. Bindler</t>
  </si>
  <si>
    <t>Surfer, Dude</t>
  </si>
  <si>
    <t>Deadfall</t>
  </si>
  <si>
    <t>CÃ©dric Klapisch</t>
  </si>
  <si>
    <t>L'auberge espagnole</t>
  </si>
  <si>
    <t>Kate Barker-Froyland</t>
  </si>
  <si>
    <t>Song One</t>
  </si>
  <si>
    <t>Martin Koolhoven</t>
  </si>
  <si>
    <t>Winter in Wartime</t>
  </si>
  <si>
    <t>Prachya Pinkaew</t>
  </si>
  <si>
    <t>The Protector</t>
  </si>
  <si>
    <t>Bend It Like Beckham</t>
  </si>
  <si>
    <t>Sunshine State</t>
  </si>
  <si>
    <t>Action|Sport</t>
  </si>
  <si>
    <t>Crossover</t>
  </si>
  <si>
    <t>[Rec] 2</t>
  </si>
  <si>
    <t>The Sting</t>
  </si>
  <si>
    <t>Chariots of Fire</t>
  </si>
  <si>
    <t>Darren Grant</t>
  </si>
  <si>
    <t>Diary of a Mad Black Woman</t>
  </si>
  <si>
    <t>Shine</t>
  </si>
  <si>
    <t>Joseph Gordon-Levitt</t>
  </si>
  <si>
    <t>Don Jon</t>
  </si>
  <si>
    <t>Ghost World</t>
  </si>
  <si>
    <t>Iris</t>
  </si>
  <si>
    <t>Christophe Barratier</t>
  </si>
  <si>
    <t>The Chorus</t>
  </si>
  <si>
    <t>Ã‰mile Gaudreault</t>
  </si>
  <si>
    <t>Mambo Italiano</t>
  </si>
  <si>
    <t>James Cox</t>
  </si>
  <si>
    <t>Wonderland</t>
  </si>
  <si>
    <t>Do the Right Thing</t>
  </si>
  <si>
    <t>James Toback</t>
  </si>
  <si>
    <t>Harvard Man</t>
  </si>
  <si>
    <t>Aki KaurismÃ¤ki</t>
  </si>
  <si>
    <t>Le Havre</t>
  </si>
  <si>
    <t>Hitoshi Matsumoto</t>
  </si>
  <si>
    <t>R100</t>
  </si>
  <si>
    <t>George Ratliff</t>
  </si>
  <si>
    <t>Action|Comedy|Drama|Thriller</t>
  </si>
  <si>
    <t>Salvation Boulevard</t>
  </si>
  <si>
    <t>The Ten</t>
  </si>
  <si>
    <t>Headhunters</t>
  </si>
  <si>
    <t>Norwegian</t>
  </si>
  <si>
    <t>Michael McGowan</t>
  </si>
  <si>
    <t>Saint Ralph</t>
  </si>
  <si>
    <t>Insidious: Chapter 2</t>
  </si>
  <si>
    <t>Saw II</t>
  </si>
  <si>
    <t>Dan Trachtenberg</t>
  </si>
  <si>
    <t>Drama|Horror|Mystery|Sci-Fi|Thriller</t>
  </si>
  <si>
    <t>10 Cloverfield Lane</t>
  </si>
  <si>
    <t>Comedy|Documentary</t>
  </si>
  <si>
    <t>Jackass: The Movie</t>
  </si>
  <si>
    <t>David F. Sandberg</t>
  </si>
  <si>
    <t>Lights Out</t>
  </si>
  <si>
    <t>Paranormal Activity 3</t>
  </si>
  <si>
    <t>Stiles White</t>
  </si>
  <si>
    <t>Ouija</t>
  </si>
  <si>
    <t>A Nightmare on Elm Street 3: Dream Warriors</t>
  </si>
  <si>
    <t>Eugenio Derbez</t>
  </si>
  <si>
    <t>Instructions Not Included</t>
  </si>
  <si>
    <t>Paranormal Activity 4</t>
  </si>
  <si>
    <t>Henry Koster</t>
  </si>
  <si>
    <t>The Robe</t>
  </si>
  <si>
    <t>Freddy's Dead: The Final Nightmare</t>
  </si>
  <si>
    <t>Patty Jenkins</t>
  </si>
  <si>
    <t>Monster</t>
  </si>
  <si>
    <t>Christopher Landon</t>
  </si>
  <si>
    <t>Paranormal Activity: The Marked Ones</t>
  </si>
  <si>
    <t>Dallas Buyers Club</t>
  </si>
  <si>
    <t>David Gelb</t>
  </si>
  <si>
    <t>The Lazarus Effect</t>
  </si>
  <si>
    <t>Memento</t>
  </si>
  <si>
    <t>Mike Flanagan</t>
  </si>
  <si>
    <t>Oculus</t>
  </si>
  <si>
    <t>Clerks II</t>
  </si>
  <si>
    <t>Billy Elliot</t>
  </si>
  <si>
    <t>Nat Faxon</t>
  </si>
  <si>
    <t>The Way Way Back</t>
  </si>
  <si>
    <t>George Jackson</t>
  </si>
  <si>
    <t>House Party 2</t>
  </si>
  <si>
    <t>Maurice Joyce</t>
  </si>
  <si>
    <t>Doug's 1st Movie</t>
  </si>
  <si>
    <t>Robert Duvall</t>
  </si>
  <si>
    <t>The Apostle</t>
  </si>
  <si>
    <t>Jesse Peretz</t>
  </si>
  <si>
    <t>Our Idiot Brother</t>
  </si>
  <si>
    <t>Ice Cube</t>
  </si>
  <si>
    <t>The Players Club</t>
  </si>
  <si>
    <t>As Above, So Below</t>
  </si>
  <si>
    <t>Addicted</t>
  </si>
  <si>
    <t>Eve's Bayou</t>
  </si>
  <si>
    <t>Richard Glatzer</t>
  </si>
  <si>
    <t>Still Alice</t>
  </si>
  <si>
    <t>Rob Hedden</t>
  </si>
  <si>
    <t>Adventure|Horror</t>
  </si>
  <si>
    <t>Friday the 13th Part VIII: Jason Takes Manhattan</t>
  </si>
  <si>
    <t>My Big Fat Greek Wedding</t>
  </si>
  <si>
    <t>Harmony Korine</t>
  </si>
  <si>
    <t>Spring Breakers</t>
  </si>
  <si>
    <t>Joe Chappelle</t>
  </si>
  <si>
    <t>Halloween: The Curse of Michael Myers</t>
  </si>
  <si>
    <t>Y Tu MamÃ¡ TambiÃ©n</t>
  </si>
  <si>
    <t>Shaun of the Dead</t>
  </si>
  <si>
    <t>Mickey Liddell</t>
  </si>
  <si>
    <t>The Haunting of Molly Hartley</t>
  </si>
  <si>
    <t>Lone Star</t>
  </si>
  <si>
    <t>Halloween 4: The Return of Michael Myers</t>
  </si>
  <si>
    <t>Fred Walton</t>
  </si>
  <si>
    <t>April Fool's Day</t>
  </si>
  <si>
    <t>Diner</t>
  </si>
  <si>
    <t>Steve Carver</t>
  </si>
  <si>
    <t>Lone Wolf McQuade</t>
  </si>
  <si>
    <t>Gonzalo LÃ³pez-Gallego</t>
  </si>
  <si>
    <t>Apollo 18</t>
  </si>
  <si>
    <t>Christine Jeffs</t>
  </si>
  <si>
    <t>Sunshine Cleaning</t>
  </si>
  <si>
    <t>No Escape</t>
  </si>
  <si>
    <t>Michael Tiddes</t>
  </si>
  <si>
    <t>Fifty Shades of Black</t>
  </si>
  <si>
    <t>Bill Duke</t>
  </si>
  <si>
    <t>Not Easily Broken</t>
  </si>
  <si>
    <t>The Perfect Match</t>
  </si>
  <si>
    <t>Mamoru Hosoda</t>
  </si>
  <si>
    <t>Digimon: The Movie</t>
  </si>
  <si>
    <t>Brian Dannelly</t>
  </si>
  <si>
    <t>Saved!</t>
  </si>
  <si>
    <t>Denys Arcand</t>
  </si>
  <si>
    <t>The Barbarian Invasions</t>
  </si>
  <si>
    <t>J.S. Cardone</t>
  </si>
  <si>
    <t>The Forsaken</t>
  </si>
  <si>
    <t>Jay Levey</t>
  </si>
  <si>
    <t>UHF</t>
  </si>
  <si>
    <t>Tamara Jenkins</t>
  </si>
  <si>
    <t>Slums of Beverly Hills</t>
  </si>
  <si>
    <t>Made</t>
  </si>
  <si>
    <t>Moon</t>
  </si>
  <si>
    <t>Ronan Chapalain</t>
  </si>
  <si>
    <t>Sea Rex 3D: Journey to a Prehistoric World</t>
  </si>
  <si>
    <t>The Sweet Hereafter</t>
  </si>
  <si>
    <t>Xavier Beauvois</t>
  </si>
  <si>
    <t>Of Gods and Men</t>
  </si>
  <si>
    <t>Randall Miller</t>
  </si>
  <si>
    <t>Bottle Shock</t>
  </si>
  <si>
    <t>Biography|Crime|Drama|Romance|Thriller</t>
  </si>
  <si>
    <t>Heavenly Creatures</t>
  </si>
  <si>
    <t>90 Minutes in Heaven</t>
  </si>
  <si>
    <t>Dan Rush</t>
  </si>
  <si>
    <t>Everything Must Go</t>
  </si>
  <si>
    <t>Comedy|Crime|Drama|Mystery|Thriller</t>
  </si>
  <si>
    <t>Zero Effect</t>
  </si>
  <si>
    <t>The Machinist</t>
  </si>
  <si>
    <t>Light Sleeper</t>
  </si>
  <si>
    <t>Michael Cuesta</t>
  </si>
  <si>
    <t>Biography|Crime|Drama|Mystery|Thriller</t>
  </si>
  <si>
    <t>Kill the Messenger</t>
  </si>
  <si>
    <t>Rabbit Hole</t>
  </si>
  <si>
    <t>Fenton Bailey</t>
  </si>
  <si>
    <t>Party Monster</t>
  </si>
  <si>
    <t>Jeremy Saulnier</t>
  </si>
  <si>
    <t>Crime|Horror|Music|Thriller</t>
  </si>
  <si>
    <t>Green Room</t>
  </si>
  <si>
    <t>James Manera</t>
  </si>
  <si>
    <t>Atlas Shrugged: Who Is John Galt?</t>
  </si>
  <si>
    <t>Bottle Rocket</t>
  </si>
  <si>
    <t>Albino Alligator</t>
  </si>
  <si>
    <t>Nicholas Fackler</t>
  </si>
  <si>
    <t>Lovely, Still</t>
  </si>
  <si>
    <t>Morgan J. Freeman</t>
  </si>
  <si>
    <t>Desert Blue</t>
  </si>
  <si>
    <t>The Visit</t>
  </si>
  <si>
    <t>Crime|Thriller|War</t>
  </si>
  <si>
    <t>Redacted</t>
  </si>
  <si>
    <t>Klaus Menzel</t>
  </si>
  <si>
    <t>Fascination</t>
  </si>
  <si>
    <t>William H. Macy</t>
  </si>
  <si>
    <t>Rudderless</t>
  </si>
  <si>
    <t>JirÃ­ Menzel</t>
  </si>
  <si>
    <t>Comedy|Drama|Romance|War</t>
  </si>
  <si>
    <t>I Served the King of England</t>
  </si>
  <si>
    <t>Czech</t>
  </si>
  <si>
    <t>Fatih Akin</t>
  </si>
  <si>
    <t>Soul Kitchen</t>
  </si>
  <si>
    <t>Sling Blade</t>
  </si>
  <si>
    <t>Hostel</t>
  </si>
  <si>
    <t>Tristram Shandy: A Cock and Bull Story</t>
  </si>
  <si>
    <t>Take Shelter</t>
  </si>
  <si>
    <t>Frank LaLoggia</t>
  </si>
  <si>
    <t>Lady in White</t>
  </si>
  <si>
    <t>The Texas Chainsaw Massacre 2</t>
  </si>
  <si>
    <t>Only God Forgives</t>
  </si>
  <si>
    <t>Michel Leclerc</t>
  </si>
  <si>
    <t>The Names of Love</t>
  </si>
  <si>
    <t>Tom Kalin</t>
  </si>
  <si>
    <t>Savage Grace</t>
  </si>
  <si>
    <t>Police Academy</t>
  </si>
  <si>
    <t>Four Weddings and a Funeral</t>
  </si>
  <si>
    <t>25th Hour</t>
  </si>
  <si>
    <t>Bound</t>
  </si>
  <si>
    <t>Requiem for a Dream</t>
  </si>
  <si>
    <t>Carlos Saura</t>
  </si>
  <si>
    <t>Drama|Musical</t>
  </si>
  <si>
    <t>Tango</t>
  </si>
  <si>
    <t>Andrew Erwin</t>
  </si>
  <si>
    <t>Moms' Night Out</t>
  </si>
  <si>
    <t>Donnie Darko</t>
  </si>
  <si>
    <t>Mike van Diem</t>
  </si>
  <si>
    <t>Character</t>
  </si>
  <si>
    <t>Jonas Ã…kerlund</t>
  </si>
  <si>
    <t>Spun</t>
  </si>
  <si>
    <t>Lady Vengeance</t>
  </si>
  <si>
    <t>Barry Skolnick</t>
  </si>
  <si>
    <t>Mean Machine</t>
  </si>
  <si>
    <t>Johnnie To</t>
  </si>
  <si>
    <t>Exiled</t>
  </si>
  <si>
    <t>Agnieszka Wojtowicz-Vosloo</t>
  </si>
  <si>
    <t>After.Life</t>
  </si>
  <si>
    <t>One Flew Over the Cuckoo's Nest</t>
  </si>
  <si>
    <t>Ernie Barbarash</t>
  </si>
  <si>
    <t>Falcon Rising</t>
  </si>
  <si>
    <t>Nick Love</t>
  </si>
  <si>
    <t>The Sweeney</t>
  </si>
  <si>
    <t>Whale Rider</t>
  </si>
  <si>
    <t>R. Balki</t>
  </si>
  <si>
    <t>Paa</t>
  </si>
  <si>
    <t>Fantasy|Thriller</t>
  </si>
  <si>
    <t>Night Watch</t>
  </si>
  <si>
    <t>Russian</t>
  </si>
  <si>
    <t>The Crying Game</t>
  </si>
  <si>
    <t>Porky's</t>
  </si>
  <si>
    <t>Survival of the Dead</t>
  </si>
  <si>
    <t>Lost in Translation</t>
  </si>
  <si>
    <t>Annie Hall</t>
  </si>
  <si>
    <t>Cecil B. DeMille</t>
  </si>
  <si>
    <t>The Greatest Show on Earth</t>
  </si>
  <si>
    <t>Monster's Ball</t>
  </si>
  <si>
    <t>Henry Hobson</t>
  </si>
  <si>
    <t>Maggie</t>
  </si>
  <si>
    <t>Mike Figgis</t>
  </si>
  <si>
    <t>Leaving Las Vegas</t>
  </si>
  <si>
    <t>The Boy Next Door</t>
  </si>
  <si>
    <t>Lisa Cholodenko</t>
  </si>
  <si>
    <t>The Kids Are All Right</t>
  </si>
  <si>
    <t>They Live</t>
  </si>
  <si>
    <t>Ed Gass-Donnelly</t>
  </si>
  <si>
    <t>The Last Exorcism Part II</t>
  </si>
  <si>
    <t>Boyhood</t>
  </si>
  <si>
    <t>Scoop</t>
  </si>
  <si>
    <t>DJ Pooh</t>
  </si>
  <si>
    <t>The Wash</t>
  </si>
  <si>
    <t>3 Strikes</t>
  </si>
  <si>
    <t>Crime|Drama|Fantasy|Romance</t>
  </si>
  <si>
    <t>The Cooler</t>
  </si>
  <si>
    <t>Patrick Stettner</t>
  </si>
  <si>
    <t>The Night Listener</t>
  </si>
  <si>
    <t>The Orphanage</t>
  </si>
  <si>
    <t>A Haunted House 2</t>
  </si>
  <si>
    <t>Roger Avary</t>
  </si>
  <si>
    <t>The Rules of Attraction</t>
  </si>
  <si>
    <t>Allison Anders</t>
  </si>
  <si>
    <t>Four Rooms</t>
  </si>
  <si>
    <t>Secretary</t>
  </si>
  <si>
    <t>Rick de Oliveira</t>
  </si>
  <si>
    <t>The Real Cancun</t>
  </si>
  <si>
    <t>Talk Radio</t>
  </si>
  <si>
    <t>Waiting for Guffman</t>
  </si>
  <si>
    <t>Jeff Franklin</t>
  </si>
  <si>
    <t>Love Stinks</t>
  </si>
  <si>
    <t>You Kill Me</t>
  </si>
  <si>
    <t>Mike Mills</t>
  </si>
  <si>
    <t>Thumbsucker</t>
  </si>
  <si>
    <t>Dave McKean</t>
  </si>
  <si>
    <t>Mirrormask</t>
  </si>
  <si>
    <t>Ron Fricke</t>
  </si>
  <si>
    <t>Samsara</t>
  </si>
  <si>
    <t>None</t>
  </si>
  <si>
    <t>Ruggero Deodato</t>
  </si>
  <si>
    <t>The Barbarians</t>
  </si>
  <si>
    <t>Mars Callahan</t>
  </si>
  <si>
    <t>Poolhall Junkies</t>
  </si>
  <si>
    <t>The Loss of Sexual Innocence</t>
  </si>
  <si>
    <t>Joe</t>
  </si>
  <si>
    <t>Stefan Schwartz</t>
  </si>
  <si>
    <t>Shooting Fish</t>
  </si>
  <si>
    <t>Prison</t>
  </si>
  <si>
    <t>Robert Lee King</t>
  </si>
  <si>
    <t>Comedy|Horror|Mystery</t>
  </si>
  <si>
    <t>Psycho Beach Party</t>
  </si>
  <si>
    <t>The Big Tease</t>
  </si>
  <si>
    <t>Jorge RamÃ­rez SuÃ¡rez</t>
  </si>
  <si>
    <t>Buen DÃ­a, RamÃ³n</t>
  </si>
  <si>
    <t>David Schwimmer</t>
  </si>
  <si>
    <t>Trust</t>
  </si>
  <si>
    <t>An Everlasting Piece</t>
  </si>
  <si>
    <t>Among Giants</t>
  </si>
  <si>
    <t>Adore</t>
  </si>
  <si>
    <t>Fernando LeÃ³n de Aranoa</t>
  </si>
  <si>
    <t>Mondays in the Sun</t>
  </si>
  <si>
    <t>Jim Mickle</t>
  </si>
  <si>
    <t>Stake Land</t>
  </si>
  <si>
    <t>The Last Time I Committed Suicide</t>
  </si>
  <si>
    <t>Karim AÃ¯nouz</t>
  </si>
  <si>
    <t>Futuro Beach</t>
  </si>
  <si>
    <t>Ruba Nadda</t>
  </si>
  <si>
    <t>Inescapable</t>
  </si>
  <si>
    <t>Victor Fleming</t>
  </si>
  <si>
    <t>Gone with the Wind</t>
  </si>
  <si>
    <t>Richard Raymond</t>
  </si>
  <si>
    <t>Desert Dancer</t>
  </si>
  <si>
    <t>Sam Peckinpah</t>
  </si>
  <si>
    <t>Adventure|War|Western</t>
  </si>
  <si>
    <t>Major Dundee</t>
  </si>
  <si>
    <t>George Sidney</t>
  </si>
  <si>
    <t>Biography|Comedy|Musical|Romance|Western</t>
  </si>
  <si>
    <t>Annie Get Your Gun</t>
  </si>
  <si>
    <t>Peter Stebbings</t>
  </si>
  <si>
    <t>Defendor</t>
  </si>
  <si>
    <t>Vincente Minnelli</t>
  </si>
  <si>
    <t>Adventure|Comedy|Musical|Romance</t>
  </si>
  <si>
    <t>The Pirate</t>
  </si>
  <si>
    <t>Dagur KÃ¡ri</t>
  </si>
  <si>
    <t>The Good Heart</t>
  </si>
  <si>
    <t>The History Boys</t>
  </si>
  <si>
    <t>The Full Monty</t>
  </si>
  <si>
    <t>Jim Abrahams</t>
  </si>
  <si>
    <t>Airplane!</t>
  </si>
  <si>
    <t>Friday</t>
  </si>
  <si>
    <t>Menace II Society</t>
  </si>
  <si>
    <t>Michael Gornick</t>
  </si>
  <si>
    <t>Creepshow 2</t>
  </si>
  <si>
    <t>Robert Eggers</t>
  </si>
  <si>
    <t>The Witch</t>
  </si>
  <si>
    <t>Michael Martin</t>
  </si>
  <si>
    <t>I Got the Hook Up</t>
  </si>
  <si>
    <t>Edward Burns</t>
  </si>
  <si>
    <t>She's the One</t>
  </si>
  <si>
    <t>Gods and Monsters</t>
  </si>
  <si>
    <t>Juan JosÃ© Campanella</t>
  </si>
  <si>
    <t>The Secret in Their Eyes</t>
  </si>
  <si>
    <t>Evil Dead II</t>
  </si>
  <si>
    <t>Louis C.K.</t>
  </si>
  <si>
    <t>Action|Adventure|Comedy|Musical</t>
  </si>
  <si>
    <t>Pootie Tang</t>
  </si>
  <si>
    <t>Salvador Carrasco</t>
  </si>
  <si>
    <t>La otra conquista</t>
  </si>
  <si>
    <t>AndrÃ© Ã˜vredal</t>
  </si>
  <si>
    <t>Comedy|Drama|Fantasy|Horror</t>
  </si>
  <si>
    <t>Trollhunter</t>
  </si>
  <si>
    <t>Robert Cary</t>
  </si>
  <si>
    <t>Ira &amp; Abby</t>
  </si>
  <si>
    <t>Adam Rapp</t>
  </si>
  <si>
    <t>Winter Passing</t>
  </si>
  <si>
    <t>D.E.B.S.</t>
  </si>
  <si>
    <t>Warren P. Sonoda</t>
  </si>
  <si>
    <t>Action|Biography|Crime|Drama|Family|Fantasy</t>
  </si>
  <si>
    <t>The Masked Saint</t>
  </si>
  <si>
    <t>Charles Ferguson</t>
  </si>
  <si>
    <t>Time to Choose</t>
  </si>
  <si>
    <t>Luc Jacquet</t>
  </si>
  <si>
    <t>March of the Penguins</t>
  </si>
  <si>
    <t>Margin Call</t>
  </si>
  <si>
    <t>Clark Gregg</t>
  </si>
  <si>
    <t>Choke</t>
  </si>
  <si>
    <t>Damien Chazelle</t>
  </si>
  <si>
    <t>Whiplash</t>
  </si>
  <si>
    <t>City of God</t>
  </si>
  <si>
    <t>Justin Kerrigan</t>
  </si>
  <si>
    <t>Human Traffic</t>
  </si>
  <si>
    <t>The Hunt</t>
  </si>
  <si>
    <t>Bella</t>
  </si>
  <si>
    <t>Eric Styles</t>
  </si>
  <si>
    <t>Dreaming of Joseph Lees</t>
  </si>
  <si>
    <t>Joshua Marston</t>
  </si>
  <si>
    <t>Maria Full of Grace</t>
  </si>
  <si>
    <t>Beginners</t>
  </si>
  <si>
    <t>Animal House</t>
  </si>
  <si>
    <t>Goldfinger</t>
  </si>
  <si>
    <t>Trainspotting</t>
  </si>
  <si>
    <t>The Original Kings of Comedy</t>
  </si>
  <si>
    <t>Tod Williams</t>
  </si>
  <si>
    <t>Paranormal Activity 2</t>
  </si>
  <si>
    <t>Waking Ned Devine</t>
  </si>
  <si>
    <t>Crime|Documentary|Drama</t>
  </si>
  <si>
    <t>Bowling for Columbine</t>
  </si>
  <si>
    <t>Jack Sholder</t>
  </si>
  <si>
    <t>A Nightmare on Elm Street 2: Freddy's Revenge</t>
  </si>
  <si>
    <t>A Room with a View</t>
  </si>
  <si>
    <t>The Purge</t>
  </si>
  <si>
    <t>Sinister</t>
  </si>
  <si>
    <t>Biography|Comedy|Documentary</t>
  </si>
  <si>
    <t>Martin Lawrence Live: Runteldat</t>
  </si>
  <si>
    <t>Air Bud</t>
  </si>
  <si>
    <t>Tom McLoughlin</t>
  </si>
  <si>
    <t>Jason Lives: Friday the 13th Part VI</t>
  </si>
  <si>
    <t>The Bridge on the River Kwai</t>
  </si>
  <si>
    <t>Spaced Invaders</t>
  </si>
  <si>
    <t>Adam Marcus</t>
  </si>
  <si>
    <t>Jason Goes to Hell: The Final Friday</t>
  </si>
  <si>
    <t>Comedy|Documentary|Music</t>
  </si>
  <si>
    <t>Dave Chappelle's Block Party</t>
  </si>
  <si>
    <t>Benny Boom</t>
  </si>
  <si>
    <t>Next Day Air</t>
  </si>
  <si>
    <t>Nnegest LikkÃ©</t>
  </si>
  <si>
    <t>Phat Girlz</t>
  </si>
  <si>
    <t>Before Midnight</t>
  </si>
  <si>
    <t>Christopher Leitch</t>
  </si>
  <si>
    <t>Teen Wolf Too</t>
  </si>
  <si>
    <t>Don Coscarelli</t>
  </si>
  <si>
    <t>Phantasm II</t>
  </si>
  <si>
    <t>Patricia Cardoso</t>
  </si>
  <si>
    <t>Real Women Have Curves</t>
  </si>
  <si>
    <t>Damien O'Donnell</t>
  </si>
  <si>
    <t>East Is East</t>
  </si>
  <si>
    <t>Peter M. Cohen</t>
  </si>
  <si>
    <t>Whipped</t>
  </si>
  <si>
    <t>Crime|Drama|History|Romance</t>
  </si>
  <si>
    <t>Kama Sutra: A Tale of Love</t>
  </si>
  <si>
    <t>Anthony Hickox</t>
  </si>
  <si>
    <t>Warlock: The Armageddon</t>
  </si>
  <si>
    <t>Tom Schulman</t>
  </si>
  <si>
    <t>8 Heads in a Duffel Bag</t>
  </si>
  <si>
    <t>Jill Sprecher</t>
  </si>
  <si>
    <t>Thirteen Conversations About One Thing</t>
  </si>
  <si>
    <t>Darren Stein</t>
  </si>
  <si>
    <t>Jawbreaker</t>
  </si>
  <si>
    <t>Julian Schnabel</t>
  </si>
  <si>
    <t>Basquiat</t>
  </si>
  <si>
    <t>Tsotsi</t>
  </si>
  <si>
    <t>Zulu</t>
  </si>
  <si>
    <t>Todd Solondz</t>
  </si>
  <si>
    <t>Happiness</t>
  </si>
  <si>
    <t>DysFunktional Family</t>
  </si>
  <si>
    <t>Comedy|Drama|Horror</t>
  </si>
  <si>
    <t>Tusk</t>
  </si>
  <si>
    <t>Oldboy</t>
  </si>
  <si>
    <t>David Nixon</t>
  </si>
  <si>
    <t>Letters to God</t>
  </si>
  <si>
    <t>Jason Eisener</t>
  </si>
  <si>
    <t>Hobo with a Shotgun</t>
  </si>
  <si>
    <t>Enrique Begne</t>
  </si>
  <si>
    <t>Compadres</t>
  </si>
  <si>
    <t>Leslye Headland</t>
  </si>
  <si>
    <t>Bachelorette</t>
  </si>
  <si>
    <t>Tim Heidecker</t>
  </si>
  <si>
    <t>Tim and Eric's Billion Dollar Movie</t>
  </si>
  <si>
    <t>Summer Storm</t>
  </si>
  <si>
    <t>Kate Connor</t>
  </si>
  <si>
    <t>Fort McCoy</t>
  </si>
  <si>
    <t>Deon Taylor</t>
  </si>
  <si>
    <t>Chain Letter</t>
  </si>
  <si>
    <t>Jason Alexander</t>
  </si>
  <si>
    <t>Just Looking</t>
  </si>
  <si>
    <t>The Divide</t>
  </si>
  <si>
    <t>Francesca Gregorini</t>
  </si>
  <si>
    <t>Tanner Hall</t>
  </si>
  <si>
    <t>Central Station</t>
  </si>
  <si>
    <t>Susan Seidelman</t>
  </si>
  <si>
    <t>Boynton Beach Club</t>
  </si>
  <si>
    <t>Heidi Ewing</t>
  </si>
  <si>
    <t>Freakonomics</t>
  </si>
  <si>
    <t>High Tension</t>
  </si>
  <si>
    <t>Hustle &amp; Flow</t>
  </si>
  <si>
    <t>Billy Wilder</t>
  </si>
  <si>
    <t>Some Like It Hot</t>
  </si>
  <si>
    <t>John Carl Buechler</t>
  </si>
  <si>
    <t>Friday the 13th Part VII: The New Blood</t>
  </si>
  <si>
    <t>The Wizard of Oz</t>
  </si>
  <si>
    <t>Young Frankenstein</t>
  </si>
  <si>
    <t>Diary of the Dead</t>
  </si>
  <si>
    <t>Victor Nunez</t>
  </si>
  <si>
    <t>Ulee's Gold</t>
  </si>
  <si>
    <t>Blazing Saddles</t>
  </si>
  <si>
    <t>Joseph Zito</t>
  </si>
  <si>
    <t>Friday the 13th: The Final Chapter</t>
  </si>
  <si>
    <t>Maurice</t>
  </si>
  <si>
    <t>Frank Sebastiano</t>
  </si>
  <si>
    <t>Beer League</t>
  </si>
  <si>
    <t>Nacho Vigalondo</t>
  </si>
  <si>
    <t>Timecrimes</t>
  </si>
  <si>
    <t>A Haunted House</t>
  </si>
  <si>
    <t>Dinesh D'Souza</t>
  </si>
  <si>
    <t>2016: Obama's America</t>
  </si>
  <si>
    <t>That Thing You Do!</t>
  </si>
  <si>
    <t>Tommy Lee Wallace</t>
  </si>
  <si>
    <t>Halloween III: Season of the Witch</t>
  </si>
  <si>
    <t>Leslie Small</t>
  </si>
  <si>
    <t>Kevin Hart: Let Me Explain</t>
  </si>
  <si>
    <t>My Own Private Idaho</t>
  </si>
  <si>
    <t>Garden State</t>
  </si>
  <si>
    <t>Before Sunrise</t>
  </si>
  <si>
    <t>Alison Maclean</t>
  </si>
  <si>
    <t>Jesus' Son</t>
  </si>
  <si>
    <t>Comedy|Crime|Drama|Sci-Fi</t>
  </si>
  <si>
    <t>Robot &amp; Frank</t>
  </si>
  <si>
    <t>Isabel Coixet</t>
  </si>
  <si>
    <t>My Life Without Me</t>
  </si>
  <si>
    <t>James Ponsoldt</t>
  </si>
  <si>
    <t>The Spectacular Now</t>
  </si>
  <si>
    <t>Comedy|Family|Musical|Romance|Short</t>
  </si>
  <si>
    <t>Marilyn Hotchkiss' Ballroom Dancing and Charm School</t>
  </si>
  <si>
    <t>Comedy|Documentary|War</t>
  </si>
  <si>
    <t>Religulous</t>
  </si>
  <si>
    <t>Joshua Tickell</t>
  </si>
  <si>
    <t>Fuel</t>
  </si>
  <si>
    <t>Tim Boxell</t>
  </si>
  <si>
    <t>Valley of the Heart's Delight</t>
  </si>
  <si>
    <t>Michael D. Sellers</t>
  </si>
  <si>
    <t>Eye of the Dolphin</t>
  </si>
  <si>
    <t>Reed Cowan</t>
  </si>
  <si>
    <t>8: The Mormon Proposition</t>
  </si>
  <si>
    <t>James Dodson</t>
  </si>
  <si>
    <t>The Other End of the Line</t>
  </si>
  <si>
    <t>Anatomy</t>
  </si>
  <si>
    <t>Alex Rivera</t>
  </si>
  <si>
    <t>Sleep Dealer</t>
  </si>
  <si>
    <t>Super</t>
  </si>
  <si>
    <t>Get on the Bus</t>
  </si>
  <si>
    <t>Robby Henson</t>
  </si>
  <si>
    <t>Thr3e</t>
  </si>
  <si>
    <t>Shane Meadows</t>
  </si>
  <si>
    <t>This Is England</t>
  </si>
  <si>
    <t>Carmen Marron</t>
  </si>
  <si>
    <t>Go for It!</t>
  </si>
  <si>
    <t>Fantasia</t>
  </si>
  <si>
    <t>Friday the 13th Part III</t>
  </si>
  <si>
    <t>Danny Steinmann</t>
  </si>
  <si>
    <t>Friday the 13th: A New Beginning</t>
  </si>
  <si>
    <t>Michael Landon Jr.</t>
  </si>
  <si>
    <t>The Last Sin Eater</t>
  </si>
  <si>
    <t>Jon Gunn</t>
  </si>
  <si>
    <t>Do You Believe?</t>
  </si>
  <si>
    <t>William Wyler</t>
  </si>
  <si>
    <t>The Best Years of Our Lives</t>
  </si>
  <si>
    <t>Petter NÃ¦ss</t>
  </si>
  <si>
    <t>Elling</t>
  </si>
  <si>
    <t>Robert Fontaine</t>
  </si>
  <si>
    <t>Mi America</t>
  </si>
  <si>
    <t>From Russia with Love</t>
  </si>
  <si>
    <t>Michael Herz</t>
  </si>
  <si>
    <t>Action|Comedy|Horror|Sci-Fi</t>
  </si>
  <si>
    <t>The Toxic Avenger Part II</t>
  </si>
  <si>
    <t>David Robert Mitchell</t>
  </si>
  <si>
    <t>It Follows</t>
  </si>
  <si>
    <t>Mad Max 2: The Road Warrior</t>
  </si>
  <si>
    <t>Chia-Liang Liu</t>
  </si>
  <si>
    <t>The Legend of Drunken Master</t>
  </si>
  <si>
    <t>Boys Don't Cry</t>
  </si>
  <si>
    <t>Chris Kentis</t>
  </si>
  <si>
    <t>Silent House</t>
  </si>
  <si>
    <t>The Lives of Others</t>
  </si>
  <si>
    <t>Alex Kendrick</t>
  </si>
  <si>
    <t>Courageous</t>
  </si>
  <si>
    <t>Sylvain Chomet</t>
  </si>
  <si>
    <t>Animation|Comedy|Drama</t>
  </si>
  <si>
    <t>The Triplets of Belleville</t>
  </si>
  <si>
    <t>Chris Eyre</t>
  </si>
  <si>
    <t>Smoke Signals</t>
  </si>
  <si>
    <t>Before Sunset</t>
  </si>
  <si>
    <t>Amores Perros</t>
  </si>
  <si>
    <t>Thirteen</t>
  </si>
  <si>
    <t>Debra Granik</t>
  </si>
  <si>
    <t>Winter's Bone</t>
  </si>
  <si>
    <t>Miranda July</t>
  </si>
  <si>
    <t>Me and You and Everyone We Know</t>
  </si>
  <si>
    <t>Max Joseph</t>
  </si>
  <si>
    <t>We Are Your Friends</t>
  </si>
  <si>
    <t>Harsh Times</t>
  </si>
  <si>
    <t>Captive</t>
  </si>
  <si>
    <t>Full Frontal</t>
  </si>
  <si>
    <t>Kevin Tenney</t>
  </si>
  <si>
    <t>Witchboard</t>
  </si>
  <si>
    <t>Shortbus</t>
  </si>
  <si>
    <t>Ari Folman</t>
  </si>
  <si>
    <t>Animation|Biography|Documentary|Drama|History|War</t>
  </si>
  <si>
    <t>Waltz with Bashir</t>
  </si>
  <si>
    <t>Hebrew</t>
  </si>
  <si>
    <t>Gary Rogers</t>
  </si>
  <si>
    <t>The Book of Mormon Movie, Volume 1: The Journey</t>
  </si>
  <si>
    <t>Documentary|War</t>
  </si>
  <si>
    <t>No End in Sight</t>
  </si>
  <si>
    <t>Marielle Heller</t>
  </si>
  <si>
    <t>The Diary of a Teenage Girl</t>
  </si>
  <si>
    <t>David Sington</t>
  </si>
  <si>
    <t>Documentary|History</t>
  </si>
  <si>
    <t>In the Shadow of the Moon</t>
  </si>
  <si>
    <t>Biography|Documentary|History</t>
  </si>
  <si>
    <t>Inside Deep Throat</t>
  </si>
  <si>
    <t>Huck Botko</t>
  </si>
  <si>
    <t>The Virginity Hit</t>
  </si>
  <si>
    <t>David Duchovny</t>
  </si>
  <si>
    <t>House of D</t>
  </si>
  <si>
    <t>Lance Mungia</t>
  </si>
  <si>
    <t>Action|Adventure|Comedy|Drama|Music|Sci-Fi</t>
  </si>
  <si>
    <t>Six-String Samurai</t>
  </si>
  <si>
    <t>Hue Rhodes</t>
  </si>
  <si>
    <t>Saint John of Las Vegas</t>
  </si>
  <si>
    <t>Stonewall</t>
  </si>
  <si>
    <t>Noah Buschel</t>
  </si>
  <si>
    <t>The Missing Person</t>
  </si>
  <si>
    <t>Hunter Richards</t>
  </si>
  <si>
    <t>London</t>
  </si>
  <si>
    <t>Laurie Collyer</t>
  </si>
  <si>
    <t>Sherrybaby</t>
  </si>
  <si>
    <t>Ralph Ziman</t>
  </si>
  <si>
    <t>Gangster's Paradise: Jerusalema</t>
  </si>
  <si>
    <t>Chris Shadley</t>
  </si>
  <si>
    <t>Crime|Drama|Horror|Mystery|Thriller</t>
  </si>
  <si>
    <t>Nine Dead</t>
  </si>
  <si>
    <t>Simon Napier-Bell</t>
  </si>
  <si>
    <t>To Be Frank, Sinatra at 100</t>
  </si>
  <si>
    <t>Bananas</t>
  </si>
  <si>
    <t>Orson Welles</t>
  </si>
  <si>
    <t>Crime|Drama|Film-Noir|Mystery|Thriller</t>
  </si>
  <si>
    <t>The Lady from Shanghai</t>
  </si>
  <si>
    <t>Paul Bunnell</t>
  </si>
  <si>
    <t>Comedy|Fantasy|Musical|Sci-Fi</t>
  </si>
  <si>
    <t>The Ghastly Love of Johnny X</t>
  </si>
  <si>
    <t>Tim Hunter</t>
  </si>
  <si>
    <t>River's Edge</t>
  </si>
  <si>
    <t>Northfork</t>
  </si>
  <si>
    <t>Rodrigo CortÃ©s</t>
  </si>
  <si>
    <t>Buried</t>
  </si>
  <si>
    <t>Pascal Arnold</t>
  </si>
  <si>
    <t>One to Another</t>
  </si>
  <si>
    <t>Biography|Crime|Documentary|History|Thriller</t>
  </si>
  <si>
    <t>Man on Wire</t>
  </si>
  <si>
    <t>Jamal Hill</t>
  </si>
  <si>
    <t>Brotherly Love</t>
  </si>
  <si>
    <t>Daniel Stamm</t>
  </si>
  <si>
    <t>The Last Exorcism</t>
  </si>
  <si>
    <t>Carlos Carrera</t>
  </si>
  <si>
    <t>El crimen del padre Amaro</t>
  </si>
  <si>
    <t>Benh Zeitlin</t>
  </si>
  <si>
    <t>Beasts of the Southern Wild</t>
  </si>
  <si>
    <t>Maggie Greenwald</t>
  </si>
  <si>
    <t>Songcatcher</t>
  </si>
  <si>
    <t>The Greatest Movie Ever Sold</t>
  </si>
  <si>
    <t>Khyentse Norbu</t>
  </si>
  <si>
    <t>Travelers and Magicians</t>
  </si>
  <si>
    <t>Dzongkha</t>
  </si>
  <si>
    <t>Tony Krantz</t>
  </si>
  <si>
    <t>Sublime</t>
  </si>
  <si>
    <t>W.D. Hogan</t>
  </si>
  <si>
    <t>Independence Daysaster</t>
  </si>
  <si>
    <t>Corey Grant</t>
  </si>
  <si>
    <t>Dysfunctional Friends</t>
  </si>
  <si>
    <t>Run Lola Run</t>
  </si>
  <si>
    <t>Lucky McKee</t>
  </si>
  <si>
    <t>May</t>
  </si>
  <si>
    <t>In the Bedroom</t>
  </si>
  <si>
    <t>Steven R. Monroe</t>
  </si>
  <si>
    <t>I Spit on Your Grave</t>
  </si>
  <si>
    <t>Mark Illsley</t>
  </si>
  <si>
    <t>Happy, Texas</t>
  </si>
  <si>
    <t>Pawel Pawlikowski</t>
  </si>
  <si>
    <t>My Summer of Love</t>
  </si>
  <si>
    <t>Ritesh Batra</t>
  </si>
  <si>
    <t>The Lunchbox</t>
  </si>
  <si>
    <t>Sally Potter</t>
  </si>
  <si>
    <t>Yes</t>
  </si>
  <si>
    <t>Dave Meyers</t>
  </si>
  <si>
    <t>Foolish</t>
  </si>
  <si>
    <t>Nadine Labaki</t>
  </si>
  <si>
    <t>Caramel</t>
  </si>
  <si>
    <t>Arabic</t>
  </si>
  <si>
    <t>Eytan Fox</t>
  </si>
  <si>
    <t>The Bubble</t>
  </si>
  <si>
    <t>FranÃ§ois Truffaut</t>
  </si>
  <si>
    <t>Mississippi Mermaid</t>
  </si>
  <si>
    <t>Adam Goldberg</t>
  </si>
  <si>
    <t>I Love Your Work</t>
  </si>
  <si>
    <t>Adrienne Shelly</t>
  </si>
  <si>
    <t>Waitress</t>
  </si>
  <si>
    <t>Newt Arnold</t>
  </si>
  <si>
    <t>Bloodsport</t>
  </si>
  <si>
    <t>Larry Clark</t>
  </si>
  <si>
    <t>Kids</t>
  </si>
  <si>
    <t>The Squid and the Whale</t>
  </si>
  <si>
    <t>Kissing Jessica Stein</t>
  </si>
  <si>
    <t>Exotica</t>
  </si>
  <si>
    <t>Buffalo '66</t>
  </si>
  <si>
    <t>Insidious</t>
  </si>
  <si>
    <t>FabiÃ¡n Bielinsky</t>
  </si>
  <si>
    <t>Nine Queens</t>
  </si>
  <si>
    <t>Rebecca Miller</t>
  </si>
  <si>
    <t>The Ballad of Jack and Rose</t>
  </si>
  <si>
    <t>Maggie Carey</t>
  </si>
  <si>
    <t>The To Do List</t>
  </si>
  <si>
    <t>Killing Zoe</t>
  </si>
  <si>
    <t>Henry Bean</t>
  </si>
  <si>
    <t>The Believer</t>
  </si>
  <si>
    <t>Session 9</t>
  </si>
  <si>
    <t>Jeff Garlin</t>
  </si>
  <si>
    <t>I Want Someone to Eat Cheese With</t>
  </si>
  <si>
    <t>Charles Chaplin</t>
  </si>
  <si>
    <t>Modern Times</t>
  </si>
  <si>
    <t>Pete Jones</t>
  </si>
  <si>
    <t>Stolen Summer</t>
  </si>
  <si>
    <t>Bruce Campbell</t>
  </si>
  <si>
    <t>My Name Is Bruce</t>
  </si>
  <si>
    <t>The Salon</t>
  </si>
  <si>
    <t>Adam Carolla</t>
  </si>
  <si>
    <t>Road Hard</t>
  </si>
  <si>
    <t>Amigo</t>
  </si>
  <si>
    <t>Bruce McDonald</t>
  </si>
  <si>
    <t>Pontypool</t>
  </si>
  <si>
    <t>James Mottern</t>
  </si>
  <si>
    <t>Trucker</t>
  </si>
  <si>
    <t>The Lords of Salem</t>
  </si>
  <si>
    <t>William Cottrell</t>
  </si>
  <si>
    <t>Snow White and the Seven Dwarfs</t>
  </si>
  <si>
    <t>Lucrecia Martel</t>
  </si>
  <si>
    <t>The Holy Girl</t>
  </si>
  <si>
    <t>Zak Penn</t>
  </si>
  <si>
    <t>Adventure|Comedy|Horror</t>
  </si>
  <si>
    <t>Incident at Loch Ness</t>
  </si>
  <si>
    <t>Lock, Stock and Two Smoking Barrels</t>
  </si>
  <si>
    <t>The Celebration</t>
  </si>
  <si>
    <t>Steve Buscemi</t>
  </si>
  <si>
    <t>Trees Lounge</t>
  </si>
  <si>
    <t>Ham Tran</t>
  </si>
  <si>
    <t>Journey from the Fall</t>
  </si>
  <si>
    <t>Vietnamese</t>
  </si>
  <si>
    <t>Rich Cowan</t>
  </si>
  <si>
    <t>The Basket</t>
  </si>
  <si>
    <t>Boris Rodriguez</t>
  </si>
  <si>
    <t>Eddie: The Sleepwalking Cannibal</t>
  </si>
  <si>
    <t>Jonathan Kesselman</t>
  </si>
  <si>
    <t>The Hebrew Hammer</t>
  </si>
  <si>
    <t>Arjun Sablok</t>
  </si>
  <si>
    <t>Neal 'N' Nikki</t>
  </si>
  <si>
    <t>Friday the 13th Part 2</t>
  </si>
  <si>
    <t>Youssef Delara</t>
  </si>
  <si>
    <t>Filly Brown</t>
  </si>
  <si>
    <t>Da Sweet Blood of Jesus</t>
  </si>
  <si>
    <t>Sex, Lies, and Videotape</t>
  </si>
  <si>
    <t>Saw</t>
  </si>
  <si>
    <t>Super Troopers</t>
  </si>
  <si>
    <t>Claudia Sainte-Luce</t>
  </si>
  <si>
    <t>The Amazing Catfish</t>
  </si>
  <si>
    <t>Monsoon Wedding</t>
  </si>
  <si>
    <t>You Can Count on Me</t>
  </si>
  <si>
    <t>Jamie Babbit</t>
  </si>
  <si>
    <t>But I'm a Cheerleader</t>
  </si>
  <si>
    <t>David Boyd</t>
  </si>
  <si>
    <t>Home Run</t>
  </si>
  <si>
    <t>Reservoir Dogs</t>
  </si>
  <si>
    <t>The Good, the Bad and the Ugly</t>
  </si>
  <si>
    <t>Anna Muylaert</t>
  </si>
  <si>
    <t>The Second Mother</t>
  </si>
  <si>
    <t>Steve Taylor</t>
  </si>
  <si>
    <t>Blue Like Jazz</t>
  </si>
  <si>
    <t>Kurt Voss</t>
  </si>
  <si>
    <t>Down and Out with the Dolls</t>
  </si>
  <si>
    <t>LÃ©a Pool</t>
  </si>
  <si>
    <t>Pink Ribbons, Inc.</t>
  </si>
  <si>
    <t>James David Pasternak</t>
  </si>
  <si>
    <t>Certifiably Jonathan</t>
  </si>
  <si>
    <t>Tom Sanchez</t>
  </si>
  <si>
    <t>The Knife of Don Juan</t>
  </si>
  <si>
    <t>Adventure|Comedy|Sport</t>
  </si>
  <si>
    <t>Airborne</t>
  </si>
  <si>
    <t>Rob McKittrick</t>
  </si>
  <si>
    <t>Waiting...</t>
  </si>
  <si>
    <t>Dead Man's Shoes</t>
  </si>
  <si>
    <t>Jeff Burr</t>
  </si>
  <si>
    <t>Action|Drama|Horror|Thriller</t>
  </si>
  <si>
    <t>From a Whisper to a Scream</t>
  </si>
  <si>
    <t>Guy Maddin</t>
  </si>
  <si>
    <t>Comedy|Horror|Musical</t>
  </si>
  <si>
    <t>Dracula: Pages from a Virgin's Diary</t>
  </si>
  <si>
    <t>Panos Cosmatos</t>
  </si>
  <si>
    <t>Beyond the Black Rainbow</t>
  </si>
  <si>
    <t>Gareth Evans</t>
  </si>
  <si>
    <t>The Raid: Redemption</t>
  </si>
  <si>
    <t>Indonesian</t>
  </si>
  <si>
    <t>Douglas Trumbull</t>
  </si>
  <si>
    <t>Silent Running</t>
  </si>
  <si>
    <t>Rocky</t>
  </si>
  <si>
    <t>Levan Gabriadze</t>
  </si>
  <si>
    <t>Unfriended</t>
  </si>
  <si>
    <t>The Howling</t>
  </si>
  <si>
    <t>Dr. No</t>
  </si>
  <si>
    <t>Bradley Parker</t>
  </si>
  <si>
    <t>Chernobyl Diaries</t>
  </si>
  <si>
    <t>Clive Barker</t>
  </si>
  <si>
    <t>Hellraiser</t>
  </si>
  <si>
    <t>Harold Cronk</t>
  </si>
  <si>
    <t>God's Not Dead 2</t>
  </si>
  <si>
    <t>Cry_Wolf</t>
  </si>
  <si>
    <t>Takao Okawara</t>
  </si>
  <si>
    <t>Godzilla 2000</t>
  </si>
  <si>
    <t>Blue Valentine</t>
  </si>
  <si>
    <t>Duncan Tucker</t>
  </si>
  <si>
    <t>Transamerica</t>
  </si>
  <si>
    <t>The Devil Inside</t>
  </si>
  <si>
    <t>Russ Meyer</t>
  </si>
  <si>
    <t>Beyond the Valley of the Dolls</t>
  </si>
  <si>
    <t>The Green Inferno</t>
  </si>
  <si>
    <t>Ben Lewin</t>
  </si>
  <si>
    <t>The Sessions</t>
  </si>
  <si>
    <t>Next Stop Wonderland</t>
  </si>
  <si>
    <t>Courtney Hunt</t>
  </si>
  <si>
    <t>Frozen River</t>
  </si>
  <si>
    <t>Morgan Neville</t>
  </si>
  <si>
    <t>20 Feet from Stardom</t>
  </si>
  <si>
    <t>Two Girls and a Guy</t>
  </si>
  <si>
    <t>Walking and Talking</t>
  </si>
  <si>
    <t>Chris Paine</t>
  </si>
  <si>
    <t>Who Killed the Electric Car?</t>
  </si>
  <si>
    <t>Greg Berlanti</t>
  </si>
  <si>
    <t>The Broken Hearts Club: A Romantic Comedy</t>
  </si>
  <si>
    <t>Marc Levin</t>
  </si>
  <si>
    <t>Slam</t>
  </si>
  <si>
    <t>Richard Dutcher</t>
  </si>
  <si>
    <t>Brigham City</t>
  </si>
  <si>
    <t>Khalid Mohamed</t>
  </si>
  <si>
    <t>Fiza</t>
  </si>
  <si>
    <t>Orgazmo</t>
  </si>
  <si>
    <t>All the Real Girls</t>
  </si>
  <si>
    <t>Finn Taylor</t>
  </si>
  <si>
    <t>Dream with the Fishes</t>
  </si>
  <si>
    <t>Karen Moncrieff</t>
  </si>
  <si>
    <t>Blue Car</t>
  </si>
  <si>
    <t>JosÃ© Luis Valenzuela</t>
  </si>
  <si>
    <t>Luminarias</t>
  </si>
  <si>
    <t>Goran Dukic</t>
  </si>
  <si>
    <t>Wristcutters: A Love Story</t>
  </si>
  <si>
    <t>Efram Potelle</t>
  </si>
  <si>
    <t>The Battle of Shaker Heights</t>
  </si>
  <si>
    <t>Joshua Oppenheimer</t>
  </si>
  <si>
    <t>Biography|Crime|Documentary|History</t>
  </si>
  <si>
    <t>The Act of Killing</t>
  </si>
  <si>
    <t>Alex Gibney</t>
  </si>
  <si>
    <t>Crime|Documentary|War</t>
  </si>
  <si>
    <t>Taxi to the Dark Side</t>
  </si>
  <si>
    <t>Paul Crowder</t>
  </si>
  <si>
    <t>Documentary|Sport</t>
  </si>
  <si>
    <t>Once in a Lifetime: The Extraordinary Story of the New York Cosmos</t>
  </si>
  <si>
    <t>Anthony Powell</t>
  </si>
  <si>
    <t>Adventure|Biography|Documentary|Drama</t>
  </si>
  <si>
    <t>Antarctica: A Year on Ice</t>
  </si>
  <si>
    <t>Kief Davidson</t>
  </si>
  <si>
    <t>A Lego Brickumentary</t>
  </si>
  <si>
    <t>Johnny Remo</t>
  </si>
  <si>
    <t>Hardflip</t>
  </si>
  <si>
    <t>Vivek Agnihotri</t>
  </si>
  <si>
    <t>Thriller</t>
  </si>
  <si>
    <t>Chocolate: Deep Dark Secrets</t>
  </si>
  <si>
    <t>Ti West</t>
  </si>
  <si>
    <t>The House of the Devil</t>
  </si>
  <si>
    <t>Nick Tomnay</t>
  </si>
  <si>
    <t>The Perfect Host</t>
  </si>
  <si>
    <t>Safe Men</t>
  </si>
  <si>
    <t>The Specials</t>
  </si>
  <si>
    <t>Eric Nicholas</t>
  </si>
  <si>
    <t>Alone with Her</t>
  </si>
  <si>
    <t>Benjamin Dickinson</t>
  </si>
  <si>
    <t>Creative Control</t>
  </si>
  <si>
    <t>Hal Haberman</t>
  </si>
  <si>
    <t>Special</t>
  </si>
  <si>
    <t>In Her Line of Fire</t>
  </si>
  <si>
    <t>Frank Whaley</t>
  </si>
  <si>
    <t>The Jimmy Show</t>
  </si>
  <si>
    <t>Katherine Brooks</t>
  </si>
  <si>
    <t>Loving Annabelle</t>
  </si>
  <si>
    <t>David Cross</t>
  </si>
  <si>
    <t>Hits</t>
  </si>
  <si>
    <t>Randall Rubin</t>
  </si>
  <si>
    <t>Jimmy and Judy</t>
  </si>
  <si>
    <t>Robert Bennett</t>
  </si>
  <si>
    <t>Frat Party</t>
  </si>
  <si>
    <t>Mary Pat Kelly</t>
  </si>
  <si>
    <t>Proud</t>
  </si>
  <si>
    <t>Charlie Levi</t>
  </si>
  <si>
    <t>Childless</t>
  </si>
  <si>
    <t>Kevin Hamedani</t>
  </si>
  <si>
    <t>ZMD: Zombies of Mass Destruction</t>
  </si>
  <si>
    <t>David DeCoteau</t>
  </si>
  <si>
    <t>Snow White: A Deadly Summer</t>
  </si>
  <si>
    <t>Stefan C. Schaefer</t>
  </si>
  <si>
    <t>My Last Day Without You</t>
  </si>
  <si>
    <t>Michael Taliferro</t>
  </si>
  <si>
    <t>Steppin: The Movie</t>
  </si>
  <si>
    <t>Doc Holliday's Revenge</t>
  </si>
  <si>
    <t>Robert Heath</t>
  </si>
  <si>
    <t>Truth or Die</t>
  </si>
  <si>
    <t>D. Stevens</t>
  </si>
  <si>
    <t>The Pet</t>
  </si>
  <si>
    <t>Jeffrey St. Jules</t>
  </si>
  <si>
    <t>Drama|Musical|Sci-Fi</t>
  </si>
  <si>
    <t>Bang Bang Baby</t>
  </si>
  <si>
    <t>Robert Hall</t>
  </si>
  <si>
    <t>Fear Clinic</t>
  </si>
  <si>
    <t>K. King</t>
  </si>
  <si>
    <t>Zombie Hunter</t>
  </si>
  <si>
    <t>Jonathan Meyers</t>
  </si>
  <si>
    <t>A Fine Step</t>
  </si>
  <si>
    <t>Allison Burnett</t>
  </si>
  <si>
    <t>Ask Me Anything</t>
  </si>
  <si>
    <t>Richard Schenkman</t>
  </si>
  <si>
    <t>And Then Came Love</t>
  </si>
  <si>
    <t>Sanjay Rawal</t>
  </si>
  <si>
    <t>Documentary|News</t>
  </si>
  <si>
    <t>Food Chains</t>
  </si>
  <si>
    <t>Elia Kazan</t>
  </si>
  <si>
    <t>On the Waterfront</t>
  </si>
  <si>
    <t>Kat Coiro</t>
  </si>
  <si>
    <t>L!fe Happens</t>
  </si>
  <si>
    <t>Cristian Mungiu</t>
  </si>
  <si>
    <t>4 Months, 3 Weeks and 2 Days</t>
  </si>
  <si>
    <t>Romanian</t>
  </si>
  <si>
    <t>Hard Candy</t>
  </si>
  <si>
    <t>The Quiet</t>
  </si>
  <si>
    <t>Fruitvale Station</t>
  </si>
  <si>
    <t>Ramaa Mosley</t>
  </si>
  <si>
    <t>Comedy|Fantasy|Thriller</t>
  </si>
  <si>
    <t>The Brass Teapot</t>
  </si>
  <si>
    <t>The Hammer</t>
  </si>
  <si>
    <t>C. Jay Cox</t>
  </si>
  <si>
    <t>Latter Days</t>
  </si>
  <si>
    <t>Jamie Travis</t>
  </si>
  <si>
    <t>For a Good Time, Call...</t>
  </si>
  <si>
    <t>Rich Christiano</t>
  </si>
  <si>
    <t>Drama|Fantasy|Sci-Fi</t>
  </si>
  <si>
    <t>Time Changer</t>
  </si>
  <si>
    <t>Asghar Farhadi</t>
  </si>
  <si>
    <t>A Separation</t>
  </si>
  <si>
    <t>Persian</t>
  </si>
  <si>
    <t>Welcome to the Dollhouse</t>
  </si>
  <si>
    <t>Ruby in Paradise</t>
  </si>
  <si>
    <t>Raising Victor Vargas</t>
  </si>
  <si>
    <t>Deterrence</t>
  </si>
  <si>
    <t>Shane Dawson</t>
  </si>
  <si>
    <t>Not Cool</t>
  </si>
  <si>
    <t>Dead Snow</t>
  </si>
  <si>
    <t>Ryan Little</t>
  </si>
  <si>
    <t>Action|Adventure|Drama|War</t>
  </si>
  <si>
    <t>Saints and Soldiers</t>
  </si>
  <si>
    <t>American Graffiti</t>
  </si>
  <si>
    <t>Matt Maiellaro</t>
  </si>
  <si>
    <t>Action|Adventure|Animation|Comedy|Fantasy|Sci-Fi</t>
  </si>
  <si>
    <t>Aqua Teen Hunger Force Colon Movie Film for Theaters</t>
  </si>
  <si>
    <t>Safety Not Guaranteed</t>
  </si>
  <si>
    <t>Ben Wheatley</t>
  </si>
  <si>
    <t>Kill List</t>
  </si>
  <si>
    <t>The Innkeepers</t>
  </si>
  <si>
    <t>Interview with the Assassin</t>
  </si>
  <si>
    <t>Oliver Blackburn</t>
  </si>
  <si>
    <t>Donkey Punch</t>
  </si>
  <si>
    <t>Documentary|Drama|Sport</t>
  </si>
  <si>
    <t>Hoop Dreams</t>
  </si>
  <si>
    <t>L.I.E.</t>
  </si>
  <si>
    <t>Ryan Fleck</t>
  </si>
  <si>
    <t>Half Nelson</t>
  </si>
  <si>
    <t>Jennifer Wynne Farmer</t>
  </si>
  <si>
    <t>Naturally Native</t>
  </si>
  <si>
    <t>Christopher Scott Cherot</t>
  </si>
  <si>
    <t>Hav Plenty</t>
  </si>
  <si>
    <t>Mark Sandrich</t>
  </si>
  <si>
    <t>Top Hat</t>
  </si>
  <si>
    <t>Daniel Myrick</t>
  </si>
  <si>
    <t>The Blair Witch Project</t>
  </si>
  <si>
    <t>Michael Wadleigh</t>
  </si>
  <si>
    <t>Documentary|History|Music</t>
  </si>
  <si>
    <t>Woodstock</t>
  </si>
  <si>
    <t>Mercy Streets</t>
  </si>
  <si>
    <t>Gene Teigland</t>
  </si>
  <si>
    <t>Arnolds Park</t>
  </si>
  <si>
    <t>Scott Ziehl</t>
  </si>
  <si>
    <t>Broken Vessels</t>
  </si>
  <si>
    <t>Michael Walker</t>
  </si>
  <si>
    <t>The Maid's Room</t>
  </si>
  <si>
    <t>A Hard Day's Night</t>
  </si>
  <si>
    <t>U. Roberto Romano</t>
  </si>
  <si>
    <t>The Harvest/La Cosecha</t>
  </si>
  <si>
    <t>Fireproof</t>
  </si>
  <si>
    <t>Joe Camp</t>
  </si>
  <si>
    <t>Adventure|Family|Romance</t>
  </si>
  <si>
    <t>Benji</t>
  </si>
  <si>
    <t>Adventure|Biography|Drama|Horror|Thriller</t>
  </si>
  <si>
    <t>Open Water</t>
  </si>
  <si>
    <t>John 'Bud' Cardos</t>
  </si>
  <si>
    <t>Kingdom of the Spiders</t>
  </si>
  <si>
    <t>The Station Agent</t>
  </si>
  <si>
    <t>Brian Baugh</t>
  </si>
  <si>
    <t>To Save a Life</t>
  </si>
  <si>
    <t>Barry W. Blaustein</t>
  </si>
  <si>
    <t>Biography|Documentary|Sport</t>
  </si>
  <si>
    <t>Beyond the Mat</t>
  </si>
  <si>
    <t>Kurt Hale</t>
  </si>
  <si>
    <t>The Singles Ward</t>
  </si>
  <si>
    <t>Siddiq Barmak</t>
  </si>
  <si>
    <t>Osama</t>
  </si>
  <si>
    <t>Joseph Dorman</t>
  </si>
  <si>
    <t>Sholem Aleichem: Laughing in the Darkness</t>
  </si>
  <si>
    <t>Greg Harrison</t>
  </si>
  <si>
    <t>Groove</t>
  </si>
  <si>
    <t>The R.M.</t>
  </si>
  <si>
    <t>Twin Falls Idaho</t>
  </si>
  <si>
    <t>Jacob Aaron Estes</t>
  </si>
  <si>
    <t>Mean Creek</t>
  </si>
  <si>
    <t>Hurricane Streets</t>
  </si>
  <si>
    <t>Eric Schaeffer</t>
  </si>
  <si>
    <t>Never Again</t>
  </si>
  <si>
    <t>Neema Barnette</t>
  </si>
  <si>
    <t>Civil Brand</t>
  </si>
  <si>
    <t>Lonesome Jim</t>
  </si>
  <si>
    <t>Molly Bernstein</t>
  </si>
  <si>
    <t>Deceptive Practice: The Mysteries and Mentors of Ricky Jay</t>
  </si>
  <si>
    <t>Seven Samurai</t>
  </si>
  <si>
    <t>Marius A. Markevicius</t>
  </si>
  <si>
    <t>The Other Dream Team</t>
  </si>
  <si>
    <t>Finishing the Game: The Search for a New Bruce Lee</t>
  </si>
  <si>
    <t>Quentin Dupieux</t>
  </si>
  <si>
    <t>Rubber</t>
  </si>
  <si>
    <t>Kiss the Bride</t>
  </si>
  <si>
    <t>Alex Smith</t>
  </si>
  <si>
    <t>The Slaughter Rule</t>
  </si>
  <si>
    <t>Gareth Edwards</t>
  </si>
  <si>
    <t>Monsters</t>
  </si>
  <si>
    <t>Sol Tryon</t>
  </si>
  <si>
    <t>The Living Wake</t>
  </si>
  <si>
    <t>Alex Craig Mann</t>
  </si>
  <si>
    <t>Detention of the Dead</t>
  </si>
  <si>
    <t>Michael Hoffman Jr.</t>
  </si>
  <si>
    <t>Girls Gone Dead</t>
  </si>
  <si>
    <t>Patrick Gilles</t>
  </si>
  <si>
    <t>History</t>
  </si>
  <si>
    <t>America Is Still the Place</t>
  </si>
  <si>
    <t>Georgia Hilton</t>
  </si>
  <si>
    <t>Subconscious</t>
  </si>
  <si>
    <t>Joel Paul Reisig</t>
  </si>
  <si>
    <t>Family</t>
  </si>
  <si>
    <t>Rodeo Girl</t>
  </si>
  <si>
    <t>Catherine Gund</t>
  </si>
  <si>
    <t>Action|Biography|Documentary|Sport</t>
  </si>
  <si>
    <t>Born to Fly: Elizabeth Streb vs. Gravity</t>
  </si>
  <si>
    <t>Matty Rich</t>
  </si>
  <si>
    <t>Straight Out of Brooklyn</t>
  </si>
  <si>
    <t>Bloody Sunday</t>
  </si>
  <si>
    <t>Hans Canosa</t>
  </si>
  <si>
    <t>Conversations with Other Women</t>
  </si>
  <si>
    <t>Lloyd Kaufman</t>
  </si>
  <si>
    <t>Poultrygeist: Night of the Chicken Dead</t>
  </si>
  <si>
    <t>Lloyd Bacon</t>
  </si>
  <si>
    <t>42nd Street</t>
  </si>
  <si>
    <t>Whit Stillman</t>
  </si>
  <si>
    <t>Metropolitan</t>
  </si>
  <si>
    <t>Kay Pollak</t>
  </si>
  <si>
    <t>As It Is in Heaven</t>
  </si>
  <si>
    <t>Swedish</t>
  </si>
  <si>
    <t>Napoleon Dynamite</t>
  </si>
  <si>
    <t>Blue Ruin</t>
  </si>
  <si>
    <t>Oren Peli</t>
  </si>
  <si>
    <t>Paranormal Activity</t>
  </si>
  <si>
    <t>Monty Python and the Holy Grail</t>
  </si>
  <si>
    <t>QuinceaÃ±era</t>
  </si>
  <si>
    <t>Sue Corcoran</t>
  </si>
  <si>
    <t>Comedy|Fantasy|Horror|Musical</t>
  </si>
  <si>
    <t>Gory Gory Hallelujah</t>
  </si>
  <si>
    <t>Jonathan Caouette</t>
  </si>
  <si>
    <t>Biography|Documentary</t>
  </si>
  <si>
    <t>Tarnation</t>
  </si>
  <si>
    <t>Ray Griggs</t>
  </si>
  <si>
    <t>I Want Your Money</t>
  </si>
  <si>
    <t>Lucio Fulci</t>
  </si>
  <si>
    <t>The Beyond</t>
  </si>
  <si>
    <t>What Happens in Vegas</t>
  </si>
  <si>
    <t>Roger Nygard</t>
  </si>
  <si>
    <t>Trekkies</t>
  </si>
  <si>
    <t>Harry Beaumont</t>
  </si>
  <si>
    <t>The Broadway Melody</t>
  </si>
  <si>
    <t>Franck Khalfoun</t>
  </si>
  <si>
    <t>Maniac</t>
  </si>
  <si>
    <t>Mor Loushy</t>
  </si>
  <si>
    <t>Censored Voices</t>
  </si>
  <si>
    <t>Henry Alex Rubin</t>
  </si>
  <si>
    <t>Murderball</t>
  </si>
  <si>
    <t>Sam Firstenberg</t>
  </si>
  <si>
    <t>American Ninja 2: The Confrontation</t>
  </si>
  <si>
    <t>Tumbleweeds</t>
  </si>
  <si>
    <t>Gregory Widen</t>
  </si>
  <si>
    <t>Action|Fantasy|Horror|Mystery|Thriller</t>
  </si>
  <si>
    <t>The Prophecy</t>
  </si>
  <si>
    <t>When the Cat's Away</t>
  </si>
  <si>
    <t>Pieces of April</t>
  </si>
  <si>
    <t>Kelly Reichardt</t>
  </si>
  <si>
    <t>Old Joy</t>
  </si>
  <si>
    <t>Wendy and Lucy</t>
  </si>
  <si>
    <t>Pan Nalin</t>
  </si>
  <si>
    <t>Ayurveda: Art of Being</t>
  </si>
  <si>
    <t>Michael Roemer</t>
  </si>
  <si>
    <t>Nothing But a Man</t>
  </si>
  <si>
    <t>First Love, Last Rites</t>
  </si>
  <si>
    <t>Eddie O'Flaherty</t>
  </si>
  <si>
    <t>Fighting Tommy Riley</t>
  </si>
  <si>
    <t>Bruce Dellis</t>
  </si>
  <si>
    <t>Locker 13</t>
  </si>
  <si>
    <t>Craig Zobel</t>
  </si>
  <si>
    <t>Compliance</t>
  </si>
  <si>
    <t>Chasing Amy</t>
  </si>
  <si>
    <t>Lovely &amp; Amazing</t>
  </si>
  <si>
    <t>Better Luck Tomorrow</t>
  </si>
  <si>
    <t>Maria Maggenti</t>
  </si>
  <si>
    <t>The Incredibly True Adventure of Two Girls in Love</t>
  </si>
  <si>
    <t>Chuck &amp; Buck</t>
  </si>
  <si>
    <t>Piyush Dinker Pandya</t>
  </si>
  <si>
    <t>American Desi</t>
  </si>
  <si>
    <t>Cube</t>
  </si>
  <si>
    <t>Emma-Kate Croghan</t>
  </si>
  <si>
    <t>Love and Other Catastrophes</t>
  </si>
  <si>
    <t>Bill Plympton</t>
  </si>
  <si>
    <t>Animation|Comedy|Drama|Fantasy|Sci-Fi</t>
  </si>
  <si>
    <t>I Married a Strange Person!</t>
  </si>
  <si>
    <t>November</t>
  </si>
  <si>
    <t>Drake Doremus</t>
  </si>
  <si>
    <t>Like Crazy</t>
  </si>
  <si>
    <t>Sugar Town</t>
  </si>
  <si>
    <t>The Canyons</t>
  </si>
  <si>
    <t>Hilary Brougher</t>
  </si>
  <si>
    <t>Sci-Fi</t>
  </si>
  <si>
    <t>The Sticky Fingers of Time</t>
  </si>
  <si>
    <t>Tom Seidman</t>
  </si>
  <si>
    <t>The Christmas Bunny</t>
  </si>
  <si>
    <t>Sam Martin</t>
  </si>
  <si>
    <t>UnDivided</t>
  </si>
  <si>
    <t>Andrew Hyatt</t>
  </si>
  <si>
    <t>The Frozen</t>
  </si>
  <si>
    <t>Horse Camp</t>
  </si>
  <si>
    <t>Kristin Rizzo</t>
  </si>
  <si>
    <t>Give Me Shelter</t>
  </si>
  <si>
    <t>Ward Roberts</t>
  </si>
  <si>
    <t>Little Big Top</t>
  </si>
  <si>
    <t>Zoran Lisinac</t>
  </si>
  <si>
    <t>Along the Roadside</t>
  </si>
  <si>
    <t>Tom Putnam</t>
  </si>
  <si>
    <t>Burn</t>
  </si>
  <si>
    <t>Jon Shear</t>
  </si>
  <si>
    <t>Urbania</t>
  </si>
  <si>
    <t>EugÃ¨ne LouriÃ©</t>
  </si>
  <si>
    <t>Adventure|Horror|Sci-Fi</t>
  </si>
  <si>
    <t>The Beast from 20,000 Fathoms</t>
  </si>
  <si>
    <t>Swingers</t>
  </si>
  <si>
    <t>A Fistful of Dollars</t>
  </si>
  <si>
    <t>Maurizio Benazzo</t>
  </si>
  <si>
    <t>Short Cut to Nirvana: Kumbh Mela</t>
  </si>
  <si>
    <t>David G. Evans</t>
  </si>
  <si>
    <t>The Grace Card</t>
  </si>
  <si>
    <t>Middle of Nowhere</t>
  </si>
  <si>
    <t>Sherman Alexie</t>
  </si>
  <si>
    <t>The Business of Fancydancing</t>
  </si>
  <si>
    <t>Justin Dillon</t>
  </si>
  <si>
    <t>Call + Response</t>
  </si>
  <si>
    <t>Ricki Stern</t>
  </si>
  <si>
    <t>Crime|Documentary</t>
  </si>
  <si>
    <t>The Trials of Darryl Hunt</t>
  </si>
  <si>
    <t>Sharon Greytak</t>
  </si>
  <si>
    <t>Archaeology of a Woman</t>
  </si>
  <si>
    <t>Majid Majidi</t>
  </si>
  <si>
    <t>Children of Heaven</t>
  </si>
  <si>
    <t>Andrew Haigh</t>
  </si>
  <si>
    <t>Weekend</t>
  </si>
  <si>
    <t>She's Gotta Have It</t>
  </si>
  <si>
    <t>Mike Cahill</t>
  </si>
  <si>
    <t>Another Earth</t>
  </si>
  <si>
    <t>Melvin Van Peebles</t>
  </si>
  <si>
    <t>Sweet Sweetback's Baadasssss Song</t>
  </si>
  <si>
    <t>Tadpole</t>
  </si>
  <si>
    <t>Once</t>
  </si>
  <si>
    <t>Robinson Devor</t>
  </si>
  <si>
    <t>The Woman Chaser</t>
  </si>
  <si>
    <t>Michel Orion Scott</t>
  </si>
  <si>
    <t>The Horse Boy</t>
  </si>
  <si>
    <t>Dena Seidel</t>
  </si>
  <si>
    <t>Adventure|Documentary</t>
  </si>
  <si>
    <t>Antarctic Edge: 70Â° South</t>
  </si>
  <si>
    <t>Sara Newens</t>
  </si>
  <si>
    <t>Top Spin</t>
  </si>
  <si>
    <t>Roger &amp; Me</t>
  </si>
  <si>
    <t>Lynn Shelton</t>
  </si>
  <si>
    <t>Your Sister's Sister</t>
  </si>
  <si>
    <t>Facing the Giants</t>
  </si>
  <si>
    <t>Travis Cluff</t>
  </si>
  <si>
    <t>The Gallows</t>
  </si>
  <si>
    <t>Robert Townsend</t>
  </si>
  <si>
    <t>Hollywood Shuffle</t>
  </si>
  <si>
    <t>Larry Blamire</t>
  </si>
  <si>
    <t>The Lost Skeleton of Cadavra</t>
  </si>
  <si>
    <t>E.L. Katz</t>
  </si>
  <si>
    <t>Comedy|Crime|Drama|Horror|Thriller</t>
  </si>
  <si>
    <t>Cheap Thrills</t>
  </si>
  <si>
    <t>Patrick Ryan Sims</t>
  </si>
  <si>
    <t>Echo Dr.</t>
  </si>
  <si>
    <t>Jason Miller</t>
  </si>
  <si>
    <t>Biography|Documentary|Music</t>
  </si>
  <si>
    <t>The Past is a Grotesque Animal</t>
  </si>
  <si>
    <t>Pi</t>
  </si>
  <si>
    <t>Myles Berkowitz</t>
  </si>
  <si>
    <t>20 Dates</t>
  </si>
  <si>
    <t>Comedy|Documentary|Drama</t>
  </si>
  <si>
    <t>Super Size Me</t>
  </si>
  <si>
    <t>Brandon Trost</t>
  </si>
  <si>
    <t>The FP</t>
  </si>
  <si>
    <t>Joe Swanberg</t>
  </si>
  <si>
    <t>Happy Christmas</t>
  </si>
  <si>
    <t>Drama|Horror|Mystery</t>
  </si>
  <si>
    <t>Absentia</t>
  </si>
  <si>
    <t>The Brothers McMullen</t>
  </si>
  <si>
    <t>Lena Dunham</t>
  </si>
  <si>
    <t>Tiny Furniture</t>
  </si>
  <si>
    <t>Jem Cohen</t>
  </si>
  <si>
    <t>Counting</t>
  </si>
  <si>
    <t>Andrew Leman</t>
  </si>
  <si>
    <t>The Call of Cthulhu</t>
  </si>
  <si>
    <t>Dave Carroll</t>
  </si>
  <si>
    <t>Bending Steel</t>
  </si>
  <si>
    <t>William Eubank</t>
  </si>
  <si>
    <t>The Signal</t>
  </si>
  <si>
    <t>Patrick Meaney</t>
  </si>
  <si>
    <t>The Image Revolution</t>
  </si>
  <si>
    <t>Chad Hartigan</t>
  </si>
  <si>
    <t>This Is Martin Bonner</t>
  </si>
  <si>
    <t>Malcolm Goodwin</t>
  </si>
  <si>
    <t>A True Story</t>
  </si>
  <si>
    <t>George Washington</t>
  </si>
  <si>
    <t>Kevin Jordan</t>
  </si>
  <si>
    <t>Smiling Fish &amp; Goat on Fire</t>
  </si>
  <si>
    <t>Mike Bruce</t>
  </si>
  <si>
    <t>The Legend of God's Gun</t>
  </si>
  <si>
    <t>Clerks</t>
  </si>
  <si>
    <t>James Bidgood</t>
  </si>
  <si>
    <t>Pink Narcissus</t>
  </si>
  <si>
    <t>In the Company of Men</t>
  </si>
  <si>
    <t>Slacker</t>
  </si>
  <si>
    <t>Brandon Landers</t>
  </si>
  <si>
    <t>The Ridges</t>
  </si>
  <si>
    <t>The Puffy Chair</t>
  </si>
  <si>
    <t>Daryl Wein</t>
  </si>
  <si>
    <t>Romance</t>
  </si>
  <si>
    <t>Breaking Upwards</t>
  </si>
  <si>
    <t>Comedy|Crime|Horror</t>
  </si>
  <si>
    <t>Pink Flamingos</t>
  </si>
  <si>
    <t>Clean</t>
  </si>
  <si>
    <t>Jafar Panahi</t>
  </si>
  <si>
    <t>The Circle</t>
  </si>
  <si>
    <t>Kiyoshi Kurosawa</t>
  </si>
  <si>
    <t>The Cure</t>
  </si>
  <si>
    <t>Shane Carruth</t>
  </si>
  <si>
    <t>Primer</t>
  </si>
  <si>
    <t>Neill Dela Llana</t>
  </si>
  <si>
    <t>Cavite</t>
  </si>
  <si>
    <t>El Mariachi</t>
  </si>
  <si>
    <t>Newlyweds</t>
  </si>
  <si>
    <t>Benjamin Roberds</t>
  </si>
  <si>
    <t>A Plague So Pleasant</t>
  </si>
  <si>
    <t>My Date with Drew</t>
  </si>
  <si>
    <t>Genres</t>
  </si>
  <si>
    <t>Animation</t>
  </si>
  <si>
    <t>Mystery</t>
  </si>
  <si>
    <t>Crime</t>
  </si>
  <si>
    <t>Biography</t>
  </si>
  <si>
    <t>Fantasy</t>
  </si>
  <si>
    <t>Musical</t>
  </si>
  <si>
    <t>Num_of_movies</t>
  </si>
  <si>
    <t>Duration</t>
  </si>
  <si>
    <t>Average</t>
  </si>
  <si>
    <t>Median</t>
  </si>
  <si>
    <t>Stdev</t>
  </si>
  <si>
    <t>Language</t>
  </si>
  <si>
    <t>Directors</t>
  </si>
  <si>
    <t>IMDB Score by Directors</t>
  </si>
  <si>
    <t>Top Directors</t>
  </si>
  <si>
    <t>Overall Distribution</t>
  </si>
  <si>
    <t>Mean</t>
  </si>
  <si>
    <t>Count</t>
  </si>
  <si>
    <t>Statistics</t>
  </si>
  <si>
    <t>Values</t>
  </si>
  <si>
    <t>Top Directors Distribution</t>
  </si>
  <si>
    <t>Comparison b/w Top and Overall Directors</t>
  </si>
  <si>
    <t>Gross</t>
  </si>
  <si>
    <t>Budget</t>
  </si>
  <si>
    <t>Movie</t>
  </si>
  <si>
    <t>Margin</t>
  </si>
  <si>
    <t>Correlation</t>
  </si>
  <si>
    <t>High Profit</t>
  </si>
  <si>
    <t xml:space="preserve">Movie </t>
  </si>
  <si>
    <t>Mode</t>
  </si>
  <si>
    <t>Min</t>
  </si>
  <si>
    <t>Var</t>
  </si>
  <si>
    <t xml:space="preserve">Horror genre have lowest average imdb score  5.8 </t>
  </si>
  <si>
    <t>Biography genre have highest average imdb score 7.14 and data spread is low which is 0.67</t>
  </si>
  <si>
    <t>{"hash":"2ea66b905628a14241bbd2743563b5958cde7476bd5862c2a90989f6e7195991","version":1,"value":"[[\"Hi! How can I assist you today?\"]]"}</t>
  </si>
  <si>
    <t>Duration and IMDB score have low positive correlation</t>
  </si>
  <si>
    <t>Most movies have duration of 94-154 minutes</t>
  </si>
  <si>
    <t>3561 movies are english movies and have average of 6.4</t>
  </si>
  <si>
    <t>Other language movies are lies below 0.01 percentile</t>
  </si>
  <si>
    <t>Mean difference</t>
  </si>
  <si>
    <t>Median difference</t>
  </si>
  <si>
    <t>Count difference</t>
  </si>
  <si>
    <t>Stdev difference</t>
  </si>
  <si>
    <t>Tony Kayle has the highest average imdb score among top directors</t>
  </si>
  <si>
    <t>Paul thomas has the lowest average imdb score top directors</t>
  </si>
  <si>
    <t>var</t>
  </si>
  <si>
    <t>There is no significance difference between overall and top directors distribution</t>
  </si>
  <si>
    <t>Avatar movie have obtained highest profit of 523.5M</t>
  </si>
  <si>
    <t>The host movies budget was 12215.5M but it has obtained gross of 22M and loss of 122132M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</si>
</sst>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5"/>
      <color theme="4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5" fillId="0" borderId="3" xfId="4"/>
    <xf numFmtId="0" fontId="13" fillId="7" borderId="11" xfId="13" applyBorder="1"/>
    <xf numFmtId="0" fontId="0" fillId="0" borderId="10" xfId="0" applyBorder="1"/>
    <xf numFmtId="0" fontId="5" fillId="0" borderId="0" xfId="4" applyBorder="1"/>
    <xf numFmtId="0" fontId="0" fillId="0" borderId="12" xfId="0" applyBorder="1"/>
    <xf numFmtId="0" fontId="0" fillId="0" borderId="13" xfId="0" applyBorder="1"/>
    <xf numFmtId="164" fontId="0" fillId="0" borderId="0" xfId="0" applyNumberFormat="1"/>
    <xf numFmtId="2" fontId="0" fillId="0" borderId="0" xfId="0" applyNumberFormat="1"/>
    <xf numFmtId="0" fontId="10" fillId="6" borderId="0" xfId="10" applyBorder="1"/>
    <xf numFmtId="0" fontId="3" fillId="0" borderId="1" xfId="2" applyAlignment="1">
      <alignment horizontal="center"/>
    </xf>
    <xf numFmtId="0" fontId="17" fillId="33" borderId="0" xfId="0" applyFont="1" applyFill="1"/>
    <xf numFmtId="0" fontId="18" fillId="33" borderId="3" xfId="4" applyFont="1" applyFill="1"/>
    <xf numFmtId="0" fontId="17" fillId="33" borderId="12" xfId="0" applyFont="1" applyFill="1" applyBorder="1"/>
    <xf numFmtId="0" fontId="17" fillId="33" borderId="10" xfId="0" applyFont="1" applyFill="1" applyBorder="1"/>
    <xf numFmtId="0" fontId="13" fillId="34" borderId="11" xfId="13" applyFill="1" applyBorder="1"/>
    <xf numFmtId="0" fontId="13" fillId="34" borderId="7" xfId="13" applyFill="1" applyAlignment="1">
      <alignment horizontal="center"/>
    </xf>
    <xf numFmtId="0" fontId="13" fillId="34" borderId="7" xfId="13" applyFill="1"/>
    <xf numFmtId="0" fontId="17" fillId="33" borderId="14" xfId="0" applyFont="1" applyFill="1" applyBorder="1"/>
    <xf numFmtId="0" fontId="17" fillId="0" borderId="0" xfId="0" applyFont="1" applyFill="1" applyBorder="1"/>
    <xf numFmtId="0" fontId="0" fillId="0" borderId="0" xfId="0" applyFill="1" applyBorder="1"/>
    <xf numFmtId="0" fontId="13" fillId="33" borderId="5" xfId="10" applyFont="1" applyFill="1"/>
    <xf numFmtId="2" fontId="13" fillId="33" borderId="5" xfId="10" applyNumberFormat="1" applyFont="1" applyFill="1"/>
    <xf numFmtId="0" fontId="19" fillId="33" borderId="1" xfId="2" applyFont="1" applyFill="1" applyAlignment="1">
      <alignment horizontal="center"/>
    </xf>
    <xf numFmtId="164" fontId="13" fillId="33" borderId="5" xfId="10" applyNumberFormat="1" applyFont="1" applyFill="1"/>
    <xf numFmtId="49" fontId="13" fillId="33" borderId="5" xfId="1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Duration Vs IMDB Score</a:t>
            </a:r>
          </a:p>
        </c:rich>
      </c:tx>
      <c:layout>
        <c:manualLayout>
          <c:xMode val="edge"/>
          <c:yMode val="edge"/>
          <c:x val="0.3023193350831145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bg1">
                    <a:lumMod val="85000"/>
                    <a:alpha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'Task 2'!$A$2:$A$158</c:f>
              <c:numCache>
                <c:formatCode>General</c:formatCode>
                <c:ptCount val="157"/>
                <c:pt idx="0">
                  <c:v>178</c:v>
                </c:pt>
                <c:pt idx="1">
                  <c:v>169</c:v>
                </c:pt>
                <c:pt idx="2">
                  <c:v>164</c:v>
                </c:pt>
                <c:pt idx="3">
                  <c:v>148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106</c:v>
                </c:pt>
                <c:pt idx="11">
                  <c:v>151</c:v>
                </c:pt>
                <c:pt idx="12">
                  <c:v>150</c:v>
                </c:pt>
                <c:pt idx="13">
                  <c:v>143</c:v>
                </c:pt>
                <c:pt idx="14">
                  <c:v>173</c:v>
                </c:pt>
                <c:pt idx="15">
                  <c:v>186</c:v>
                </c:pt>
                <c:pt idx="16">
                  <c:v>201</c:v>
                </c:pt>
                <c:pt idx="17">
                  <c:v>136</c:v>
                </c:pt>
                <c:pt idx="18">
                  <c:v>113</c:v>
                </c:pt>
                <c:pt idx="19">
                  <c:v>147</c:v>
                </c:pt>
                <c:pt idx="20">
                  <c:v>194</c:v>
                </c:pt>
                <c:pt idx="21">
                  <c:v>195</c:v>
                </c:pt>
                <c:pt idx="22">
                  <c:v>135</c:v>
                </c:pt>
                <c:pt idx="23">
                  <c:v>131</c:v>
                </c:pt>
                <c:pt idx="24">
                  <c:v>124</c:v>
                </c:pt>
                <c:pt idx="25">
                  <c:v>108</c:v>
                </c:pt>
                <c:pt idx="26">
                  <c:v>104</c:v>
                </c:pt>
                <c:pt idx="27">
                  <c:v>165</c:v>
                </c:pt>
                <c:pt idx="28">
                  <c:v>142</c:v>
                </c:pt>
                <c:pt idx="29">
                  <c:v>130</c:v>
                </c:pt>
                <c:pt idx="30">
                  <c:v>125</c:v>
                </c:pt>
                <c:pt idx="31">
                  <c:v>123</c:v>
                </c:pt>
                <c:pt idx="32">
                  <c:v>103</c:v>
                </c:pt>
                <c:pt idx="33">
                  <c:v>118</c:v>
                </c:pt>
                <c:pt idx="34">
                  <c:v>149</c:v>
                </c:pt>
                <c:pt idx="35">
                  <c:v>154</c:v>
                </c:pt>
                <c:pt idx="36">
                  <c:v>140</c:v>
                </c:pt>
                <c:pt idx="37">
                  <c:v>116</c:v>
                </c:pt>
                <c:pt idx="38">
                  <c:v>114</c:v>
                </c:pt>
                <c:pt idx="39">
                  <c:v>122</c:v>
                </c:pt>
                <c:pt idx="40">
                  <c:v>93</c:v>
                </c:pt>
                <c:pt idx="41">
                  <c:v>98</c:v>
                </c:pt>
                <c:pt idx="42">
                  <c:v>91</c:v>
                </c:pt>
                <c:pt idx="43">
                  <c:v>158</c:v>
                </c:pt>
                <c:pt idx="44">
                  <c:v>127</c:v>
                </c:pt>
                <c:pt idx="45">
                  <c:v>96</c:v>
                </c:pt>
                <c:pt idx="46">
                  <c:v>110</c:v>
                </c:pt>
                <c:pt idx="47">
                  <c:v>144</c:v>
                </c:pt>
                <c:pt idx="48">
                  <c:v>152</c:v>
                </c:pt>
                <c:pt idx="49">
                  <c:v>126</c:v>
                </c:pt>
                <c:pt idx="50">
                  <c:v>94</c:v>
                </c:pt>
                <c:pt idx="51">
                  <c:v>112</c:v>
                </c:pt>
                <c:pt idx="52">
                  <c:v>128</c:v>
                </c:pt>
                <c:pt idx="53">
                  <c:v>176</c:v>
                </c:pt>
                <c:pt idx="54">
                  <c:v>97</c:v>
                </c:pt>
                <c:pt idx="55">
                  <c:v>95</c:v>
                </c:pt>
                <c:pt idx="56">
                  <c:v>102</c:v>
                </c:pt>
                <c:pt idx="57">
                  <c:v>101</c:v>
                </c:pt>
                <c:pt idx="58">
                  <c:v>120</c:v>
                </c:pt>
                <c:pt idx="59">
                  <c:v>182</c:v>
                </c:pt>
                <c:pt idx="60">
                  <c:v>166</c:v>
                </c:pt>
                <c:pt idx="61">
                  <c:v>137</c:v>
                </c:pt>
                <c:pt idx="62">
                  <c:v>121</c:v>
                </c:pt>
                <c:pt idx="63">
                  <c:v>109</c:v>
                </c:pt>
                <c:pt idx="64">
                  <c:v>184</c:v>
                </c:pt>
                <c:pt idx="65">
                  <c:v>206</c:v>
                </c:pt>
                <c:pt idx="66">
                  <c:v>138</c:v>
                </c:pt>
                <c:pt idx="67">
                  <c:v>157</c:v>
                </c:pt>
                <c:pt idx="68">
                  <c:v>115</c:v>
                </c:pt>
                <c:pt idx="69">
                  <c:v>111</c:v>
                </c:pt>
                <c:pt idx="70">
                  <c:v>89</c:v>
                </c:pt>
                <c:pt idx="71">
                  <c:v>105</c:v>
                </c:pt>
                <c:pt idx="72">
                  <c:v>119</c:v>
                </c:pt>
                <c:pt idx="73">
                  <c:v>129</c:v>
                </c:pt>
                <c:pt idx="74">
                  <c:v>146</c:v>
                </c:pt>
                <c:pt idx="75">
                  <c:v>88</c:v>
                </c:pt>
                <c:pt idx="76">
                  <c:v>99</c:v>
                </c:pt>
                <c:pt idx="77">
                  <c:v>90</c:v>
                </c:pt>
                <c:pt idx="78">
                  <c:v>85</c:v>
                </c:pt>
                <c:pt idx="79">
                  <c:v>92</c:v>
                </c:pt>
                <c:pt idx="80">
                  <c:v>196</c:v>
                </c:pt>
                <c:pt idx="81">
                  <c:v>133</c:v>
                </c:pt>
                <c:pt idx="82">
                  <c:v>215</c:v>
                </c:pt>
                <c:pt idx="83">
                  <c:v>117</c:v>
                </c:pt>
                <c:pt idx="84">
                  <c:v>107</c:v>
                </c:pt>
                <c:pt idx="85">
                  <c:v>82</c:v>
                </c:pt>
                <c:pt idx="86">
                  <c:v>159</c:v>
                </c:pt>
                <c:pt idx="87">
                  <c:v>174</c:v>
                </c:pt>
                <c:pt idx="88">
                  <c:v>134</c:v>
                </c:pt>
                <c:pt idx="89">
                  <c:v>77</c:v>
                </c:pt>
                <c:pt idx="90">
                  <c:v>170</c:v>
                </c:pt>
                <c:pt idx="91">
                  <c:v>76</c:v>
                </c:pt>
                <c:pt idx="92">
                  <c:v>171</c:v>
                </c:pt>
                <c:pt idx="93">
                  <c:v>84</c:v>
                </c:pt>
                <c:pt idx="94">
                  <c:v>145</c:v>
                </c:pt>
                <c:pt idx="95">
                  <c:v>78</c:v>
                </c:pt>
                <c:pt idx="96">
                  <c:v>240</c:v>
                </c:pt>
                <c:pt idx="97">
                  <c:v>172</c:v>
                </c:pt>
                <c:pt idx="98">
                  <c:v>87</c:v>
                </c:pt>
                <c:pt idx="99">
                  <c:v>216</c:v>
                </c:pt>
                <c:pt idx="100">
                  <c:v>192</c:v>
                </c:pt>
                <c:pt idx="101">
                  <c:v>83</c:v>
                </c:pt>
                <c:pt idx="102">
                  <c:v>139</c:v>
                </c:pt>
                <c:pt idx="103">
                  <c:v>86</c:v>
                </c:pt>
                <c:pt idx="104">
                  <c:v>162</c:v>
                </c:pt>
                <c:pt idx="105">
                  <c:v>80</c:v>
                </c:pt>
                <c:pt idx="106">
                  <c:v>74</c:v>
                </c:pt>
                <c:pt idx="107">
                  <c:v>177</c:v>
                </c:pt>
                <c:pt idx="108">
                  <c:v>73</c:v>
                </c:pt>
                <c:pt idx="109">
                  <c:v>163</c:v>
                </c:pt>
                <c:pt idx="110">
                  <c:v>187</c:v>
                </c:pt>
                <c:pt idx="111">
                  <c:v>212</c:v>
                </c:pt>
                <c:pt idx="112">
                  <c:v>189</c:v>
                </c:pt>
                <c:pt idx="113">
                  <c:v>81</c:v>
                </c:pt>
                <c:pt idx="114">
                  <c:v>188</c:v>
                </c:pt>
                <c:pt idx="115">
                  <c:v>280</c:v>
                </c:pt>
                <c:pt idx="116">
                  <c:v>155</c:v>
                </c:pt>
                <c:pt idx="117">
                  <c:v>190</c:v>
                </c:pt>
                <c:pt idx="118">
                  <c:v>75</c:v>
                </c:pt>
                <c:pt idx="119">
                  <c:v>220</c:v>
                </c:pt>
                <c:pt idx="120">
                  <c:v>160</c:v>
                </c:pt>
                <c:pt idx="121">
                  <c:v>325</c:v>
                </c:pt>
                <c:pt idx="122">
                  <c:v>251</c:v>
                </c:pt>
                <c:pt idx="123">
                  <c:v>202</c:v>
                </c:pt>
                <c:pt idx="124">
                  <c:v>330</c:v>
                </c:pt>
                <c:pt idx="125">
                  <c:v>289</c:v>
                </c:pt>
                <c:pt idx="126">
                  <c:v>161</c:v>
                </c:pt>
                <c:pt idx="127">
                  <c:v>79</c:v>
                </c:pt>
                <c:pt idx="128">
                  <c:v>63</c:v>
                </c:pt>
                <c:pt idx="129">
                  <c:v>167</c:v>
                </c:pt>
                <c:pt idx="130">
                  <c:v>193</c:v>
                </c:pt>
                <c:pt idx="131">
                  <c:v>175</c:v>
                </c:pt>
                <c:pt idx="132">
                  <c:v>185</c:v>
                </c:pt>
                <c:pt idx="133">
                  <c:v>219</c:v>
                </c:pt>
                <c:pt idx="134">
                  <c:v>271</c:v>
                </c:pt>
                <c:pt idx="135">
                  <c:v>72</c:v>
                </c:pt>
                <c:pt idx="136">
                  <c:v>68</c:v>
                </c:pt>
                <c:pt idx="137">
                  <c:v>225</c:v>
                </c:pt>
                <c:pt idx="138">
                  <c:v>236</c:v>
                </c:pt>
                <c:pt idx="139">
                  <c:v>180</c:v>
                </c:pt>
                <c:pt idx="140">
                  <c:v>227</c:v>
                </c:pt>
                <c:pt idx="141">
                  <c:v>69</c:v>
                </c:pt>
                <c:pt idx="142">
                  <c:v>293</c:v>
                </c:pt>
                <c:pt idx="143">
                  <c:v>200</c:v>
                </c:pt>
                <c:pt idx="144">
                  <c:v>197</c:v>
                </c:pt>
                <c:pt idx="145">
                  <c:v>181</c:v>
                </c:pt>
                <c:pt idx="146">
                  <c:v>300</c:v>
                </c:pt>
                <c:pt idx="147">
                  <c:v>45</c:v>
                </c:pt>
                <c:pt idx="148">
                  <c:v>42</c:v>
                </c:pt>
                <c:pt idx="149">
                  <c:v>41</c:v>
                </c:pt>
                <c:pt idx="150">
                  <c:v>226</c:v>
                </c:pt>
                <c:pt idx="151">
                  <c:v>37</c:v>
                </c:pt>
                <c:pt idx="152">
                  <c:v>66</c:v>
                </c:pt>
                <c:pt idx="153">
                  <c:v>34</c:v>
                </c:pt>
                <c:pt idx="154">
                  <c:v>53</c:v>
                </c:pt>
                <c:pt idx="155">
                  <c:v>47</c:v>
                </c:pt>
                <c:pt idx="156">
                  <c:v>65</c:v>
                </c:pt>
              </c:numCache>
            </c:numRef>
          </c:xVal>
          <c:yVal>
            <c:numRef>
              <c:f>'Task 2'!$B$2:$B$158</c:f>
              <c:numCache>
                <c:formatCode>General</c:formatCode>
                <c:ptCount val="157"/>
                <c:pt idx="0">
                  <c:v>8.0714285714285712</c:v>
                </c:pt>
                <c:pt idx="1">
                  <c:v>7.6</c:v>
                </c:pt>
                <c:pt idx="2">
                  <c:v>7.5555555555555554</c:v>
                </c:pt>
                <c:pt idx="3">
                  <c:v>7.75</c:v>
                </c:pt>
                <c:pt idx="4">
                  <c:v>6.977419354838708</c:v>
                </c:pt>
                <c:pt idx="5">
                  <c:v>6.3000000000000007</c:v>
                </c:pt>
                <c:pt idx="6">
                  <c:v>6.1178571428571455</c:v>
                </c:pt>
                <c:pt idx="7">
                  <c:v>7.1800000000000015</c:v>
                </c:pt>
                <c:pt idx="8">
                  <c:v>7.2</c:v>
                </c:pt>
                <c:pt idx="9">
                  <c:v>6.9</c:v>
                </c:pt>
                <c:pt idx="10">
                  <c:v>6.5568421052631614</c:v>
                </c:pt>
                <c:pt idx="11">
                  <c:v>8.1750000000000007</c:v>
                </c:pt>
                <c:pt idx="12">
                  <c:v>7.0176470588235293</c:v>
                </c:pt>
                <c:pt idx="13">
                  <c:v>7</c:v>
                </c:pt>
                <c:pt idx="14">
                  <c:v>8.1</c:v>
                </c:pt>
                <c:pt idx="15">
                  <c:v>7.2</c:v>
                </c:pt>
                <c:pt idx="16">
                  <c:v>6.5269841269841269</c:v>
                </c:pt>
                <c:pt idx="17">
                  <c:v>7.2</c:v>
                </c:pt>
                <c:pt idx="18">
                  <c:v>6.88</c:v>
                </c:pt>
                <c:pt idx="19">
                  <c:v>7.45</c:v>
                </c:pt>
                <c:pt idx="20">
                  <c:v>7.6499999999999995</c:v>
                </c:pt>
                <c:pt idx="21">
                  <c:v>6.6612244897959165</c:v>
                </c:pt>
                <c:pt idx="22">
                  <c:v>6.8250000000000002</c:v>
                </c:pt>
                <c:pt idx="23">
                  <c:v>7.2</c:v>
                </c:pt>
                <c:pt idx="24">
                  <c:v>6.9483870967741916</c:v>
                </c:pt>
                <c:pt idx="25">
                  <c:v>6.5750000000000011</c:v>
                </c:pt>
                <c:pt idx="26">
                  <c:v>6.2382022471910119</c:v>
                </c:pt>
                <c:pt idx="27">
                  <c:v>7.12</c:v>
                </c:pt>
                <c:pt idx="28">
                  <c:v>6.8805555555555564</c:v>
                </c:pt>
                <c:pt idx="29">
                  <c:v>7.546666666666666</c:v>
                </c:pt>
                <c:pt idx="30">
                  <c:v>6.7604166666666652</c:v>
                </c:pt>
                <c:pt idx="31">
                  <c:v>6.8092592592592593</c:v>
                </c:pt>
                <c:pt idx="32">
                  <c:v>6.3518072289156615</c:v>
                </c:pt>
                <c:pt idx="33">
                  <c:v>6.6258064516129025</c:v>
                </c:pt>
                <c:pt idx="34">
                  <c:v>7.333333333333333</c:v>
                </c:pt>
                <c:pt idx="35">
                  <c:v>6.5036363636363648</c:v>
                </c:pt>
                <c:pt idx="36">
                  <c:v>7.6</c:v>
                </c:pt>
                <c:pt idx="37">
                  <c:v>6.5228070175438582</c:v>
                </c:pt>
                <c:pt idx="38">
                  <c:v>7.0941176470588232</c:v>
                </c:pt>
                <c:pt idx="39">
                  <c:v>6.83265306122449</c:v>
                </c:pt>
                <c:pt idx="40">
                  <c:v>5.752272727272727</c:v>
                </c:pt>
                <c:pt idx="41">
                  <c:v>6.2822429906542068</c:v>
                </c:pt>
                <c:pt idx="42">
                  <c:v>5.9710843373493967</c:v>
                </c:pt>
                <c:pt idx="43">
                  <c:v>7.1400000000000006</c:v>
                </c:pt>
                <c:pt idx="44">
                  <c:v>6.1263736263736277</c:v>
                </c:pt>
                <c:pt idx="45">
                  <c:v>7.0937500000000009</c:v>
                </c:pt>
                <c:pt idx="46">
                  <c:v>6.4258426966292133</c:v>
                </c:pt>
                <c:pt idx="47">
                  <c:v>7.3083333333333336</c:v>
                </c:pt>
                <c:pt idx="48">
                  <c:v>7.5142857142857142</c:v>
                </c:pt>
                <c:pt idx="49">
                  <c:v>5.9897727272727277</c:v>
                </c:pt>
                <c:pt idx="50">
                  <c:v>7.1925925925925913</c:v>
                </c:pt>
                <c:pt idx="51">
                  <c:v>6.797142857142858</c:v>
                </c:pt>
                <c:pt idx="52">
                  <c:v>5.9440000000000008</c:v>
                </c:pt>
                <c:pt idx="53">
                  <c:v>7.024137931034482</c:v>
                </c:pt>
                <c:pt idx="54">
                  <c:v>6.1221052631578923</c:v>
                </c:pt>
                <c:pt idx="55">
                  <c:v>6.9333333333333327</c:v>
                </c:pt>
                <c:pt idx="56">
                  <c:v>6.3857142857142879</c:v>
                </c:pt>
                <c:pt idx="57">
                  <c:v>6.330769230769234</c:v>
                </c:pt>
                <c:pt idx="58">
                  <c:v>6.8765624999999995</c:v>
                </c:pt>
                <c:pt idx="59">
                  <c:v>6.8666666666666663</c:v>
                </c:pt>
                <c:pt idx="60">
                  <c:v>6.6020000000000012</c:v>
                </c:pt>
                <c:pt idx="61">
                  <c:v>6.4962962962962987</c:v>
                </c:pt>
                <c:pt idx="62">
                  <c:v>7.8</c:v>
                </c:pt>
                <c:pt idx="63">
                  <c:v>7.9</c:v>
                </c:pt>
                <c:pt idx="64">
                  <c:v>6.75</c:v>
                </c:pt>
                <c:pt idx="65">
                  <c:v>6.75</c:v>
                </c:pt>
                <c:pt idx="66">
                  <c:v>6.9449999999999985</c:v>
                </c:pt>
                <c:pt idx="67">
                  <c:v>7.6333333333333329</c:v>
                </c:pt>
                <c:pt idx="68">
                  <c:v>6.6833333333333336</c:v>
                </c:pt>
                <c:pt idx="69">
                  <c:v>6.6828125000000007</c:v>
                </c:pt>
                <c:pt idx="70">
                  <c:v>5.9363636363636365</c:v>
                </c:pt>
                <c:pt idx="71">
                  <c:v>6.3307692307692287</c:v>
                </c:pt>
                <c:pt idx="72">
                  <c:v>6.6519230769230768</c:v>
                </c:pt>
                <c:pt idx="73">
                  <c:v>6.8486486486486493</c:v>
                </c:pt>
                <c:pt idx="74">
                  <c:v>7.2600000000000007</c:v>
                </c:pt>
                <c:pt idx="75">
                  <c:v>6.0549295774647902</c:v>
                </c:pt>
                <c:pt idx="76">
                  <c:v>6.062244897959185</c:v>
                </c:pt>
                <c:pt idx="77">
                  <c:v>6.1419047619047618</c:v>
                </c:pt>
                <c:pt idx="78">
                  <c:v>5.9299999999999988</c:v>
                </c:pt>
                <c:pt idx="79">
                  <c:v>6.068421052631578</c:v>
                </c:pt>
                <c:pt idx="80">
                  <c:v>7.2</c:v>
                </c:pt>
                <c:pt idx="81">
                  <c:v>7.1730769230769234</c:v>
                </c:pt>
                <c:pt idx="82">
                  <c:v>7.8</c:v>
                </c:pt>
                <c:pt idx="83">
                  <c:v>6.7659999999999982</c:v>
                </c:pt>
                <c:pt idx="84">
                  <c:v>6.3301075268817195</c:v>
                </c:pt>
                <c:pt idx="85">
                  <c:v>5.8000000000000007</c:v>
                </c:pt>
                <c:pt idx="86">
                  <c:v>7.7333333333333343</c:v>
                </c:pt>
                <c:pt idx="87">
                  <c:v>7.333333333333333</c:v>
                </c:pt>
                <c:pt idx="88">
                  <c:v>7.1624999999999988</c:v>
                </c:pt>
                <c:pt idx="89">
                  <c:v>5.6625000000000005</c:v>
                </c:pt>
                <c:pt idx="90">
                  <c:v>7.2333333333333343</c:v>
                </c:pt>
                <c:pt idx="91">
                  <c:v>5.7249999999999996</c:v>
                </c:pt>
                <c:pt idx="92">
                  <c:v>8.2999999999999989</c:v>
                </c:pt>
                <c:pt idx="93">
                  <c:v>5.7714285714285714</c:v>
                </c:pt>
                <c:pt idx="94">
                  <c:v>7.3999999999999986</c:v>
                </c:pt>
                <c:pt idx="95">
                  <c:v>6.1124999999999998</c:v>
                </c:pt>
                <c:pt idx="96">
                  <c:v>8.1999999999999993</c:v>
                </c:pt>
                <c:pt idx="97">
                  <c:v>7.58</c:v>
                </c:pt>
                <c:pt idx="98">
                  <c:v>5.7940000000000005</c:v>
                </c:pt>
                <c:pt idx="99">
                  <c:v>7.5</c:v>
                </c:pt>
                <c:pt idx="100">
                  <c:v>8.4</c:v>
                </c:pt>
                <c:pt idx="101">
                  <c:v>5.5862068965517233</c:v>
                </c:pt>
                <c:pt idx="102">
                  <c:v>7.1111111111111125</c:v>
                </c:pt>
                <c:pt idx="103">
                  <c:v>5.8688888888888897</c:v>
                </c:pt>
                <c:pt idx="104">
                  <c:v>7.5500000000000007</c:v>
                </c:pt>
                <c:pt idx="105">
                  <c:v>6.4739130434782597</c:v>
                </c:pt>
                <c:pt idx="106">
                  <c:v>6.8400000000000007</c:v>
                </c:pt>
                <c:pt idx="107">
                  <c:v>6.3</c:v>
                </c:pt>
                <c:pt idx="108">
                  <c:v>7.1000000000000005</c:v>
                </c:pt>
                <c:pt idx="109">
                  <c:v>7.6</c:v>
                </c:pt>
                <c:pt idx="110">
                  <c:v>6.85</c:v>
                </c:pt>
                <c:pt idx="111">
                  <c:v>7.9</c:v>
                </c:pt>
                <c:pt idx="112">
                  <c:v>8.0500000000000007</c:v>
                </c:pt>
                <c:pt idx="113">
                  <c:v>6.3172413793103468</c:v>
                </c:pt>
                <c:pt idx="114">
                  <c:v>7.65</c:v>
                </c:pt>
                <c:pt idx="115">
                  <c:v>6.3</c:v>
                </c:pt>
                <c:pt idx="116">
                  <c:v>7.2200000000000006</c:v>
                </c:pt>
                <c:pt idx="117">
                  <c:v>7.6</c:v>
                </c:pt>
                <c:pt idx="118">
                  <c:v>6.2142857142857144</c:v>
                </c:pt>
                <c:pt idx="119">
                  <c:v>7.4</c:v>
                </c:pt>
                <c:pt idx="120">
                  <c:v>6.26</c:v>
                </c:pt>
                <c:pt idx="121">
                  <c:v>6.8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8</c:v>
                </c:pt>
                <c:pt idx="125">
                  <c:v>8.5</c:v>
                </c:pt>
                <c:pt idx="126">
                  <c:v>7.75</c:v>
                </c:pt>
                <c:pt idx="127">
                  <c:v>6.28</c:v>
                </c:pt>
                <c:pt idx="128">
                  <c:v>7.3</c:v>
                </c:pt>
                <c:pt idx="129">
                  <c:v>7.0500000000000007</c:v>
                </c:pt>
                <c:pt idx="130">
                  <c:v>6.95</c:v>
                </c:pt>
                <c:pt idx="131">
                  <c:v>8.3000000000000007</c:v>
                </c:pt>
                <c:pt idx="132">
                  <c:v>8.9</c:v>
                </c:pt>
                <c:pt idx="133">
                  <c:v>7.8</c:v>
                </c:pt>
                <c:pt idx="134">
                  <c:v>7.7</c:v>
                </c:pt>
                <c:pt idx="135">
                  <c:v>5.9749999999999996</c:v>
                </c:pt>
                <c:pt idx="136">
                  <c:v>6.7</c:v>
                </c:pt>
                <c:pt idx="137">
                  <c:v>6.6</c:v>
                </c:pt>
                <c:pt idx="138">
                  <c:v>8</c:v>
                </c:pt>
                <c:pt idx="139">
                  <c:v>8.3000000000000007</c:v>
                </c:pt>
                <c:pt idx="140">
                  <c:v>8.4</c:v>
                </c:pt>
                <c:pt idx="141">
                  <c:v>7.3</c:v>
                </c:pt>
                <c:pt idx="142">
                  <c:v>8.4</c:v>
                </c:pt>
                <c:pt idx="143">
                  <c:v>8</c:v>
                </c:pt>
                <c:pt idx="144">
                  <c:v>7.6</c:v>
                </c:pt>
                <c:pt idx="145">
                  <c:v>8</c:v>
                </c:pt>
                <c:pt idx="146">
                  <c:v>6.6</c:v>
                </c:pt>
                <c:pt idx="147">
                  <c:v>7.3</c:v>
                </c:pt>
                <c:pt idx="148">
                  <c:v>6.5</c:v>
                </c:pt>
                <c:pt idx="149">
                  <c:v>6.9</c:v>
                </c:pt>
                <c:pt idx="150">
                  <c:v>8.1999999999999993</c:v>
                </c:pt>
                <c:pt idx="151">
                  <c:v>7.8</c:v>
                </c:pt>
                <c:pt idx="152">
                  <c:v>7.5</c:v>
                </c:pt>
                <c:pt idx="153">
                  <c:v>7.1</c:v>
                </c:pt>
                <c:pt idx="154">
                  <c:v>7.7</c:v>
                </c:pt>
                <c:pt idx="155">
                  <c:v>7.3</c:v>
                </c:pt>
                <c:pt idx="156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4-4F93-80B6-6281FAFE4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35119"/>
        <c:axId val="934660303"/>
      </c:scatterChart>
      <c:valAx>
        <c:axId val="83293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60303"/>
        <c:crosses val="autoZero"/>
        <c:crossBetween val="midCat"/>
      </c:valAx>
      <c:valAx>
        <c:axId val="93466030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3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 3'!$B$1</c:f>
              <c:strCache>
                <c:ptCount val="1"/>
                <c:pt idx="0">
                  <c:v>Num_of_movies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9A-4C31-AEC1-3B0A143EFDB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9A-4C31-AEC1-3B0A143EFDB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9A-4C31-AEC1-3B0A143EFDB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39A-4C31-AEC1-3B0A143EFDB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39A-4C31-AEC1-3B0A143EFDB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39A-4C31-AEC1-3B0A143EFDB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39A-4C31-AEC1-3B0A143EFDB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39A-4C31-AEC1-3B0A143EFDB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39A-4C31-AEC1-3B0A143EFDB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39A-4C31-AEC1-3B0A143EFDB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39A-4C31-AEC1-3B0A143EFDB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39A-4C31-AEC1-3B0A143EFDB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39A-4C31-AEC1-3B0A143EFDB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39A-4C31-AEC1-3B0A143EFDB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39A-4C31-AEC1-3B0A143EFDB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39A-4C31-AEC1-3B0A143EFDBC}"/>
              </c:ext>
            </c:extLst>
          </c:dPt>
          <c:cat>
            <c:strRef>
              <c:f>'Task 3'!$A$2:$A$17</c:f>
              <c:strCache>
                <c:ptCount val="16"/>
                <c:pt idx="0">
                  <c:v>English</c:v>
                </c:pt>
                <c:pt idx="1">
                  <c:v>Mandarin</c:v>
                </c:pt>
                <c:pt idx="2">
                  <c:v>Aboriginal</c:v>
                </c:pt>
                <c:pt idx="3">
                  <c:v>Spanish</c:v>
                </c:pt>
                <c:pt idx="4">
                  <c:v>French</c:v>
                </c:pt>
                <c:pt idx="5">
                  <c:v>Cantonese</c:v>
                </c:pt>
                <c:pt idx="6">
                  <c:v>Japanese</c:v>
                </c:pt>
                <c:pt idx="7">
                  <c:v>Italian</c:v>
                </c:pt>
                <c:pt idx="8">
                  <c:v>Dutch</c:v>
                </c:pt>
                <c:pt idx="9">
                  <c:v>German</c:v>
                </c:pt>
                <c:pt idx="10">
                  <c:v>Thai</c:v>
                </c:pt>
                <c:pt idx="11">
                  <c:v>Korean</c:v>
                </c:pt>
                <c:pt idx="12">
                  <c:v>Hindi</c:v>
                </c:pt>
                <c:pt idx="13">
                  <c:v>Danish</c:v>
                </c:pt>
                <c:pt idx="14">
                  <c:v>Portuguese</c:v>
                </c:pt>
                <c:pt idx="15">
                  <c:v>Norwegian</c:v>
                </c:pt>
              </c:strCache>
            </c:strRef>
          </c:cat>
          <c:val>
            <c:numRef>
              <c:f>'Task 3'!$B$2:$B$17</c:f>
              <c:numCache>
                <c:formatCode>General</c:formatCode>
                <c:ptCount val="16"/>
                <c:pt idx="0">
                  <c:v>3561</c:v>
                </c:pt>
                <c:pt idx="1">
                  <c:v>15</c:v>
                </c:pt>
                <c:pt idx="2">
                  <c:v>2</c:v>
                </c:pt>
                <c:pt idx="3">
                  <c:v>24</c:v>
                </c:pt>
                <c:pt idx="4">
                  <c:v>35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  <c:pt idx="9">
                  <c:v>13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6-45CB-84F8-72141BEF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'Task 4'!$M$1:$N$1</c:f>
          <c:strCache>
            <c:ptCount val="2"/>
            <c:pt idx="0">
              <c:v>Comparison b/w Top and Overall Directors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4'!$G$1:$H$1</c:f>
              <c:strCache>
                <c:ptCount val="1"/>
                <c:pt idx="0">
                  <c:v>Overall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4'!$G$3:$G$5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Stdev</c:v>
                </c:pt>
              </c:strCache>
            </c:strRef>
          </c:cat>
          <c:val>
            <c:numRef>
              <c:f>'Task 4'!$H$3:$H$5</c:f>
              <c:numCache>
                <c:formatCode>0.00</c:formatCode>
                <c:ptCount val="3"/>
                <c:pt idx="0">
                  <c:v>6.2972988341996725</c:v>
                </c:pt>
                <c:pt idx="1">
                  <c:v>6.4499999999999993</c:v>
                </c:pt>
                <c:pt idx="2">
                  <c:v>1.0411214855571518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B-4CEE-A550-B552566BA23F}"/>
            </c:ext>
          </c:extLst>
        </c:ser>
        <c:ser>
          <c:idx val="1"/>
          <c:order val="1"/>
          <c:tx>
            <c:strRef>
              <c:f>'Task 4'!$J$1:$K$1</c:f>
              <c:strCache>
                <c:ptCount val="1"/>
                <c:pt idx="0">
                  <c:v>Top Directors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4'!$G$3:$G$5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Stdev</c:v>
                </c:pt>
              </c:strCache>
            </c:strRef>
          </c:cat>
          <c:val>
            <c:numRef>
              <c:f>'Task 4'!$K$3:$K$5</c:f>
              <c:numCache>
                <c:formatCode>0.00</c:formatCode>
                <c:ptCount val="3"/>
                <c:pt idx="0">
                  <c:v>8.4064814814814817</c:v>
                </c:pt>
                <c:pt idx="1">
                  <c:v>8.4</c:v>
                </c:pt>
                <c:pt idx="2">
                  <c:v>0.11359958472619355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0B-4CEE-A550-B552566BA2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74655455"/>
        <c:axId val="146520975"/>
      </c:barChart>
      <c:catAx>
        <c:axId val="117465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0975"/>
        <c:crosses val="autoZero"/>
        <c:auto val="1"/>
        <c:lblAlgn val="ctr"/>
        <c:lblOffset val="100"/>
        <c:noMultiLvlLbl val="0"/>
      </c:catAx>
      <c:valAx>
        <c:axId val="14652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5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'Task 4'!$D$1:$E$1</c:f>
          <c:strCache>
            <c:ptCount val="2"/>
            <c:pt idx="0">
              <c:v>Top Directors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4'!$E$2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4'!$D$3:$D$20</c:f>
              <c:strCache>
                <c:ptCount val="18"/>
                <c:pt idx="0">
                  <c:v>Christopher Nolan</c:v>
                </c:pt>
                <c:pt idx="1">
                  <c:v>Lee Unkrich</c:v>
                </c:pt>
                <c:pt idx="2">
                  <c:v>Pete Docter</c:v>
                </c:pt>
                <c:pt idx="3">
                  <c:v>S.S. Rajamouli</c:v>
                </c:pt>
                <c:pt idx="4">
                  <c:v>Hayao Miyazaki</c:v>
                </c:pt>
                <c:pt idx="5">
                  <c:v>Richard Marquand</c:v>
                </c:pt>
                <c:pt idx="6">
                  <c:v>Sergio Leone</c:v>
                </c:pt>
                <c:pt idx="7">
                  <c:v>Alfred Hitchcock</c:v>
                </c:pt>
                <c:pt idx="8">
                  <c:v>Fritz Lang</c:v>
                </c:pt>
                <c:pt idx="9">
                  <c:v>Lenny Abrahamson</c:v>
                </c:pt>
                <c:pt idx="10">
                  <c:v>Tony Kaye</c:v>
                </c:pt>
                <c:pt idx="11">
                  <c:v>Ron Fricke</c:v>
                </c:pt>
                <c:pt idx="12">
                  <c:v>Damien Chazelle</c:v>
                </c:pt>
                <c:pt idx="13">
                  <c:v>Billy Wilder</c:v>
                </c:pt>
                <c:pt idx="14">
                  <c:v>Charles Chaplin</c:v>
                </c:pt>
                <c:pt idx="15">
                  <c:v>Asghar Farhadi</c:v>
                </c:pt>
                <c:pt idx="16">
                  <c:v>Marius A. Markevicius</c:v>
                </c:pt>
                <c:pt idx="17">
                  <c:v>Majid Majidi</c:v>
                </c:pt>
              </c:strCache>
            </c:strRef>
          </c:cat>
          <c:val>
            <c:numRef>
              <c:f>'Task 4'!$E$3:$E$20</c:f>
              <c:numCache>
                <c:formatCode>General</c:formatCode>
                <c:ptCount val="18"/>
                <c:pt idx="0">
                  <c:v>8.4250000000000007</c:v>
                </c:pt>
                <c:pt idx="1">
                  <c:v>8.3000000000000007</c:v>
                </c:pt>
                <c:pt idx="2">
                  <c:v>8.2333333333333343</c:v>
                </c:pt>
                <c:pt idx="3">
                  <c:v>8.4</c:v>
                </c:pt>
                <c:pt idx="4">
                  <c:v>8.2249999999999996</c:v>
                </c:pt>
                <c:pt idx="5">
                  <c:v>8.4</c:v>
                </c:pt>
                <c:pt idx="6">
                  <c:v>8.4333333333333336</c:v>
                </c:pt>
                <c:pt idx="7">
                  <c:v>8.5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8.6</c:v>
                </c:pt>
                <c:pt idx="11">
                  <c:v>8.5</c:v>
                </c:pt>
                <c:pt idx="12">
                  <c:v>8.5</c:v>
                </c:pt>
                <c:pt idx="13">
                  <c:v>8.3000000000000007</c:v>
                </c:pt>
                <c:pt idx="14">
                  <c:v>8.6</c:v>
                </c:pt>
                <c:pt idx="15">
                  <c:v>8.4</c:v>
                </c:pt>
                <c:pt idx="16">
                  <c:v>8.4</c:v>
                </c:pt>
                <c:pt idx="17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0-459A-8716-A9D80D08672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22560176"/>
        <c:axId val="1016141391"/>
      </c:barChart>
      <c:catAx>
        <c:axId val="92256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41391"/>
        <c:crosses val="autoZero"/>
        <c:auto val="1"/>
        <c:lblAlgn val="ctr"/>
        <c:lblOffset val="100"/>
        <c:noMultiLvlLbl val="0"/>
      </c:catAx>
      <c:valAx>
        <c:axId val="101614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6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'Task 5'!$B$1</c:f>
              <c:strCache>
                <c:ptCount val="1"/>
                <c:pt idx="0">
                  <c:v>Gross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'Task 5'!$A$1:$A$10</c15:sqref>
                  </c15:fullRef>
                </c:ext>
              </c:extLst>
              <c:f>('Task 5'!$A$2:$A$7,'Task 5'!$A$9:$A$10)</c:f>
              <c:strCache>
                <c:ptCount val="8"/>
                <c:pt idx="0">
                  <c:v>Avatar</c:v>
                </c:pt>
                <c:pt idx="1">
                  <c:v>Jurassic World</c:v>
                </c:pt>
                <c:pt idx="2">
                  <c:v>Titanic</c:v>
                </c:pt>
                <c:pt idx="3">
                  <c:v>Star Wars: Episode IV - A New Hope</c:v>
                </c:pt>
                <c:pt idx="4">
                  <c:v>E.T. the Extra-Terrestrial</c:v>
                </c:pt>
                <c:pt idx="5">
                  <c:v>The Avengers</c:v>
                </c:pt>
                <c:pt idx="6">
                  <c:v>The Lion King</c:v>
                </c:pt>
                <c:pt idx="7">
                  <c:v>Star Wars: Episode I - The Phantom Menace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 5'!$B$1:$B$10</c15:sqref>
                  </c15:fullRef>
                </c:ext>
              </c:extLst>
              <c:f>('Task 5'!$B$2:$B$7,'Task 5'!$B$9:$B$10)</c:f>
              <c:numCache>
                <c:formatCode>[$$-C09]#,##0</c:formatCode>
                <c:ptCount val="8"/>
                <c:pt idx="0">
                  <c:v>760505847</c:v>
                </c:pt>
                <c:pt idx="1">
                  <c:v>652177271</c:v>
                </c:pt>
                <c:pt idx="2">
                  <c:v>658672302</c:v>
                </c:pt>
                <c:pt idx="3">
                  <c:v>460935665</c:v>
                </c:pt>
                <c:pt idx="4">
                  <c:v>434949459</c:v>
                </c:pt>
                <c:pt idx="5">
                  <c:v>623279547</c:v>
                </c:pt>
                <c:pt idx="6">
                  <c:v>422783777</c:v>
                </c:pt>
                <c:pt idx="7">
                  <c:v>474544677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6-485B-BD03-BB9F3CC06997}"/>
            </c:ext>
          </c:extLst>
        </c:ser>
        <c:ser>
          <c:idx val="1"/>
          <c:order val="1"/>
          <c:tx>
            <c:strRef>
              <c:f>'Task 5'!$C$1</c:f>
              <c:strCache>
                <c:ptCount val="1"/>
                <c:pt idx="0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'Task 5'!$A$1:$A$10</c15:sqref>
                  </c15:fullRef>
                </c:ext>
              </c:extLst>
              <c:f>('Task 5'!$A$2:$A$7,'Task 5'!$A$9:$A$10)</c:f>
              <c:strCache>
                <c:ptCount val="8"/>
                <c:pt idx="0">
                  <c:v>Avatar</c:v>
                </c:pt>
                <c:pt idx="1">
                  <c:v>Jurassic World</c:v>
                </c:pt>
                <c:pt idx="2">
                  <c:v>Titanic</c:v>
                </c:pt>
                <c:pt idx="3">
                  <c:v>Star Wars: Episode IV - A New Hope</c:v>
                </c:pt>
                <c:pt idx="4">
                  <c:v>E.T. the Extra-Terrestrial</c:v>
                </c:pt>
                <c:pt idx="5">
                  <c:v>The Avengers</c:v>
                </c:pt>
                <c:pt idx="6">
                  <c:v>The Lion King</c:v>
                </c:pt>
                <c:pt idx="7">
                  <c:v>Star Wars: Episode I - The Phantom Menace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 5'!$C$1:$C$10</c15:sqref>
                  </c15:fullRef>
                </c:ext>
              </c:extLst>
              <c:f>('Task 5'!$C$2:$C$7,'Task 5'!$C$9:$C$10)</c:f>
              <c:numCache>
                <c:formatCode>[$$-C09]#,##0</c:formatCode>
                <c:ptCount val="8"/>
                <c:pt idx="0">
                  <c:v>237000000</c:v>
                </c:pt>
                <c:pt idx="1">
                  <c:v>150000000</c:v>
                </c:pt>
                <c:pt idx="2">
                  <c:v>200000000</c:v>
                </c:pt>
                <c:pt idx="3">
                  <c:v>11000000</c:v>
                </c:pt>
                <c:pt idx="4">
                  <c:v>10500000</c:v>
                </c:pt>
                <c:pt idx="5">
                  <c:v>220000000</c:v>
                </c:pt>
                <c:pt idx="6">
                  <c:v>45000000</c:v>
                </c:pt>
                <c:pt idx="7">
                  <c:v>115000000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6-485B-BD03-BB9F3CC06997}"/>
            </c:ext>
          </c:extLst>
        </c:ser>
        <c:ser>
          <c:idx val="2"/>
          <c:order val="2"/>
          <c:tx>
            <c:strRef>
              <c:f>'Task 5'!$D$1</c:f>
              <c:strCache>
                <c:ptCount val="1"/>
                <c:pt idx="0">
                  <c:v>Margin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'Task 5'!$A$1:$A$10</c15:sqref>
                  </c15:fullRef>
                </c:ext>
              </c:extLst>
              <c:f>('Task 5'!$A$2:$A$7,'Task 5'!$A$9:$A$10)</c:f>
              <c:strCache>
                <c:ptCount val="8"/>
                <c:pt idx="0">
                  <c:v>Avatar</c:v>
                </c:pt>
                <c:pt idx="1">
                  <c:v>Jurassic World</c:v>
                </c:pt>
                <c:pt idx="2">
                  <c:v>Titanic</c:v>
                </c:pt>
                <c:pt idx="3">
                  <c:v>Star Wars: Episode IV - A New Hope</c:v>
                </c:pt>
                <c:pt idx="4">
                  <c:v>E.T. the Extra-Terrestrial</c:v>
                </c:pt>
                <c:pt idx="5">
                  <c:v>The Avengers</c:v>
                </c:pt>
                <c:pt idx="6">
                  <c:v>The Lion King</c:v>
                </c:pt>
                <c:pt idx="7">
                  <c:v>Star Wars: Episode I - The Phantom Menace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 5'!$D$1:$D$10</c15:sqref>
                  </c15:fullRef>
                </c:ext>
              </c:extLst>
              <c:f>('Task 5'!$D$2:$D$7,'Task 5'!$D$9:$D$10)</c:f>
              <c:numCache>
                <c:formatCode>[$$-C09]#,##0</c:formatCode>
                <c:ptCount val="8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96-485B-BD03-BB9F3CC06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8042815"/>
        <c:axId val="1014238735"/>
        <c:axId val="0"/>
      </c:bar3DChart>
      <c:catAx>
        <c:axId val="9380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238735"/>
        <c:crosses val="autoZero"/>
        <c:auto val="1"/>
        <c:lblAlgn val="ctr"/>
        <c:lblOffset val="100"/>
        <c:noMultiLvlLbl val="0"/>
      </c:catAx>
      <c:valAx>
        <c:axId val="10142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04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'Duration'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Frequency of 'Duration'</a:t>
          </a:r>
        </a:p>
      </cx:txPr>
    </cx:title>
    <cx:plotArea>
      <cx:plotAreaRegion>
        <cx:series layoutId="clusteredColumn" uniqueId="{A5DFDF4B-801C-448A-A646-4327AE4559B0}">
          <cx:spPr>
            <a:solidFill>
              <a:schemeClr val="tx1">
                <a:lumMod val="65000"/>
                <a:lumOff val="35000"/>
              </a:schemeClr>
            </a:solidFill>
          </cx:spPr>
          <cx:dataLabels pos="inEnd">
            <cx:visibility seriesName="0" categoryName="0" value="1"/>
          </cx:dataLabels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3</xdr:row>
      <xdr:rowOff>114300</xdr:rowOff>
    </xdr:from>
    <xdr:to>
      <xdr:col>12</xdr:col>
      <xdr:colOff>601980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7B25B0-FBC1-4113-9E6F-1B4FECA87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165100</xdr:colOff>
      <xdr:row>4</xdr:row>
      <xdr:rowOff>66040</xdr:rowOff>
    </xdr:from>
    <xdr:to>
      <xdr:col>21</xdr:col>
      <xdr:colOff>281940</xdr:colOff>
      <xdr:row>19</xdr:row>
      <xdr:rowOff>66040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Chart type: Histogram. Frequency of 'Duration'&#10;&#10;Description automatically generated">
              <a:extLst>
                <a:ext uri="{FF2B5EF4-FFF2-40B4-BE49-F238E27FC236}">
                  <a16:creationId xmlns:a16="http://schemas.microsoft.com/office/drawing/2014/main" id="{BD26CDD0-20F4-EC25-ABC2-141BAB0D53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7100" y="805180"/>
              <a:ext cx="49936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133350</xdr:rowOff>
    </xdr:from>
    <xdr:to>
      <xdr:col>7</xdr:col>
      <xdr:colOff>594360</xdr:colOff>
      <xdr:row>40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A2E6E-301E-1471-405A-D355D5804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327660</xdr:colOff>
      <xdr:row>8</xdr:row>
      <xdr:rowOff>140970</xdr:rowOff>
    </xdr:from>
    <xdr:to>
      <xdr:col>13</xdr:col>
      <xdr:colOff>1470660</xdr:colOff>
      <xdr:row>23</xdr:row>
      <xdr:rowOff>140970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9F836CE-6498-DA3B-EE42-ECDA92C04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7</xdr:row>
      <xdr:rowOff>148590</xdr:rowOff>
    </xdr:from>
    <xdr:to>
      <xdr:col>9</xdr:col>
      <xdr:colOff>792480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D41F3-6BF7-0FD5-A137-AA6B46AFB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14</xdr:row>
      <xdr:rowOff>175260</xdr:rowOff>
    </xdr:from>
    <xdr:to>
      <xdr:col>21</xdr:col>
      <xdr:colOff>411480</xdr:colOff>
      <xdr:row>42</xdr:row>
      <xdr:rowOff>153940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D3890C-9E64-A3EA-145F-A84642E12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>
    <filterColumn colId="0">
      <customFilters>
        <customFilter val="*Steven Spielberg*"/>
      </customFilters>
    </filterColumn>
  </autoFilter>
  <tableColumns count="8">
    <tableColumn id="1" xr3:uid="{00000000-0010-0000-0000-000001000000}" name="director_name"/>
    <tableColumn id="2" xr3:uid="{00000000-0010-0000-0000-000002000000}" name="duration"/>
    <tableColumn id="3" xr3:uid="{00000000-0010-0000-0000-000003000000}" name="gross"/>
    <tableColumn id="4" xr3:uid="{00000000-0010-0000-0000-000004000000}" name="genres"/>
    <tableColumn id="5" xr3:uid="{00000000-0010-0000-0000-000005000000}" name="movie_title"/>
    <tableColumn id="6" xr3:uid="{00000000-0010-0000-0000-000006000000}" name="language"/>
    <tableColumn id="7" xr3:uid="{00000000-0010-0000-0000-000007000000}" name="budget"/>
    <tableColumn id="8" xr3:uid="{00000000-0010-0000-0000-000008000000}" name="imdb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36A090-6047-494E-91C9-30027C331E6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F7zoVQeNI4AzvWFqXMj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1"/>
  <sheetViews>
    <sheetView tabSelected="1" zoomScale="99" zoomScaleNormal="115" workbookViewId="0">
      <selection activeCell="H55" sqref="H55:H2772"/>
    </sheetView>
  </sheetViews>
  <sheetFormatPr defaultRowHeight="14.4" zeroHeight="1" x14ac:dyDescent="0.3"/>
  <cols>
    <col min="1" max="1" width="15.21875" customWidth="1"/>
    <col min="2" max="2" width="10.109375" customWidth="1"/>
    <col min="3" max="3" width="16.109375" customWidth="1"/>
    <col min="4" max="4" width="32.33203125" customWidth="1"/>
    <col min="5" max="5" width="29.109375" customWidth="1"/>
    <col min="6" max="6" width="10.5546875" customWidth="1"/>
    <col min="7" max="7" width="22" customWidth="1"/>
    <col min="8" max="8" width="1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178</v>
      </c>
      <c r="C2">
        <v>760505847</v>
      </c>
      <c r="D2" t="s">
        <v>9</v>
      </c>
      <c r="E2" t="s">
        <v>10</v>
      </c>
      <c r="F2" t="s">
        <v>11</v>
      </c>
      <c r="G2">
        <v>237000000</v>
      </c>
      <c r="H2" s="8">
        <v>7.9</v>
      </c>
    </row>
    <row r="3" spans="1:8" hidden="1" x14ac:dyDescent="0.3">
      <c r="A3" t="s">
        <v>12</v>
      </c>
      <c r="B3">
        <v>169</v>
      </c>
      <c r="C3">
        <v>309404152</v>
      </c>
      <c r="D3" t="s">
        <v>13</v>
      </c>
      <c r="E3" t="s">
        <v>14</v>
      </c>
      <c r="F3" t="s">
        <v>11</v>
      </c>
      <c r="G3">
        <v>300000000</v>
      </c>
      <c r="H3" s="8">
        <v>7.1</v>
      </c>
    </row>
    <row r="4" spans="1:8" hidden="1" x14ac:dyDescent="0.3">
      <c r="A4" t="s">
        <v>15</v>
      </c>
      <c r="B4">
        <v>148</v>
      </c>
      <c r="C4">
        <v>200074175</v>
      </c>
      <c r="D4" t="s">
        <v>16</v>
      </c>
      <c r="E4" t="s">
        <v>17</v>
      </c>
      <c r="F4" t="s">
        <v>11</v>
      </c>
      <c r="G4">
        <v>245000000</v>
      </c>
      <c r="H4" s="8">
        <v>6.8</v>
      </c>
    </row>
    <row r="5" spans="1:8" hidden="1" x14ac:dyDescent="0.3">
      <c r="A5" t="s">
        <v>18</v>
      </c>
      <c r="B5">
        <v>164</v>
      </c>
      <c r="C5">
        <v>448130642</v>
      </c>
      <c r="D5" t="s">
        <v>19</v>
      </c>
      <c r="E5" t="s">
        <v>20</v>
      </c>
      <c r="F5" t="s">
        <v>11</v>
      </c>
      <c r="G5">
        <v>250000000</v>
      </c>
      <c r="H5" s="8">
        <v>8.5</v>
      </c>
    </row>
    <row r="6" spans="1:8" hidden="1" x14ac:dyDescent="0.3">
      <c r="A6" t="s">
        <v>21</v>
      </c>
      <c r="B6">
        <v>132</v>
      </c>
      <c r="C6">
        <v>73058679</v>
      </c>
      <c r="D6" t="s">
        <v>22</v>
      </c>
      <c r="E6" t="s">
        <v>23</v>
      </c>
      <c r="F6" t="s">
        <v>11</v>
      </c>
      <c r="G6">
        <v>263700000</v>
      </c>
      <c r="H6" s="8">
        <v>6.6</v>
      </c>
    </row>
    <row r="7" spans="1:8" hidden="1" x14ac:dyDescent="0.3">
      <c r="A7" t="s">
        <v>24</v>
      </c>
      <c r="B7">
        <v>156</v>
      </c>
      <c r="C7">
        <v>336530303</v>
      </c>
      <c r="D7" t="s">
        <v>25</v>
      </c>
      <c r="E7" t="s">
        <v>26</v>
      </c>
      <c r="F7" t="s">
        <v>11</v>
      </c>
      <c r="G7">
        <v>258000000</v>
      </c>
      <c r="H7" s="8">
        <v>6.2</v>
      </c>
    </row>
    <row r="8" spans="1:8" hidden="1" x14ac:dyDescent="0.3">
      <c r="A8" t="s">
        <v>27</v>
      </c>
      <c r="B8">
        <v>100</v>
      </c>
      <c r="C8">
        <v>200807262</v>
      </c>
      <c r="D8" t="s">
        <v>28</v>
      </c>
      <c r="E8" t="s">
        <v>29</v>
      </c>
      <c r="F8" t="s">
        <v>11</v>
      </c>
      <c r="G8">
        <v>260000000</v>
      </c>
      <c r="H8" s="8">
        <v>7.8</v>
      </c>
    </row>
    <row r="9" spans="1:8" hidden="1" x14ac:dyDescent="0.3">
      <c r="A9" t="s">
        <v>30</v>
      </c>
      <c r="B9">
        <v>141</v>
      </c>
      <c r="C9">
        <v>458991599</v>
      </c>
      <c r="D9" t="s">
        <v>22</v>
      </c>
      <c r="E9" t="s">
        <v>31</v>
      </c>
      <c r="F9" t="s">
        <v>11</v>
      </c>
      <c r="G9">
        <v>250000000</v>
      </c>
      <c r="H9" s="8">
        <v>7.5</v>
      </c>
    </row>
    <row r="10" spans="1:8" hidden="1" x14ac:dyDescent="0.3">
      <c r="A10" t="s">
        <v>32</v>
      </c>
      <c r="B10">
        <v>153</v>
      </c>
      <c r="C10">
        <v>301956980</v>
      </c>
      <c r="D10" t="s">
        <v>33</v>
      </c>
      <c r="E10" t="s">
        <v>34</v>
      </c>
      <c r="F10" t="s">
        <v>11</v>
      </c>
      <c r="G10">
        <v>250000000</v>
      </c>
      <c r="H10" s="8">
        <v>7.5</v>
      </c>
    </row>
    <row r="11" spans="1:8" hidden="1" x14ac:dyDescent="0.3">
      <c r="A11" t="s">
        <v>35</v>
      </c>
      <c r="B11">
        <v>183</v>
      </c>
      <c r="C11">
        <v>330249062</v>
      </c>
      <c r="D11" t="s">
        <v>22</v>
      </c>
      <c r="E11" t="s">
        <v>36</v>
      </c>
      <c r="F11" t="s">
        <v>11</v>
      </c>
      <c r="G11">
        <v>250000000</v>
      </c>
      <c r="H11" s="8">
        <v>6.9</v>
      </c>
    </row>
    <row r="12" spans="1:8" hidden="1" x14ac:dyDescent="0.3">
      <c r="A12" t="s">
        <v>37</v>
      </c>
      <c r="B12">
        <v>169</v>
      </c>
      <c r="C12">
        <v>200069408</v>
      </c>
      <c r="D12" t="s">
        <v>22</v>
      </c>
      <c r="E12" t="s">
        <v>38</v>
      </c>
      <c r="F12" t="s">
        <v>11</v>
      </c>
      <c r="G12">
        <v>209000000</v>
      </c>
      <c r="H12" s="8">
        <v>6.1</v>
      </c>
    </row>
    <row r="13" spans="1:8" hidden="1" x14ac:dyDescent="0.3">
      <c r="A13" t="s">
        <v>39</v>
      </c>
      <c r="B13">
        <v>106</v>
      </c>
      <c r="C13">
        <v>168368427</v>
      </c>
      <c r="D13" t="s">
        <v>40</v>
      </c>
      <c r="E13" t="s">
        <v>41</v>
      </c>
      <c r="F13" t="s">
        <v>11</v>
      </c>
      <c r="G13">
        <v>200000000</v>
      </c>
      <c r="H13" s="8">
        <v>6.7</v>
      </c>
    </row>
    <row r="14" spans="1:8" hidden="1" x14ac:dyDescent="0.3">
      <c r="A14" t="s">
        <v>12</v>
      </c>
      <c r="B14">
        <v>151</v>
      </c>
      <c r="C14">
        <v>423032628</v>
      </c>
      <c r="D14" t="s">
        <v>13</v>
      </c>
      <c r="E14" t="s">
        <v>42</v>
      </c>
      <c r="F14" t="s">
        <v>11</v>
      </c>
      <c r="G14">
        <v>225000000</v>
      </c>
      <c r="H14" s="8">
        <v>7.3</v>
      </c>
    </row>
    <row r="15" spans="1:8" hidden="1" x14ac:dyDescent="0.3">
      <c r="A15" t="s">
        <v>12</v>
      </c>
      <c r="B15">
        <v>150</v>
      </c>
      <c r="C15">
        <v>89289910</v>
      </c>
      <c r="D15" t="s">
        <v>43</v>
      </c>
      <c r="E15" t="s">
        <v>44</v>
      </c>
      <c r="F15" t="s">
        <v>11</v>
      </c>
      <c r="G15">
        <v>215000000</v>
      </c>
      <c r="H15" s="8">
        <v>6.5</v>
      </c>
    </row>
    <row r="16" spans="1:8" hidden="1" x14ac:dyDescent="0.3">
      <c r="A16" t="s">
        <v>35</v>
      </c>
      <c r="B16">
        <v>143</v>
      </c>
      <c r="C16">
        <v>291021565</v>
      </c>
      <c r="D16" t="s">
        <v>9</v>
      </c>
      <c r="E16" t="s">
        <v>45</v>
      </c>
      <c r="F16" t="s">
        <v>11</v>
      </c>
      <c r="G16">
        <v>225000000</v>
      </c>
      <c r="H16" s="8">
        <v>7.2</v>
      </c>
    </row>
    <row r="17" spans="1:8" hidden="1" x14ac:dyDescent="0.3">
      <c r="A17" t="s">
        <v>46</v>
      </c>
      <c r="B17">
        <v>150</v>
      </c>
      <c r="C17">
        <v>141614023</v>
      </c>
      <c r="D17" t="s">
        <v>47</v>
      </c>
      <c r="E17" t="s">
        <v>48</v>
      </c>
      <c r="F17" t="s">
        <v>11</v>
      </c>
      <c r="G17">
        <v>225000000</v>
      </c>
      <c r="H17" s="8">
        <v>6.6</v>
      </c>
    </row>
    <row r="18" spans="1:8" hidden="1" x14ac:dyDescent="0.3">
      <c r="A18" t="s">
        <v>30</v>
      </c>
      <c r="B18">
        <v>173</v>
      </c>
      <c r="C18">
        <v>623279547</v>
      </c>
      <c r="D18" t="s">
        <v>22</v>
      </c>
      <c r="E18" t="s">
        <v>49</v>
      </c>
      <c r="F18" t="s">
        <v>11</v>
      </c>
      <c r="G18">
        <v>220000000</v>
      </c>
      <c r="H18" s="8">
        <v>8.1</v>
      </c>
    </row>
    <row r="19" spans="1:8" hidden="1" x14ac:dyDescent="0.3">
      <c r="A19" t="s">
        <v>50</v>
      </c>
      <c r="B19">
        <v>136</v>
      </c>
      <c r="C19">
        <v>241063875</v>
      </c>
      <c r="D19" t="s">
        <v>13</v>
      </c>
      <c r="E19" t="s">
        <v>51</v>
      </c>
      <c r="F19" t="s">
        <v>11</v>
      </c>
      <c r="G19">
        <v>250000000</v>
      </c>
      <c r="H19" s="8">
        <v>6.7</v>
      </c>
    </row>
    <row r="20" spans="1:8" hidden="1" x14ac:dyDescent="0.3">
      <c r="A20" t="s">
        <v>52</v>
      </c>
      <c r="B20">
        <v>106</v>
      </c>
      <c r="C20">
        <v>179020854</v>
      </c>
      <c r="D20" t="s">
        <v>53</v>
      </c>
      <c r="E20" t="s">
        <v>54</v>
      </c>
      <c r="F20" t="s">
        <v>11</v>
      </c>
      <c r="G20">
        <v>225000000</v>
      </c>
      <c r="H20" s="8">
        <v>6.8</v>
      </c>
    </row>
    <row r="21" spans="1:8" hidden="1" x14ac:dyDescent="0.3">
      <c r="A21" t="s">
        <v>55</v>
      </c>
      <c r="B21">
        <v>164</v>
      </c>
      <c r="C21">
        <v>255108370</v>
      </c>
      <c r="D21" t="s">
        <v>56</v>
      </c>
      <c r="E21" t="s">
        <v>57</v>
      </c>
      <c r="F21" t="s">
        <v>11</v>
      </c>
      <c r="G21">
        <v>250000000</v>
      </c>
      <c r="H21" s="8">
        <v>7.5</v>
      </c>
    </row>
    <row r="22" spans="1:8" hidden="1" x14ac:dyDescent="0.3">
      <c r="A22" t="s">
        <v>58</v>
      </c>
      <c r="B22">
        <v>153</v>
      </c>
      <c r="C22">
        <v>262030663</v>
      </c>
      <c r="D22" t="s">
        <v>13</v>
      </c>
      <c r="E22" t="s">
        <v>59</v>
      </c>
      <c r="F22" t="s">
        <v>11</v>
      </c>
      <c r="G22">
        <v>230000000</v>
      </c>
      <c r="H22" s="8">
        <v>7</v>
      </c>
    </row>
    <row r="23" spans="1:8" hidden="1" x14ac:dyDescent="0.3">
      <c r="A23" t="s">
        <v>60</v>
      </c>
      <c r="B23">
        <v>156</v>
      </c>
      <c r="C23">
        <v>105219735</v>
      </c>
      <c r="D23" t="s">
        <v>61</v>
      </c>
      <c r="E23" t="s">
        <v>62</v>
      </c>
      <c r="F23" t="s">
        <v>11</v>
      </c>
      <c r="G23">
        <v>200000000</v>
      </c>
      <c r="H23" s="8">
        <v>6.7</v>
      </c>
    </row>
    <row r="24" spans="1:8" hidden="1" x14ac:dyDescent="0.3">
      <c r="A24" t="s">
        <v>55</v>
      </c>
      <c r="B24">
        <v>186</v>
      </c>
      <c r="C24">
        <v>258355354</v>
      </c>
      <c r="D24" t="s">
        <v>56</v>
      </c>
      <c r="E24" t="s">
        <v>63</v>
      </c>
      <c r="F24" t="s">
        <v>11</v>
      </c>
      <c r="G24">
        <v>225000000</v>
      </c>
      <c r="H24" s="8">
        <v>7.9</v>
      </c>
    </row>
    <row r="25" spans="1:8" hidden="1" x14ac:dyDescent="0.3">
      <c r="A25" t="s">
        <v>64</v>
      </c>
      <c r="B25">
        <v>113</v>
      </c>
      <c r="C25">
        <v>70083519</v>
      </c>
      <c r="D25" t="s">
        <v>65</v>
      </c>
      <c r="E25" t="s">
        <v>66</v>
      </c>
      <c r="F25" t="s">
        <v>11</v>
      </c>
      <c r="G25">
        <v>180000000</v>
      </c>
      <c r="H25" s="8">
        <v>6.1</v>
      </c>
    </row>
    <row r="26" spans="1:8" hidden="1" x14ac:dyDescent="0.3">
      <c r="A26" t="s">
        <v>55</v>
      </c>
      <c r="B26">
        <v>201</v>
      </c>
      <c r="C26">
        <v>218051260</v>
      </c>
      <c r="D26" t="s">
        <v>67</v>
      </c>
      <c r="E26" t="s">
        <v>68</v>
      </c>
      <c r="F26" t="s">
        <v>11</v>
      </c>
      <c r="G26">
        <v>207000000</v>
      </c>
      <c r="H26" s="8">
        <v>7.2</v>
      </c>
    </row>
    <row r="27" spans="1:8" hidden="1" x14ac:dyDescent="0.3">
      <c r="A27" t="s">
        <v>8</v>
      </c>
      <c r="B27">
        <v>194</v>
      </c>
      <c r="C27">
        <v>658672302</v>
      </c>
      <c r="D27" t="s">
        <v>69</v>
      </c>
      <c r="E27" t="s">
        <v>70</v>
      </c>
      <c r="F27" t="s">
        <v>11</v>
      </c>
      <c r="G27">
        <v>200000000</v>
      </c>
      <c r="H27" s="8">
        <v>7.7</v>
      </c>
    </row>
    <row r="28" spans="1:8" hidden="1" x14ac:dyDescent="0.3">
      <c r="A28" t="s">
        <v>71</v>
      </c>
      <c r="B28">
        <v>147</v>
      </c>
      <c r="C28">
        <v>407197282</v>
      </c>
      <c r="D28" t="s">
        <v>22</v>
      </c>
      <c r="E28" t="s">
        <v>72</v>
      </c>
      <c r="F28" t="s">
        <v>11</v>
      </c>
      <c r="G28">
        <v>250000000</v>
      </c>
      <c r="H28" s="8">
        <v>8.1999999999999993</v>
      </c>
    </row>
    <row r="29" spans="1:8" hidden="1" x14ac:dyDescent="0.3">
      <c r="A29" t="s">
        <v>73</v>
      </c>
      <c r="B29">
        <v>131</v>
      </c>
      <c r="C29">
        <v>65173160</v>
      </c>
      <c r="D29" t="s">
        <v>74</v>
      </c>
      <c r="E29" t="s">
        <v>75</v>
      </c>
      <c r="F29" t="s">
        <v>11</v>
      </c>
      <c r="G29">
        <v>209000000</v>
      </c>
      <c r="H29" s="8">
        <v>5.9</v>
      </c>
    </row>
    <row r="30" spans="1:8" hidden="1" x14ac:dyDescent="0.3">
      <c r="A30" t="s">
        <v>76</v>
      </c>
      <c r="B30">
        <v>124</v>
      </c>
      <c r="C30">
        <v>652177271</v>
      </c>
      <c r="D30" t="s">
        <v>74</v>
      </c>
      <c r="E30" t="s">
        <v>77</v>
      </c>
      <c r="F30" t="s">
        <v>11</v>
      </c>
      <c r="G30">
        <v>150000000</v>
      </c>
      <c r="H30" s="8">
        <v>7</v>
      </c>
    </row>
    <row r="31" spans="1:8" hidden="1" x14ac:dyDescent="0.3">
      <c r="A31" t="s">
        <v>15</v>
      </c>
      <c r="B31">
        <v>143</v>
      </c>
      <c r="C31">
        <v>304360277</v>
      </c>
      <c r="D31" t="s">
        <v>16</v>
      </c>
      <c r="E31" t="s">
        <v>78</v>
      </c>
      <c r="F31" t="s">
        <v>11</v>
      </c>
      <c r="G31">
        <v>200000000</v>
      </c>
      <c r="H31" s="8">
        <v>7.8</v>
      </c>
    </row>
    <row r="32" spans="1:8" hidden="1" x14ac:dyDescent="0.3">
      <c r="A32" t="s">
        <v>24</v>
      </c>
      <c r="B32">
        <v>135</v>
      </c>
      <c r="C32">
        <v>373377893</v>
      </c>
      <c r="D32" t="s">
        <v>79</v>
      </c>
      <c r="E32" t="s">
        <v>80</v>
      </c>
      <c r="F32" t="s">
        <v>11</v>
      </c>
      <c r="G32">
        <v>200000000</v>
      </c>
      <c r="H32" s="8">
        <v>7.3</v>
      </c>
    </row>
    <row r="33" spans="1:8" hidden="1" x14ac:dyDescent="0.3">
      <c r="A33" t="s">
        <v>81</v>
      </c>
      <c r="B33">
        <v>195</v>
      </c>
      <c r="C33">
        <v>408992272</v>
      </c>
      <c r="D33" t="s">
        <v>22</v>
      </c>
      <c r="E33" t="s">
        <v>82</v>
      </c>
      <c r="F33" t="s">
        <v>11</v>
      </c>
      <c r="G33">
        <v>200000000</v>
      </c>
      <c r="H33" s="8">
        <v>7.2</v>
      </c>
    </row>
    <row r="34" spans="1:8" hidden="1" x14ac:dyDescent="0.3">
      <c r="A34" t="s">
        <v>83</v>
      </c>
      <c r="B34">
        <v>108</v>
      </c>
      <c r="C34">
        <v>334185206</v>
      </c>
      <c r="D34" t="s">
        <v>65</v>
      </c>
      <c r="E34" t="s">
        <v>84</v>
      </c>
      <c r="F34" t="s">
        <v>11</v>
      </c>
      <c r="G34">
        <v>200000000</v>
      </c>
      <c r="H34" s="8">
        <v>6.5</v>
      </c>
    </row>
    <row r="35" spans="1:8" hidden="1" x14ac:dyDescent="0.3">
      <c r="A35" t="s">
        <v>85</v>
      </c>
      <c r="B35">
        <v>104</v>
      </c>
      <c r="C35">
        <v>234360014</v>
      </c>
      <c r="D35" t="s">
        <v>86</v>
      </c>
      <c r="E35" t="s">
        <v>87</v>
      </c>
      <c r="F35" t="s">
        <v>11</v>
      </c>
      <c r="G35">
        <v>210000000</v>
      </c>
      <c r="H35" s="8">
        <v>6.8</v>
      </c>
    </row>
    <row r="36" spans="1:8" hidden="1" x14ac:dyDescent="0.3">
      <c r="A36" t="s">
        <v>88</v>
      </c>
      <c r="B36">
        <v>104</v>
      </c>
      <c r="C36">
        <v>268488329</v>
      </c>
      <c r="D36" t="s">
        <v>89</v>
      </c>
      <c r="E36" t="s">
        <v>90</v>
      </c>
      <c r="F36" t="s">
        <v>11</v>
      </c>
      <c r="G36">
        <v>200000000</v>
      </c>
      <c r="H36" s="8">
        <v>7.3</v>
      </c>
    </row>
    <row r="37" spans="1:8" hidden="1" x14ac:dyDescent="0.3">
      <c r="A37" t="s">
        <v>91</v>
      </c>
      <c r="B37">
        <v>150</v>
      </c>
      <c r="C37">
        <v>402076689</v>
      </c>
      <c r="D37" t="s">
        <v>22</v>
      </c>
      <c r="E37" t="s">
        <v>92</v>
      </c>
      <c r="F37" t="s">
        <v>11</v>
      </c>
      <c r="G37">
        <v>200000000</v>
      </c>
      <c r="H37" s="8">
        <v>6</v>
      </c>
    </row>
    <row r="38" spans="1:8" hidden="1" x14ac:dyDescent="0.3">
      <c r="A38" t="s">
        <v>91</v>
      </c>
      <c r="B38">
        <v>165</v>
      </c>
      <c r="C38">
        <v>245428137</v>
      </c>
      <c r="D38" t="s">
        <v>22</v>
      </c>
      <c r="E38" t="s">
        <v>93</v>
      </c>
      <c r="F38" t="s">
        <v>11</v>
      </c>
      <c r="G38">
        <v>210000000</v>
      </c>
      <c r="H38" s="8">
        <v>5.7</v>
      </c>
    </row>
    <row r="39" spans="1:8" hidden="1" x14ac:dyDescent="0.3">
      <c r="A39" t="s">
        <v>24</v>
      </c>
      <c r="B39">
        <v>130</v>
      </c>
      <c r="C39">
        <v>234903076</v>
      </c>
      <c r="D39" t="s">
        <v>65</v>
      </c>
      <c r="E39" t="s">
        <v>94</v>
      </c>
      <c r="F39" t="s">
        <v>11</v>
      </c>
      <c r="G39">
        <v>215000000</v>
      </c>
      <c r="H39" s="8">
        <v>6.4</v>
      </c>
    </row>
    <row r="40" spans="1:8" hidden="1" x14ac:dyDescent="0.3">
      <c r="A40" t="s">
        <v>58</v>
      </c>
      <c r="B40">
        <v>142</v>
      </c>
      <c r="C40">
        <v>202853933</v>
      </c>
      <c r="D40" t="s">
        <v>9</v>
      </c>
      <c r="E40" t="s">
        <v>95</v>
      </c>
      <c r="F40" t="s">
        <v>11</v>
      </c>
      <c r="G40">
        <v>200000000</v>
      </c>
      <c r="H40" s="8">
        <v>6.7</v>
      </c>
    </row>
    <row r="41" spans="1:8" hidden="1" x14ac:dyDescent="0.3">
      <c r="A41" t="s">
        <v>96</v>
      </c>
      <c r="B41">
        <v>125</v>
      </c>
      <c r="C41">
        <v>172051787</v>
      </c>
      <c r="D41" t="s">
        <v>22</v>
      </c>
      <c r="E41" t="s">
        <v>97</v>
      </c>
      <c r="F41" t="s">
        <v>11</v>
      </c>
      <c r="G41">
        <v>170000000</v>
      </c>
      <c r="H41" s="8">
        <v>6.8</v>
      </c>
    </row>
    <row r="42" spans="1:8" hidden="1" x14ac:dyDescent="0.3">
      <c r="A42" t="s">
        <v>98</v>
      </c>
      <c r="B42">
        <v>106</v>
      </c>
      <c r="C42">
        <v>191450875</v>
      </c>
      <c r="D42" t="s">
        <v>99</v>
      </c>
      <c r="E42" t="s">
        <v>100</v>
      </c>
      <c r="F42" t="s">
        <v>11</v>
      </c>
      <c r="G42">
        <v>200000000</v>
      </c>
      <c r="H42" s="8">
        <v>6.3</v>
      </c>
    </row>
    <row r="43" spans="1:8" hidden="1" x14ac:dyDescent="0.3">
      <c r="A43" t="s">
        <v>101</v>
      </c>
      <c r="B43">
        <v>123</v>
      </c>
      <c r="C43">
        <v>116593191</v>
      </c>
      <c r="D43" t="s">
        <v>22</v>
      </c>
      <c r="E43" t="s">
        <v>102</v>
      </c>
      <c r="F43" t="s">
        <v>11</v>
      </c>
      <c r="G43">
        <v>200000000</v>
      </c>
      <c r="H43" s="8">
        <v>5.6</v>
      </c>
    </row>
    <row r="44" spans="1:8" hidden="1" x14ac:dyDescent="0.3">
      <c r="A44" t="s">
        <v>103</v>
      </c>
      <c r="B44">
        <v>103</v>
      </c>
      <c r="C44">
        <v>414984497</v>
      </c>
      <c r="D44" t="s">
        <v>89</v>
      </c>
      <c r="E44" t="s">
        <v>104</v>
      </c>
      <c r="F44" t="s">
        <v>11</v>
      </c>
      <c r="G44">
        <v>200000000</v>
      </c>
      <c r="H44" s="8">
        <v>8.3000000000000007</v>
      </c>
    </row>
    <row r="45" spans="1:8" hidden="1" x14ac:dyDescent="0.3">
      <c r="A45" t="s">
        <v>105</v>
      </c>
      <c r="B45">
        <v>118</v>
      </c>
      <c r="C45">
        <v>125320003</v>
      </c>
      <c r="D45" t="s">
        <v>22</v>
      </c>
      <c r="E45" t="s">
        <v>106</v>
      </c>
      <c r="F45" t="s">
        <v>11</v>
      </c>
      <c r="G45">
        <v>200000000</v>
      </c>
      <c r="H45" s="8">
        <v>6.6</v>
      </c>
    </row>
    <row r="46" spans="1:8" hidden="1" x14ac:dyDescent="0.3">
      <c r="A46" t="s">
        <v>107</v>
      </c>
      <c r="B46">
        <v>140</v>
      </c>
      <c r="C46">
        <v>350034110</v>
      </c>
      <c r="D46" t="s">
        <v>108</v>
      </c>
      <c r="E46" t="s">
        <v>109</v>
      </c>
      <c r="F46" t="s">
        <v>11</v>
      </c>
      <c r="G46">
        <v>190000000</v>
      </c>
      <c r="H46" s="8">
        <v>7.2</v>
      </c>
    </row>
    <row r="47" spans="1:8" hidden="1" x14ac:dyDescent="0.3">
      <c r="A47" t="s">
        <v>39</v>
      </c>
      <c r="B47">
        <v>123</v>
      </c>
      <c r="C47">
        <v>202351611</v>
      </c>
      <c r="D47" t="s">
        <v>110</v>
      </c>
      <c r="E47" t="s">
        <v>111</v>
      </c>
      <c r="F47" t="s">
        <v>11</v>
      </c>
      <c r="G47">
        <v>190000000</v>
      </c>
      <c r="H47" s="8">
        <v>7</v>
      </c>
    </row>
    <row r="48" spans="1:8" hidden="1" x14ac:dyDescent="0.3">
      <c r="A48" t="s">
        <v>37</v>
      </c>
      <c r="B48">
        <v>149</v>
      </c>
      <c r="C48">
        <v>233914986</v>
      </c>
      <c r="D48" t="s">
        <v>86</v>
      </c>
      <c r="E48" t="s">
        <v>112</v>
      </c>
      <c r="F48" t="s">
        <v>11</v>
      </c>
      <c r="G48">
        <v>200000000</v>
      </c>
      <c r="H48" s="8">
        <v>8</v>
      </c>
    </row>
    <row r="49" spans="1:8" hidden="1" x14ac:dyDescent="0.3">
      <c r="A49" t="s">
        <v>113</v>
      </c>
      <c r="B49">
        <v>132</v>
      </c>
      <c r="C49">
        <v>228756232</v>
      </c>
      <c r="D49" t="s">
        <v>22</v>
      </c>
      <c r="E49" t="s">
        <v>114</v>
      </c>
      <c r="F49" t="s">
        <v>11</v>
      </c>
      <c r="G49">
        <v>190000000</v>
      </c>
      <c r="H49" s="8">
        <v>7.8</v>
      </c>
    </row>
    <row r="50" spans="1:8" hidden="1" x14ac:dyDescent="0.3">
      <c r="A50" t="s">
        <v>37</v>
      </c>
      <c r="B50">
        <v>114</v>
      </c>
      <c r="C50">
        <v>65171860</v>
      </c>
      <c r="D50" t="s">
        <v>56</v>
      </c>
      <c r="E50" t="s">
        <v>115</v>
      </c>
      <c r="F50" t="s">
        <v>11</v>
      </c>
      <c r="G50">
        <v>195000000</v>
      </c>
      <c r="H50" s="8">
        <v>6.3</v>
      </c>
    </row>
    <row r="51" spans="1:8" hidden="1" x14ac:dyDescent="0.3">
      <c r="A51" t="s">
        <v>116</v>
      </c>
      <c r="B51">
        <v>143</v>
      </c>
      <c r="C51">
        <v>144812796</v>
      </c>
      <c r="D51" t="s">
        <v>69</v>
      </c>
      <c r="E51" t="s">
        <v>117</v>
      </c>
      <c r="F51" t="s">
        <v>11</v>
      </c>
      <c r="G51">
        <v>105000000</v>
      </c>
      <c r="H51" s="8">
        <v>7.3</v>
      </c>
    </row>
    <row r="52" spans="1:8" hidden="1" x14ac:dyDescent="0.3">
      <c r="A52" t="s">
        <v>118</v>
      </c>
      <c r="B52">
        <v>116</v>
      </c>
      <c r="C52">
        <v>90755643</v>
      </c>
      <c r="D52" t="s">
        <v>79</v>
      </c>
      <c r="E52" t="s">
        <v>119</v>
      </c>
      <c r="F52" t="s">
        <v>11</v>
      </c>
      <c r="G52">
        <v>200000000</v>
      </c>
      <c r="H52" s="8">
        <v>6.6</v>
      </c>
    </row>
    <row r="53" spans="1:8" hidden="1" x14ac:dyDescent="0.3">
      <c r="A53" t="s">
        <v>120</v>
      </c>
      <c r="B53">
        <v>131</v>
      </c>
      <c r="C53">
        <v>101785482</v>
      </c>
      <c r="D53" t="s">
        <v>22</v>
      </c>
      <c r="E53" t="s">
        <v>121</v>
      </c>
      <c r="F53" t="s">
        <v>11</v>
      </c>
      <c r="G53">
        <v>190000000</v>
      </c>
      <c r="H53" s="8">
        <v>7</v>
      </c>
    </row>
    <row r="54" spans="1:8" hidden="1" x14ac:dyDescent="0.3">
      <c r="A54" t="s">
        <v>91</v>
      </c>
      <c r="B54">
        <v>154</v>
      </c>
      <c r="C54">
        <v>352358779</v>
      </c>
      <c r="D54" t="s">
        <v>22</v>
      </c>
      <c r="E54" t="s">
        <v>122</v>
      </c>
      <c r="F54" t="s">
        <v>11</v>
      </c>
      <c r="G54">
        <v>195000000</v>
      </c>
      <c r="H54" s="8">
        <v>6.3</v>
      </c>
    </row>
    <row r="55" spans="1:8" x14ac:dyDescent="0.3">
      <c r="A55" t="s">
        <v>123</v>
      </c>
      <c r="B55">
        <v>122</v>
      </c>
      <c r="C55">
        <v>317011114</v>
      </c>
      <c r="D55" t="s">
        <v>13</v>
      </c>
      <c r="E55" t="s">
        <v>124</v>
      </c>
      <c r="F55" t="s">
        <v>11</v>
      </c>
      <c r="G55">
        <v>185000000</v>
      </c>
      <c r="H55" s="8">
        <v>6.2</v>
      </c>
    </row>
    <row r="56" spans="1:8" hidden="1" x14ac:dyDescent="0.3">
      <c r="A56" t="s">
        <v>125</v>
      </c>
      <c r="B56">
        <v>93</v>
      </c>
      <c r="C56">
        <v>237282182</v>
      </c>
      <c r="D56" t="s">
        <v>89</v>
      </c>
      <c r="E56" t="s">
        <v>126</v>
      </c>
      <c r="F56" t="s">
        <v>11</v>
      </c>
      <c r="G56">
        <v>185000000</v>
      </c>
      <c r="H56" s="8">
        <v>7.2</v>
      </c>
    </row>
    <row r="57" spans="1:8" hidden="1" x14ac:dyDescent="0.3">
      <c r="A57" t="s">
        <v>127</v>
      </c>
      <c r="B57">
        <v>122</v>
      </c>
      <c r="C57">
        <v>130468626</v>
      </c>
      <c r="D57" t="s">
        <v>74</v>
      </c>
      <c r="E57" t="s">
        <v>128</v>
      </c>
      <c r="F57" t="s">
        <v>11</v>
      </c>
      <c r="G57">
        <v>185000000</v>
      </c>
      <c r="H57" s="8">
        <v>7.5</v>
      </c>
    </row>
    <row r="58" spans="1:8" hidden="1" x14ac:dyDescent="0.3">
      <c r="A58" t="s">
        <v>21</v>
      </c>
      <c r="B58">
        <v>98</v>
      </c>
      <c r="C58">
        <v>223806889</v>
      </c>
      <c r="D58" t="s">
        <v>129</v>
      </c>
      <c r="E58" t="s">
        <v>130</v>
      </c>
      <c r="F58" t="s">
        <v>11</v>
      </c>
      <c r="G58">
        <v>180000000</v>
      </c>
      <c r="H58" s="8">
        <v>8.4</v>
      </c>
    </row>
    <row r="59" spans="1:8" hidden="1" x14ac:dyDescent="0.3">
      <c r="A59" t="s">
        <v>85</v>
      </c>
      <c r="B59">
        <v>91</v>
      </c>
      <c r="C59">
        <v>140080850</v>
      </c>
      <c r="D59" t="s">
        <v>131</v>
      </c>
      <c r="E59" t="s">
        <v>132</v>
      </c>
      <c r="F59" t="s">
        <v>11</v>
      </c>
      <c r="G59">
        <v>140000000</v>
      </c>
      <c r="H59" s="8">
        <v>6.2</v>
      </c>
    </row>
    <row r="60" spans="1:8" hidden="1" x14ac:dyDescent="0.3">
      <c r="A60" t="s">
        <v>133</v>
      </c>
      <c r="B60">
        <v>158</v>
      </c>
      <c r="C60">
        <v>166112167</v>
      </c>
      <c r="D60" t="s">
        <v>22</v>
      </c>
      <c r="E60">
        <v>2012</v>
      </c>
      <c r="F60" t="s">
        <v>11</v>
      </c>
      <c r="G60">
        <v>200000000</v>
      </c>
      <c r="H60" s="8">
        <v>5.8</v>
      </c>
    </row>
    <row r="61" spans="1:8" hidden="1" x14ac:dyDescent="0.3">
      <c r="A61" t="s">
        <v>134</v>
      </c>
      <c r="B61">
        <v>96</v>
      </c>
      <c r="C61">
        <v>137850096</v>
      </c>
      <c r="D61" t="s">
        <v>135</v>
      </c>
      <c r="E61" t="s">
        <v>136</v>
      </c>
      <c r="F61" t="s">
        <v>11</v>
      </c>
      <c r="G61">
        <v>200000000</v>
      </c>
      <c r="H61" s="8">
        <v>6.8</v>
      </c>
    </row>
    <row r="62" spans="1:8" hidden="1" x14ac:dyDescent="0.3">
      <c r="A62" t="s">
        <v>137</v>
      </c>
      <c r="B62">
        <v>127</v>
      </c>
      <c r="C62">
        <v>47375327</v>
      </c>
      <c r="D62" t="s">
        <v>22</v>
      </c>
      <c r="E62" t="s">
        <v>138</v>
      </c>
      <c r="F62" t="s">
        <v>11</v>
      </c>
      <c r="G62">
        <v>176000000</v>
      </c>
      <c r="H62" s="8">
        <v>5.4</v>
      </c>
    </row>
    <row r="63" spans="1:8" hidden="1" x14ac:dyDescent="0.3">
      <c r="A63" t="s">
        <v>32</v>
      </c>
      <c r="B63">
        <v>110</v>
      </c>
      <c r="C63">
        <v>124051759</v>
      </c>
      <c r="D63" t="s">
        <v>67</v>
      </c>
      <c r="E63" t="s">
        <v>139</v>
      </c>
      <c r="F63" t="s">
        <v>11</v>
      </c>
      <c r="G63">
        <v>180000000</v>
      </c>
      <c r="H63" s="8">
        <v>6.6</v>
      </c>
    </row>
    <row r="64" spans="1:8" hidden="1" x14ac:dyDescent="0.3">
      <c r="A64" t="s">
        <v>46</v>
      </c>
      <c r="B64">
        <v>150</v>
      </c>
      <c r="C64">
        <v>291709845</v>
      </c>
      <c r="D64" t="s">
        <v>65</v>
      </c>
      <c r="E64" t="s">
        <v>140</v>
      </c>
      <c r="F64" t="s">
        <v>11</v>
      </c>
      <c r="G64">
        <v>180000000</v>
      </c>
      <c r="H64" s="8">
        <v>6.9</v>
      </c>
    </row>
    <row r="65" spans="1:8" hidden="1" x14ac:dyDescent="0.3">
      <c r="A65" t="s">
        <v>37</v>
      </c>
      <c r="B65">
        <v>144</v>
      </c>
      <c r="C65">
        <v>154985087</v>
      </c>
      <c r="D65" t="s">
        <v>22</v>
      </c>
      <c r="E65" t="s">
        <v>141</v>
      </c>
      <c r="F65" t="s">
        <v>11</v>
      </c>
      <c r="G65">
        <v>178000000</v>
      </c>
      <c r="H65" s="8">
        <v>7.3</v>
      </c>
    </row>
    <row r="66" spans="1:8" hidden="1" x14ac:dyDescent="0.3">
      <c r="A66" t="s">
        <v>18</v>
      </c>
      <c r="B66">
        <v>152</v>
      </c>
      <c r="C66">
        <v>533316061</v>
      </c>
      <c r="D66" t="s">
        <v>142</v>
      </c>
      <c r="E66" t="s">
        <v>143</v>
      </c>
      <c r="F66" t="s">
        <v>11</v>
      </c>
      <c r="G66">
        <v>185000000</v>
      </c>
      <c r="H66" s="8">
        <v>9</v>
      </c>
    </row>
    <row r="67" spans="1:8" hidden="1" x14ac:dyDescent="0.3">
      <c r="A67" t="s">
        <v>144</v>
      </c>
      <c r="B67">
        <v>96</v>
      </c>
      <c r="C67">
        <v>292979556</v>
      </c>
      <c r="D67" t="s">
        <v>145</v>
      </c>
      <c r="E67" t="s">
        <v>146</v>
      </c>
      <c r="F67" t="s">
        <v>11</v>
      </c>
      <c r="G67">
        <v>175000000</v>
      </c>
      <c r="H67" s="8">
        <v>8.3000000000000007</v>
      </c>
    </row>
    <row r="68" spans="1:8" hidden="1" x14ac:dyDescent="0.3">
      <c r="A68" t="s">
        <v>147</v>
      </c>
      <c r="B68">
        <v>94</v>
      </c>
      <c r="C68">
        <v>198332128</v>
      </c>
      <c r="D68" t="s">
        <v>148</v>
      </c>
      <c r="E68" t="s">
        <v>149</v>
      </c>
      <c r="F68" t="s">
        <v>11</v>
      </c>
      <c r="G68">
        <v>175000000</v>
      </c>
      <c r="H68" s="8">
        <v>6.5</v>
      </c>
    </row>
    <row r="69" spans="1:8" hidden="1" x14ac:dyDescent="0.3">
      <c r="A69" t="s">
        <v>150</v>
      </c>
      <c r="B69">
        <v>126</v>
      </c>
      <c r="C69">
        <v>318298180</v>
      </c>
      <c r="D69" t="s">
        <v>22</v>
      </c>
      <c r="E69" t="s">
        <v>151</v>
      </c>
      <c r="F69" t="s">
        <v>11</v>
      </c>
      <c r="G69">
        <v>140000000</v>
      </c>
      <c r="H69" s="8">
        <v>7.9</v>
      </c>
    </row>
    <row r="70" spans="1:8" hidden="1" x14ac:dyDescent="0.3">
      <c r="A70" t="s">
        <v>152</v>
      </c>
      <c r="B70">
        <v>126</v>
      </c>
      <c r="C70">
        <v>73820094</v>
      </c>
      <c r="D70" t="s">
        <v>153</v>
      </c>
      <c r="E70" t="s">
        <v>154</v>
      </c>
      <c r="F70" t="s">
        <v>11</v>
      </c>
      <c r="G70">
        <v>170000000</v>
      </c>
      <c r="H70" s="8">
        <v>7.5</v>
      </c>
    </row>
    <row r="71" spans="1:8" hidden="1" x14ac:dyDescent="0.3">
      <c r="A71" t="s">
        <v>52</v>
      </c>
      <c r="B71">
        <v>106</v>
      </c>
      <c r="C71">
        <v>113745408</v>
      </c>
      <c r="D71" t="s">
        <v>155</v>
      </c>
      <c r="E71" t="s">
        <v>156</v>
      </c>
      <c r="F71" t="s">
        <v>11</v>
      </c>
      <c r="G71">
        <v>170000000</v>
      </c>
      <c r="H71" s="8">
        <v>4.8</v>
      </c>
    </row>
    <row r="72" spans="1:8" hidden="1" x14ac:dyDescent="0.3">
      <c r="A72" t="s">
        <v>157</v>
      </c>
      <c r="B72">
        <v>112</v>
      </c>
      <c r="C72">
        <v>102176165</v>
      </c>
      <c r="D72" t="s">
        <v>158</v>
      </c>
      <c r="E72" t="s">
        <v>159</v>
      </c>
      <c r="F72" t="s">
        <v>11</v>
      </c>
      <c r="G72">
        <v>145000000</v>
      </c>
      <c r="H72" s="8">
        <v>5.2</v>
      </c>
    </row>
    <row r="73" spans="1:8" hidden="1" x14ac:dyDescent="0.3">
      <c r="A73" t="s">
        <v>160</v>
      </c>
      <c r="B73">
        <v>123</v>
      </c>
      <c r="C73">
        <v>161087183</v>
      </c>
      <c r="D73" t="s">
        <v>161</v>
      </c>
      <c r="E73" t="s">
        <v>162</v>
      </c>
      <c r="F73" t="s">
        <v>11</v>
      </c>
      <c r="G73">
        <v>175000000</v>
      </c>
      <c r="H73" s="8">
        <v>6.9</v>
      </c>
    </row>
    <row r="74" spans="1:8" hidden="1" x14ac:dyDescent="0.3">
      <c r="A74" t="s">
        <v>163</v>
      </c>
      <c r="B74">
        <v>96</v>
      </c>
      <c r="C74">
        <v>100289690</v>
      </c>
      <c r="D74" t="s">
        <v>164</v>
      </c>
      <c r="E74" t="s">
        <v>165</v>
      </c>
      <c r="F74" t="s">
        <v>11</v>
      </c>
      <c r="G74">
        <v>175000000</v>
      </c>
      <c r="H74" s="8">
        <v>5.4</v>
      </c>
    </row>
    <row r="75" spans="1:8" hidden="1" x14ac:dyDescent="0.3">
      <c r="A75" t="s">
        <v>166</v>
      </c>
      <c r="B75">
        <v>113</v>
      </c>
      <c r="C75">
        <v>100189501</v>
      </c>
      <c r="D75" t="s">
        <v>22</v>
      </c>
      <c r="E75" t="s">
        <v>167</v>
      </c>
      <c r="F75" t="s">
        <v>11</v>
      </c>
      <c r="G75">
        <v>178000000</v>
      </c>
      <c r="H75" s="8">
        <v>7.9</v>
      </c>
    </row>
    <row r="76" spans="1:8" hidden="1" x14ac:dyDescent="0.3">
      <c r="A76" t="s">
        <v>168</v>
      </c>
      <c r="B76">
        <v>176</v>
      </c>
      <c r="C76">
        <v>88246220</v>
      </c>
      <c r="D76" t="s">
        <v>74</v>
      </c>
      <c r="E76" t="s">
        <v>169</v>
      </c>
      <c r="F76" t="s">
        <v>11</v>
      </c>
      <c r="G76">
        <v>175000000</v>
      </c>
      <c r="H76" s="8">
        <v>6.1</v>
      </c>
    </row>
    <row r="77" spans="1:8" hidden="1" x14ac:dyDescent="0.3">
      <c r="A77" t="s">
        <v>170</v>
      </c>
      <c r="B77">
        <v>118</v>
      </c>
      <c r="C77">
        <v>150167630</v>
      </c>
      <c r="D77" t="s">
        <v>74</v>
      </c>
      <c r="E77" t="s">
        <v>171</v>
      </c>
      <c r="F77" t="s">
        <v>11</v>
      </c>
      <c r="G77">
        <v>175000000</v>
      </c>
      <c r="H77" s="8">
        <v>5.8</v>
      </c>
    </row>
    <row r="78" spans="1:8" hidden="1" x14ac:dyDescent="0.3">
      <c r="A78" t="s">
        <v>144</v>
      </c>
      <c r="B78">
        <v>95</v>
      </c>
      <c r="C78">
        <v>356454367</v>
      </c>
      <c r="D78" t="s">
        <v>172</v>
      </c>
      <c r="E78" t="s">
        <v>173</v>
      </c>
      <c r="F78" t="s">
        <v>11</v>
      </c>
      <c r="G78">
        <v>175000000</v>
      </c>
      <c r="H78" s="8">
        <v>8.3000000000000007</v>
      </c>
    </row>
    <row r="79" spans="1:8" hidden="1" x14ac:dyDescent="0.3">
      <c r="A79" t="s">
        <v>150</v>
      </c>
      <c r="B79">
        <v>106</v>
      </c>
      <c r="C79">
        <v>362645141</v>
      </c>
      <c r="D79" t="s">
        <v>174</v>
      </c>
      <c r="E79" t="s">
        <v>175</v>
      </c>
      <c r="F79" t="s">
        <v>11</v>
      </c>
      <c r="G79">
        <v>175000000</v>
      </c>
      <c r="H79" s="8">
        <v>7.8</v>
      </c>
    </row>
    <row r="80" spans="1:8" hidden="1" x14ac:dyDescent="0.3">
      <c r="A80" t="s">
        <v>150</v>
      </c>
      <c r="B80">
        <v>124</v>
      </c>
      <c r="C80">
        <v>312057433</v>
      </c>
      <c r="D80" t="s">
        <v>22</v>
      </c>
      <c r="E80" t="s">
        <v>176</v>
      </c>
      <c r="F80" t="s">
        <v>11</v>
      </c>
      <c r="G80">
        <v>200000000</v>
      </c>
      <c r="H80" s="8">
        <v>7</v>
      </c>
    </row>
    <row r="81" spans="1:8" hidden="1" x14ac:dyDescent="0.3">
      <c r="A81" t="s">
        <v>177</v>
      </c>
      <c r="B81">
        <v>132</v>
      </c>
      <c r="C81">
        <v>155111815</v>
      </c>
      <c r="D81" t="s">
        <v>178</v>
      </c>
      <c r="E81" t="s">
        <v>179</v>
      </c>
      <c r="F81" t="s">
        <v>11</v>
      </c>
      <c r="G81">
        <v>170000000</v>
      </c>
      <c r="H81" s="8">
        <v>6.1</v>
      </c>
    </row>
    <row r="82" spans="1:8" hidden="1" x14ac:dyDescent="0.3">
      <c r="A82" t="s">
        <v>180</v>
      </c>
      <c r="B82">
        <v>97</v>
      </c>
      <c r="C82">
        <v>241407328</v>
      </c>
      <c r="D82" t="s">
        <v>181</v>
      </c>
      <c r="E82" t="s">
        <v>182</v>
      </c>
      <c r="F82" t="s">
        <v>11</v>
      </c>
      <c r="G82">
        <v>180000000</v>
      </c>
      <c r="H82" s="8">
        <v>7</v>
      </c>
    </row>
    <row r="83" spans="1:8" hidden="1" x14ac:dyDescent="0.3">
      <c r="A83" t="s">
        <v>183</v>
      </c>
      <c r="B83">
        <v>130</v>
      </c>
      <c r="C83">
        <v>208543795</v>
      </c>
      <c r="D83" t="s">
        <v>184</v>
      </c>
      <c r="E83" t="s">
        <v>185</v>
      </c>
      <c r="F83" t="s">
        <v>11</v>
      </c>
      <c r="G83">
        <v>170000000</v>
      </c>
      <c r="H83" s="8">
        <v>7.6</v>
      </c>
    </row>
    <row r="84" spans="1:8" hidden="1" x14ac:dyDescent="0.3">
      <c r="A84" t="s">
        <v>186</v>
      </c>
      <c r="B84">
        <v>128</v>
      </c>
      <c r="C84">
        <v>38297305</v>
      </c>
      <c r="D84" t="s">
        <v>178</v>
      </c>
      <c r="E84" t="s">
        <v>187</v>
      </c>
      <c r="F84" t="s">
        <v>11</v>
      </c>
      <c r="G84">
        <v>175000000</v>
      </c>
      <c r="H84" s="8">
        <v>6.3</v>
      </c>
    </row>
    <row r="85" spans="1:8" hidden="1" x14ac:dyDescent="0.3">
      <c r="A85" t="s">
        <v>71</v>
      </c>
      <c r="B85">
        <v>136</v>
      </c>
      <c r="C85">
        <v>259746958</v>
      </c>
      <c r="D85" t="s">
        <v>22</v>
      </c>
      <c r="E85" t="s">
        <v>188</v>
      </c>
      <c r="F85" t="s">
        <v>11</v>
      </c>
      <c r="G85">
        <v>170000000</v>
      </c>
      <c r="H85" s="8">
        <v>7.8</v>
      </c>
    </row>
    <row r="86" spans="1:8" hidden="1" x14ac:dyDescent="0.3">
      <c r="A86" t="s">
        <v>189</v>
      </c>
      <c r="B86">
        <v>93</v>
      </c>
      <c r="C86">
        <v>238371987</v>
      </c>
      <c r="D86" t="s">
        <v>89</v>
      </c>
      <c r="E86" t="s">
        <v>190</v>
      </c>
      <c r="F86" t="s">
        <v>11</v>
      </c>
      <c r="G86">
        <v>165000000</v>
      </c>
      <c r="H86" s="8">
        <v>6.4</v>
      </c>
    </row>
    <row r="87" spans="1:8" hidden="1" x14ac:dyDescent="0.3">
      <c r="A87" t="s">
        <v>191</v>
      </c>
      <c r="B87">
        <v>130</v>
      </c>
      <c r="C87">
        <v>93417865</v>
      </c>
      <c r="D87" t="s">
        <v>192</v>
      </c>
      <c r="E87" t="s">
        <v>193</v>
      </c>
      <c r="F87" t="s">
        <v>11</v>
      </c>
      <c r="G87">
        <v>190000000</v>
      </c>
      <c r="H87" s="8">
        <v>6.5</v>
      </c>
    </row>
    <row r="88" spans="1:8" hidden="1" x14ac:dyDescent="0.3">
      <c r="A88" t="s">
        <v>194</v>
      </c>
      <c r="B88">
        <v>102</v>
      </c>
      <c r="C88">
        <v>222487711</v>
      </c>
      <c r="D88" t="s">
        <v>195</v>
      </c>
      <c r="E88" t="s">
        <v>196</v>
      </c>
      <c r="F88" t="s">
        <v>11</v>
      </c>
      <c r="G88">
        <v>165000000</v>
      </c>
      <c r="H88" s="8">
        <v>7.9</v>
      </c>
    </row>
    <row r="89" spans="1:8" hidden="1" x14ac:dyDescent="0.3">
      <c r="A89" t="s">
        <v>197</v>
      </c>
      <c r="B89">
        <v>101</v>
      </c>
      <c r="C89">
        <v>189412677</v>
      </c>
      <c r="D89" t="s">
        <v>198</v>
      </c>
      <c r="E89" t="s">
        <v>199</v>
      </c>
      <c r="F89" t="s">
        <v>11</v>
      </c>
      <c r="G89">
        <v>165000000</v>
      </c>
      <c r="H89" s="8">
        <v>7.8</v>
      </c>
    </row>
    <row r="90" spans="1:8" hidden="1" x14ac:dyDescent="0.3">
      <c r="A90" t="s">
        <v>134</v>
      </c>
      <c r="B90">
        <v>100</v>
      </c>
      <c r="C90">
        <v>665426</v>
      </c>
      <c r="D90" t="s">
        <v>200</v>
      </c>
      <c r="E90" t="s">
        <v>201</v>
      </c>
      <c r="F90" t="s">
        <v>11</v>
      </c>
      <c r="G90">
        <v>165000000</v>
      </c>
      <c r="H90" s="8">
        <v>6.6</v>
      </c>
    </row>
    <row r="91" spans="1:8" hidden="1" x14ac:dyDescent="0.3">
      <c r="A91" t="s">
        <v>133</v>
      </c>
      <c r="B91">
        <v>120</v>
      </c>
      <c r="C91">
        <v>102315545</v>
      </c>
      <c r="D91" t="s">
        <v>22</v>
      </c>
      <c r="E91" t="s">
        <v>202</v>
      </c>
      <c r="F91" t="s">
        <v>11</v>
      </c>
      <c r="G91">
        <v>165000000</v>
      </c>
      <c r="H91" s="8">
        <v>5.5</v>
      </c>
    </row>
    <row r="92" spans="1:8" hidden="1" x14ac:dyDescent="0.3">
      <c r="A92" t="s">
        <v>203</v>
      </c>
      <c r="B92">
        <v>98</v>
      </c>
      <c r="C92">
        <v>217387997</v>
      </c>
      <c r="D92" t="s">
        <v>200</v>
      </c>
      <c r="E92" t="s">
        <v>204</v>
      </c>
      <c r="F92" t="s">
        <v>11</v>
      </c>
      <c r="G92">
        <v>165000000</v>
      </c>
      <c r="H92" s="8">
        <v>8.1999999999999993</v>
      </c>
    </row>
    <row r="93" spans="1:8" hidden="1" x14ac:dyDescent="0.3">
      <c r="A93" t="s">
        <v>205</v>
      </c>
      <c r="B93">
        <v>109</v>
      </c>
      <c r="C93">
        <v>150350192</v>
      </c>
      <c r="D93" t="s">
        <v>206</v>
      </c>
      <c r="E93" t="s">
        <v>207</v>
      </c>
      <c r="F93" t="s">
        <v>11</v>
      </c>
      <c r="G93">
        <v>200000000</v>
      </c>
      <c r="H93" s="8">
        <v>6.4</v>
      </c>
    </row>
    <row r="94" spans="1:8" hidden="1" x14ac:dyDescent="0.3">
      <c r="A94" t="s">
        <v>208</v>
      </c>
      <c r="B94">
        <v>121</v>
      </c>
      <c r="C94">
        <v>333130696</v>
      </c>
      <c r="D94" t="s">
        <v>22</v>
      </c>
      <c r="E94" t="s">
        <v>209</v>
      </c>
      <c r="F94" t="s">
        <v>11</v>
      </c>
      <c r="G94">
        <v>170000000</v>
      </c>
      <c r="H94" s="8">
        <v>8.1</v>
      </c>
    </row>
    <row r="95" spans="1:8" hidden="1" x14ac:dyDescent="0.3">
      <c r="A95" t="s">
        <v>18</v>
      </c>
      <c r="B95">
        <v>169</v>
      </c>
      <c r="C95">
        <v>187991439</v>
      </c>
      <c r="D95" t="s">
        <v>210</v>
      </c>
      <c r="E95" t="s">
        <v>211</v>
      </c>
      <c r="F95" t="s">
        <v>11</v>
      </c>
      <c r="G95">
        <v>165000000</v>
      </c>
      <c r="H95" s="8">
        <v>8.6</v>
      </c>
    </row>
    <row r="96" spans="1:8" hidden="1" x14ac:dyDescent="0.3">
      <c r="A96" t="s">
        <v>18</v>
      </c>
      <c r="B96">
        <v>148</v>
      </c>
      <c r="C96">
        <v>292568851</v>
      </c>
      <c r="D96" t="s">
        <v>74</v>
      </c>
      <c r="E96" t="s">
        <v>212</v>
      </c>
      <c r="F96" t="s">
        <v>11</v>
      </c>
      <c r="G96">
        <v>160000000</v>
      </c>
      <c r="H96" s="8">
        <v>8.8000000000000007</v>
      </c>
    </row>
    <row r="97" spans="1:8" hidden="1" x14ac:dyDescent="0.3">
      <c r="A97" t="s">
        <v>55</v>
      </c>
      <c r="B97">
        <v>182</v>
      </c>
      <c r="C97">
        <v>303001229</v>
      </c>
      <c r="D97" t="s">
        <v>56</v>
      </c>
      <c r="E97" t="s">
        <v>213</v>
      </c>
      <c r="F97" t="s">
        <v>11</v>
      </c>
      <c r="G97">
        <v>180000000</v>
      </c>
      <c r="H97" s="8">
        <v>7.9</v>
      </c>
    </row>
    <row r="98" spans="1:8" hidden="1" x14ac:dyDescent="0.3">
      <c r="A98" t="s">
        <v>157</v>
      </c>
      <c r="B98">
        <v>106</v>
      </c>
      <c r="C98">
        <v>144512310</v>
      </c>
      <c r="D98" t="s">
        <v>108</v>
      </c>
      <c r="E98" t="s">
        <v>214</v>
      </c>
      <c r="F98" t="s">
        <v>11</v>
      </c>
      <c r="G98">
        <v>38000000</v>
      </c>
      <c r="H98" s="8">
        <v>6.7</v>
      </c>
    </row>
    <row r="99" spans="1:8" hidden="1" x14ac:dyDescent="0.3">
      <c r="A99" t="s">
        <v>215</v>
      </c>
      <c r="B99">
        <v>166</v>
      </c>
      <c r="C99">
        <v>127490802</v>
      </c>
      <c r="D99" t="s">
        <v>216</v>
      </c>
      <c r="E99" t="s">
        <v>217</v>
      </c>
      <c r="F99" t="s">
        <v>11</v>
      </c>
      <c r="G99">
        <v>150000000</v>
      </c>
      <c r="H99" s="8">
        <v>7.8</v>
      </c>
    </row>
    <row r="100" spans="1:8" hidden="1" x14ac:dyDescent="0.3">
      <c r="A100" t="s">
        <v>218</v>
      </c>
      <c r="B100">
        <v>132</v>
      </c>
      <c r="C100">
        <v>146405371</v>
      </c>
      <c r="D100" t="s">
        <v>22</v>
      </c>
      <c r="E100" t="s">
        <v>219</v>
      </c>
      <c r="F100" t="s">
        <v>11</v>
      </c>
      <c r="G100">
        <v>160000000</v>
      </c>
      <c r="H100" s="8">
        <v>7.8</v>
      </c>
    </row>
    <row r="101" spans="1:8" hidden="1" x14ac:dyDescent="0.3">
      <c r="A101" t="s">
        <v>220</v>
      </c>
      <c r="B101">
        <v>137</v>
      </c>
      <c r="C101">
        <v>281666058</v>
      </c>
      <c r="D101" t="s">
        <v>221</v>
      </c>
      <c r="E101" t="s">
        <v>222</v>
      </c>
      <c r="F101" t="s">
        <v>11</v>
      </c>
      <c r="G101">
        <v>160000000</v>
      </c>
      <c r="H101" s="8">
        <v>6.6</v>
      </c>
    </row>
    <row r="102" spans="1:8" hidden="1" x14ac:dyDescent="0.3">
      <c r="A102" t="s">
        <v>223</v>
      </c>
      <c r="B102">
        <v>109</v>
      </c>
      <c r="C102">
        <v>63143812</v>
      </c>
      <c r="D102" t="s">
        <v>47</v>
      </c>
      <c r="E102" t="s">
        <v>224</v>
      </c>
      <c r="F102" t="s">
        <v>11</v>
      </c>
      <c r="G102">
        <v>150000000</v>
      </c>
      <c r="H102" s="8">
        <v>6.1</v>
      </c>
    </row>
    <row r="103" spans="1:8" hidden="1" x14ac:dyDescent="0.3">
      <c r="A103" t="s">
        <v>225</v>
      </c>
      <c r="B103">
        <v>98</v>
      </c>
      <c r="C103">
        <v>60655503</v>
      </c>
      <c r="D103" t="s">
        <v>226</v>
      </c>
      <c r="E103" t="s">
        <v>227</v>
      </c>
      <c r="F103" t="s">
        <v>11</v>
      </c>
      <c r="G103">
        <v>160000000</v>
      </c>
      <c r="H103" s="8">
        <v>5.6</v>
      </c>
    </row>
    <row r="104" spans="1:8" hidden="1" x14ac:dyDescent="0.3">
      <c r="A104" t="s">
        <v>228</v>
      </c>
      <c r="B104">
        <v>113</v>
      </c>
      <c r="C104">
        <v>76846624</v>
      </c>
      <c r="D104" t="s">
        <v>65</v>
      </c>
      <c r="E104" t="s">
        <v>229</v>
      </c>
      <c r="F104" t="s">
        <v>11</v>
      </c>
      <c r="G104">
        <v>170000000</v>
      </c>
      <c r="H104" s="8">
        <v>6.4</v>
      </c>
    </row>
    <row r="105" spans="1:8" hidden="1" x14ac:dyDescent="0.3">
      <c r="A105" t="s">
        <v>230</v>
      </c>
      <c r="B105">
        <v>93</v>
      </c>
      <c r="C105">
        <v>320706665</v>
      </c>
      <c r="D105" t="s">
        <v>89</v>
      </c>
      <c r="E105" t="s">
        <v>231</v>
      </c>
      <c r="F105" t="s">
        <v>11</v>
      </c>
      <c r="G105">
        <v>160000000</v>
      </c>
      <c r="H105" s="8">
        <v>6.1</v>
      </c>
    </row>
    <row r="106" spans="1:8" hidden="1" x14ac:dyDescent="0.3">
      <c r="A106" t="s">
        <v>232</v>
      </c>
      <c r="B106">
        <v>123</v>
      </c>
      <c r="C106">
        <v>46978995</v>
      </c>
      <c r="D106" t="s">
        <v>13</v>
      </c>
      <c r="E106" t="s">
        <v>233</v>
      </c>
      <c r="F106" t="s">
        <v>11</v>
      </c>
      <c r="G106">
        <v>160000000</v>
      </c>
      <c r="H106" s="8">
        <v>7.3</v>
      </c>
    </row>
    <row r="107" spans="1:8" hidden="1" x14ac:dyDescent="0.3">
      <c r="A107" t="s">
        <v>234</v>
      </c>
      <c r="B107">
        <v>126</v>
      </c>
      <c r="C107">
        <v>89732035</v>
      </c>
      <c r="D107" t="s">
        <v>22</v>
      </c>
      <c r="E107" t="s">
        <v>235</v>
      </c>
      <c r="F107" t="s">
        <v>11</v>
      </c>
      <c r="G107">
        <v>155000000</v>
      </c>
      <c r="H107" s="8">
        <v>6.6</v>
      </c>
    </row>
    <row r="108" spans="1:8" hidden="1" x14ac:dyDescent="0.3">
      <c r="A108" t="s">
        <v>236</v>
      </c>
      <c r="B108">
        <v>113</v>
      </c>
      <c r="C108">
        <v>104383624</v>
      </c>
      <c r="D108" t="s">
        <v>65</v>
      </c>
      <c r="E108" t="s">
        <v>237</v>
      </c>
      <c r="F108" t="s">
        <v>11</v>
      </c>
      <c r="G108">
        <v>155000000</v>
      </c>
      <c r="H108" s="8">
        <v>6.3</v>
      </c>
    </row>
    <row r="109" spans="1:8" hidden="1" x14ac:dyDescent="0.3">
      <c r="A109" t="s">
        <v>91</v>
      </c>
      <c r="B109">
        <v>184</v>
      </c>
      <c r="C109">
        <v>198539855</v>
      </c>
      <c r="D109" t="s">
        <v>238</v>
      </c>
      <c r="E109" t="s">
        <v>239</v>
      </c>
      <c r="F109" t="s">
        <v>11</v>
      </c>
      <c r="G109">
        <v>140000000</v>
      </c>
      <c r="H109" s="8">
        <v>6.1</v>
      </c>
    </row>
    <row r="110" spans="1:8" hidden="1" x14ac:dyDescent="0.3">
      <c r="A110" t="s">
        <v>91</v>
      </c>
      <c r="B110">
        <v>144</v>
      </c>
      <c r="C110">
        <v>318759914</v>
      </c>
      <c r="D110" t="s">
        <v>22</v>
      </c>
      <c r="E110" t="s">
        <v>240</v>
      </c>
      <c r="F110" t="s">
        <v>11</v>
      </c>
      <c r="G110">
        <v>150000000</v>
      </c>
      <c r="H110" s="8">
        <v>7.1</v>
      </c>
    </row>
    <row r="111" spans="1:8" hidden="1" x14ac:dyDescent="0.3">
      <c r="A111" t="s">
        <v>241</v>
      </c>
      <c r="B111">
        <v>206</v>
      </c>
      <c r="C111">
        <v>34293771</v>
      </c>
      <c r="D111" t="s">
        <v>242</v>
      </c>
      <c r="E111" t="s">
        <v>243</v>
      </c>
      <c r="F111" t="s">
        <v>11</v>
      </c>
      <c r="G111">
        <v>155000000</v>
      </c>
      <c r="H111" s="8">
        <v>5.5</v>
      </c>
    </row>
    <row r="112" spans="1:8" hidden="1" x14ac:dyDescent="0.3">
      <c r="A112" t="s">
        <v>32</v>
      </c>
      <c r="B112">
        <v>138</v>
      </c>
      <c r="C112">
        <v>292000866</v>
      </c>
      <c r="D112" t="s">
        <v>33</v>
      </c>
      <c r="E112" t="s">
        <v>244</v>
      </c>
      <c r="F112" t="s">
        <v>11</v>
      </c>
      <c r="G112">
        <v>150000000</v>
      </c>
      <c r="H112" s="8">
        <v>7.5</v>
      </c>
    </row>
    <row r="113" spans="1:8" hidden="1" x14ac:dyDescent="0.3">
      <c r="A113" t="s">
        <v>118</v>
      </c>
      <c r="B113">
        <v>157</v>
      </c>
      <c r="C113">
        <v>289994397</v>
      </c>
      <c r="D113" t="s">
        <v>33</v>
      </c>
      <c r="E113" t="s">
        <v>245</v>
      </c>
      <c r="F113" t="s">
        <v>11</v>
      </c>
      <c r="G113">
        <v>150000000</v>
      </c>
      <c r="H113" s="8">
        <v>7.6</v>
      </c>
    </row>
    <row r="114" spans="1:8" hidden="1" x14ac:dyDescent="0.3">
      <c r="A114" t="s">
        <v>73</v>
      </c>
      <c r="B114">
        <v>102</v>
      </c>
      <c r="C114">
        <v>227946274</v>
      </c>
      <c r="D114" t="s">
        <v>246</v>
      </c>
      <c r="E114" t="s">
        <v>247</v>
      </c>
      <c r="F114" t="s">
        <v>11</v>
      </c>
      <c r="G114">
        <v>150000000</v>
      </c>
      <c r="H114" s="8">
        <v>6.4</v>
      </c>
    </row>
    <row r="115" spans="1:8" hidden="1" x14ac:dyDescent="0.3">
      <c r="A115" t="s">
        <v>220</v>
      </c>
      <c r="B115">
        <v>104</v>
      </c>
      <c r="C115">
        <v>256386216</v>
      </c>
      <c r="D115" t="s">
        <v>248</v>
      </c>
      <c r="E115" t="s">
        <v>249</v>
      </c>
      <c r="F115" t="s">
        <v>11</v>
      </c>
      <c r="G115">
        <v>150000000</v>
      </c>
      <c r="H115" s="8">
        <v>7.2</v>
      </c>
    </row>
    <row r="116" spans="1:8" hidden="1" x14ac:dyDescent="0.3">
      <c r="A116" t="s">
        <v>83</v>
      </c>
      <c r="B116">
        <v>115</v>
      </c>
      <c r="C116">
        <v>206456431</v>
      </c>
      <c r="D116" t="s">
        <v>250</v>
      </c>
      <c r="E116" t="s">
        <v>251</v>
      </c>
      <c r="F116" t="s">
        <v>11</v>
      </c>
      <c r="G116">
        <v>150000000</v>
      </c>
      <c r="H116" s="8">
        <v>6.7</v>
      </c>
    </row>
    <row r="117" spans="1:8" hidden="1" x14ac:dyDescent="0.3">
      <c r="A117" t="s">
        <v>191</v>
      </c>
      <c r="B117">
        <v>111</v>
      </c>
      <c r="C117">
        <v>206435493</v>
      </c>
      <c r="D117" t="s">
        <v>252</v>
      </c>
      <c r="E117" t="s">
        <v>253</v>
      </c>
      <c r="F117" t="s">
        <v>11</v>
      </c>
      <c r="G117">
        <v>150000000</v>
      </c>
      <c r="H117" s="8">
        <v>8</v>
      </c>
    </row>
    <row r="118" spans="1:8" hidden="1" x14ac:dyDescent="0.3">
      <c r="A118" t="s">
        <v>18</v>
      </c>
      <c r="B118">
        <v>128</v>
      </c>
      <c r="C118">
        <v>205343774</v>
      </c>
      <c r="D118" t="s">
        <v>40</v>
      </c>
      <c r="E118" t="s">
        <v>254</v>
      </c>
      <c r="F118" t="s">
        <v>11</v>
      </c>
      <c r="G118">
        <v>150000000</v>
      </c>
      <c r="H118" s="8">
        <v>8.3000000000000007</v>
      </c>
    </row>
    <row r="119" spans="1:8" hidden="1" x14ac:dyDescent="0.3">
      <c r="A119" t="s">
        <v>255</v>
      </c>
      <c r="B119">
        <v>89</v>
      </c>
      <c r="C119">
        <v>179982968</v>
      </c>
      <c r="D119" t="s">
        <v>256</v>
      </c>
      <c r="E119" t="s">
        <v>257</v>
      </c>
      <c r="F119" t="s">
        <v>11</v>
      </c>
      <c r="G119">
        <v>150000000</v>
      </c>
      <c r="H119" s="8">
        <v>6.7</v>
      </c>
    </row>
    <row r="120" spans="1:8" hidden="1" x14ac:dyDescent="0.3">
      <c r="A120" t="s">
        <v>258</v>
      </c>
      <c r="B120">
        <v>105</v>
      </c>
      <c r="C120">
        <v>177243721</v>
      </c>
      <c r="D120" t="s">
        <v>250</v>
      </c>
      <c r="E120" t="s">
        <v>259</v>
      </c>
      <c r="F120" t="s">
        <v>11</v>
      </c>
      <c r="G120">
        <v>150000000</v>
      </c>
      <c r="H120" s="8">
        <v>5.9</v>
      </c>
    </row>
    <row r="121" spans="1:8" hidden="1" x14ac:dyDescent="0.3">
      <c r="A121" t="s">
        <v>260</v>
      </c>
      <c r="B121">
        <v>119</v>
      </c>
      <c r="C121">
        <v>179883016</v>
      </c>
      <c r="D121" t="s">
        <v>86</v>
      </c>
      <c r="E121" t="s">
        <v>261</v>
      </c>
      <c r="F121" t="s">
        <v>11</v>
      </c>
      <c r="G121">
        <v>150000000</v>
      </c>
      <c r="H121" s="8">
        <v>6.7</v>
      </c>
    </row>
    <row r="122" spans="1:8" hidden="1" x14ac:dyDescent="0.3">
      <c r="A122" t="s">
        <v>137</v>
      </c>
      <c r="B122">
        <v>129</v>
      </c>
      <c r="C122">
        <v>139259759</v>
      </c>
      <c r="D122" t="s">
        <v>206</v>
      </c>
      <c r="E122" t="s">
        <v>262</v>
      </c>
      <c r="F122" t="s">
        <v>11</v>
      </c>
      <c r="G122">
        <v>150000000</v>
      </c>
      <c r="H122" s="8">
        <v>6.7</v>
      </c>
    </row>
    <row r="123" spans="1:8" hidden="1" x14ac:dyDescent="0.3">
      <c r="A123" t="s">
        <v>263</v>
      </c>
      <c r="B123">
        <v>102</v>
      </c>
      <c r="C123">
        <v>400736600</v>
      </c>
      <c r="D123" t="s">
        <v>264</v>
      </c>
      <c r="E123" t="s">
        <v>265</v>
      </c>
      <c r="F123" t="s">
        <v>11</v>
      </c>
      <c r="G123">
        <v>150000000</v>
      </c>
      <c r="H123" s="8">
        <v>7.6</v>
      </c>
    </row>
    <row r="124" spans="1:8" hidden="1" x14ac:dyDescent="0.3">
      <c r="A124" t="s">
        <v>137</v>
      </c>
      <c r="B124">
        <v>138</v>
      </c>
      <c r="C124">
        <v>281492479</v>
      </c>
      <c r="D124" t="s">
        <v>206</v>
      </c>
      <c r="E124" t="s">
        <v>266</v>
      </c>
      <c r="F124" t="s">
        <v>11</v>
      </c>
      <c r="G124">
        <v>150000000</v>
      </c>
      <c r="H124" s="8">
        <v>7.2</v>
      </c>
    </row>
    <row r="125" spans="1:8" hidden="1" x14ac:dyDescent="0.3">
      <c r="A125" t="s">
        <v>234</v>
      </c>
      <c r="B125">
        <v>112</v>
      </c>
      <c r="C125">
        <v>206360018</v>
      </c>
      <c r="D125" t="s">
        <v>13</v>
      </c>
      <c r="E125" t="s">
        <v>267</v>
      </c>
      <c r="F125" t="s">
        <v>11</v>
      </c>
      <c r="G125">
        <v>170000000</v>
      </c>
      <c r="H125" s="8">
        <v>7.1</v>
      </c>
    </row>
    <row r="126" spans="1:8" hidden="1" x14ac:dyDescent="0.3">
      <c r="A126" t="s">
        <v>268</v>
      </c>
      <c r="B126">
        <v>120</v>
      </c>
      <c r="C126">
        <v>153629485</v>
      </c>
      <c r="D126" t="s">
        <v>74</v>
      </c>
      <c r="E126" t="s">
        <v>269</v>
      </c>
      <c r="F126" t="s">
        <v>11</v>
      </c>
      <c r="G126">
        <v>150000000</v>
      </c>
      <c r="H126" s="8">
        <v>8.1</v>
      </c>
    </row>
    <row r="127" spans="1:8" hidden="1" x14ac:dyDescent="0.3">
      <c r="A127" t="s">
        <v>270</v>
      </c>
      <c r="B127">
        <v>146</v>
      </c>
      <c r="C127">
        <v>133375846</v>
      </c>
      <c r="D127" t="s">
        <v>271</v>
      </c>
      <c r="E127" t="s">
        <v>272</v>
      </c>
      <c r="F127" t="s">
        <v>11</v>
      </c>
      <c r="G127">
        <v>150000000</v>
      </c>
      <c r="H127" s="8">
        <v>6.7</v>
      </c>
    </row>
    <row r="128" spans="1:8" hidden="1" x14ac:dyDescent="0.3">
      <c r="A128" t="s">
        <v>273</v>
      </c>
      <c r="B128">
        <v>115</v>
      </c>
      <c r="C128">
        <v>181015141</v>
      </c>
      <c r="D128" t="s">
        <v>13</v>
      </c>
      <c r="E128" t="s">
        <v>274</v>
      </c>
      <c r="F128" t="s">
        <v>11</v>
      </c>
      <c r="G128">
        <v>150000000</v>
      </c>
      <c r="H128" s="8">
        <v>7</v>
      </c>
    </row>
    <row r="129" spans="1:8" hidden="1" x14ac:dyDescent="0.3">
      <c r="A129" t="s">
        <v>275</v>
      </c>
      <c r="B129">
        <v>96</v>
      </c>
      <c r="C129">
        <v>114053579</v>
      </c>
      <c r="D129" t="s">
        <v>276</v>
      </c>
      <c r="E129" t="s">
        <v>277</v>
      </c>
      <c r="F129" t="s">
        <v>11</v>
      </c>
      <c r="G129">
        <v>150000000</v>
      </c>
      <c r="H129" s="8">
        <v>6.9</v>
      </c>
    </row>
    <row r="130" spans="1:8" hidden="1" x14ac:dyDescent="0.3">
      <c r="A130" t="s">
        <v>278</v>
      </c>
      <c r="B130">
        <v>88</v>
      </c>
      <c r="C130">
        <v>119420252</v>
      </c>
      <c r="D130" t="s">
        <v>279</v>
      </c>
      <c r="E130" t="s">
        <v>280</v>
      </c>
      <c r="F130" t="s">
        <v>11</v>
      </c>
      <c r="G130">
        <v>150000000</v>
      </c>
      <c r="H130" s="8">
        <v>5.0999999999999996</v>
      </c>
    </row>
    <row r="131" spans="1:8" hidden="1" x14ac:dyDescent="0.3">
      <c r="A131" t="s">
        <v>281</v>
      </c>
      <c r="B131">
        <v>99</v>
      </c>
      <c r="C131">
        <v>83640426</v>
      </c>
      <c r="D131" t="s">
        <v>13</v>
      </c>
      <c r="E131" t="s">
        <v>282</v>
      </c>
      <c r="F131" t="s">
        <v>11</v>
      </c>
      <c r="G131">
        <v>150000000</v>
      </c>
      <c r="H131" s="8">
        <v>5.8</v>
      </c>
    </row>
    <row r="132" spans="1:8" hidden="1" x14ac:dyDescent="0.3">
      <c r="A132" t="s">
        <v>83</v>
      </c>
      <c r="B132">
        <v>113</v>
      </c>
      <c r="C132">
        <v>79711678</v>
      </c>
      <c r="D132" t="s">
        <v>283</v>
      </c>
      <c r="E132" t="s">
        <v>284</v>
      </c>
      <c r="F132" t="s">
        <v>11</v>
      </c>
      <c r="G132">
        <v>100000000</v>
      </c>
      <c r="H132" s="8">
        <v>6.2</v>
      </c>
    </row>
    <row r="133" spans="1:8" hidden="1" x14ac:dyDescent="0.3">
      <c r="A133" t="s">
        <v>285</v>
      </c>
      <c r="B133">
        <v>131</v>
      </c>
      <c r="C133">
        <v>195000874</v>
      </c>
      <c r="D133" t="s">
        <v>16</v>
      </c>
      <c r="E133" t="s">
        <v>286</v>
      </c>
      <c r="F133" t="s">
        <v>11</v>
      </c>
      <c r="G133">
        <v>150000000</v>
      </c>
      <c r="H133" s="8">
        <v>7.4</v>
      </c>
    </row>
    <row r="134" spans="1:8" hidden="1" x14ac:dyDescent="0.3">
      <c r="A134" t="s">
        <v>287</v>
      </c>
      <c r="B134">
        <v>119</v>
      </c>
      <c r="C134">
        <v>61937495</v>
      </c>
      <c r="D134" t="s">
        <v>288</v>
      </c>
      <c r="E134" t="s">
        <v>289</v>
      </c>
      <c r="F134" t="s">
        <v>11</v>
      </c>
      <c r="G134">
        <v>150000000</v>
      </c>
      <c r="H134" s="8">
        <v>5.8</v>
      </c>
    </row>
    <row r="135" spans="1:8" hidden="1" x14ac:dyDescent="0.3">
      <c r="A135" t="s">
        <v>32</v>
      </c>
      <c r="B135">
        <v>110</v>
      </c>
      <c r="C135">
        <v>124051759</v>
      </c>
      <c r="D135" t="s">
        <v>67</v>
      </c>
      <c r="E135" t="s">
        <v>139</v>
      </c>
      <c r="F135" t="s">
        <v>11</v>
      </c>
      <c r="G135">
        <v>180000000</v>
      </c>
      <c r="H135" s="8">
        <v>6.6</v>
      </c>
    </row>
    <row r="136" spans="1:8" hidden="1" x14ac:dyDescent="0.3">
      <c r="A136" t="s">
        <v>290</v>
      </c>
      <c r="B136">
        <v>91</v>
      </c>
      <c r="C136">
        <v>126597121</v>
      </c>
      <c r="D136" t="s">
        <v>145</v>
      </c>
      <c r="E136" t="s">
        <v>291</v>
      </c>
      <c r="F136" t="s">
        <v>11</v>
      </c>
      <c r="G136">
        <v>150000000</v>
      </c>
      <c r="H136" s="8">
        <v>6.2</v>
      </c>
    </row>
    <row r="137" spans="1:8" hidden="1" x14ac:dyDescent="0.3">
      <c r="A137" t="s">
        <v>292</v>
      </c>
      <c r="B137">
        <v>90</v>
      </c>
      <c r="C137">
        <v>165230261</v>
      </c>
      <c r="D137" t="s">
        <v>256</v>
      </c>
      <c r="E137" t="s">
        <v>293</v>
      </c>
      <c r="F137" t="s">
        <v>11</v>
      </c>
      <c r="G137">
        <v>150000000</v>
      </c>
      <c r="H137" s="8">
        <v>7.3</v>
      </c>
    </row>
    <row r="138" spans="1:8" hidden="1" x14ac:dyDescent="0.3">
      <c r="A138" t="s">
        <v>294</v>
      </c>
      <c r="B138">
        <v>103</v>
      </c>
      <c r="C138">
        <v>131564731</v>
      </c>
      <c r="D138" t="s">
        <v>47</v>
      </c>
      <c r="E138" t="s">
        <v>295</v>
      </c>
      <c r="F138" t="s">
        <v>11</v>
      </c>
      <c r="G138">
        <v>150000000</v>
      </c>
      <c r="H138" s="8">
        <v>4.2</v>
      </c>
    </row>
    <row r="139" spans="1:8" hidden="1" x14ac:dyDescent="0.3">
      <c r="A139" t="s">
        <v>113</v>
      </c>
      <c r="B139">
        <v>124</v>
      </c>
      <c r="C139">
        <v>133382309</v>
      </c>
      <c r="D139" t="s">
        <v>16</v>
      </c>
      <c r="E139" t="s">
        <v>296</v>
      </c>
      <c r="F139" t="s">
        <v>11</v>
      </c>
      <c r="G139">
        <v>150000000</v>
      </c>
      <c r="H139" s="8">
        <v>6.9</v>
      </c>
    </row>
    <row r="140" spans="1:8" hidden="1" x14ac:dyDescent="0.3">
      <c r="A140" t="s">
        <v>133</v>
      </c>
      <c r="B140">
        <v>131</v>
      </c>
      <c r="C140">
        <v>73103784</v>
      </c>
      <c r="D140" t="s">
        <v>297</v>
      </c>
      <c r="E140" t="s">
        <v>298</v>
      </c>
      <c r="F140" t="s">
        <v>11</v>
      </c>
      <c r="G140">
        <v>150000000</v>
      </c>
      <c r="H140" s="8">
        <v>6.4</v>
      </c>
    </row>
    <row r="141" spans="1:8" hidden="1" x14ac:dyDescent="0.3">
      <c r="A141" t="s">
        <v>299</v>
      </c>
      <c r="B141">
        <v>88</v>
      </c>
      <c r="C141">
        <v>21379315</v>
      </c>
      <c r="D141" t="s">
        <v>148</v>
      </c>
      <c r="E141" t="s">
        <v>300</v>
      </c>
      <c r="F141" t="s">
        <v>11</v>
      </c>
      <c r="G141">
        <v>150000000</v>
      </c>
      <c r="H141" s="8">
        <v>5.4</v>
      </c>
    </row>
    <row r="142" spans="1:8" hidden="1" x14ac:dyDescent="0.3">
      <c r="A142" t="s">
        <v>301</v>
      </c>
      <c r="B142">
        <v>85</v>
      </c>
      <c r="C142">
        <v>64459316</v>
      </c>
      <c r="D142" t="s">
        <v>145</v>
      </c>
      <c r="E142" t="s">
        <v>302</v>
      </c>
      <c r="F142" t="s">
        <v>11</v>
      </c>
      <c r="G142">
        <v>149000000</v>
      </c>
      <c r="H142" s="8">
        <v>6.7</v>
      </c>
    </row>
    <row r="143" spans="1:8" hidden="1" x14ac:dyDescent="0.3">
      <c r="A143" t="s">
        <v>303</v>
      </c>
      <c r="B143">
        <v>111</v>
      </c>
      <c r="C143">
        <v>34964818</v>
      </c>
      <c r="D143" t="s">
        <v>65</v>
      </c>
      <c r="E143" t="s">
        <v>304</v>
      </c>
      <c r="F143" t="s">
        <v>11</v>
      </c>
      <c r="G143">
        <v>150000000</v>
      </c>
      <c r="H143" s="8">
        <v>5.8</v>
      </c>
    </row>
    <row r="144" spans="1:8" hidden="1" x14ac:dyDescent="0.3">
      <c r="A144" t="s">
        <v>305</v>
      </c>
      <c r="B144">
        <v>92</v>
      </c>
      <c r="C144">
        <v>111505642</v>
      </c>
      <c r="D144" t="s">
        <v>198</v>
      </c>
      <c r="E144" t="s">
        <v>306</v>
      </c>
      <c r="F144" t="s">
        <v>11</v>
      </c>
      <c r="G144">
        <v>145000000</v>
      </c>
      <c r="H144" s="8">
        <v>6.9</v>
      </c>
    </row>
    <row r="145" spans="1:8" hidden="1" x14ac:dyDescent="0.3">
      <c r="A145" t="s">
        <v>225</v>
      </c>
      <c r="B145">
        <v>196</v>
      </c>
      <c r="C145">
        <v>133228348</v>
      </c>
      <c r="D145" t="s">
        <v>307</v>
      </c>
      <c r="E145" t="s">
        <v>308</v>
      </c>
      <c r="F145" t="s">
        <v>11</v>
      </c>
      <c r="G145">
        <v>175000000</v>
      </c>
      <c r="H145" s="8">
        <v>7.2</v>
      </c>
    </row>
    <row r="146" spans="1:8" hidden="1" x14ac:dyDescent="0.3">
      <c r="A146" t="s">
        <v>255</v>
      </c>
      <c r="B146">
        <v>93</v>
      </c>
      <c r="C146">
        <v>216366733</v>
      </c>
      <c r="D146" t="s">
        <v>145</v>
      </c>
      <c r="E146" t="s">
        <v>309</v>
      </c>
      <c r="F146" t="s">
        <v>11</v>
      </c>
      <c r="G146">
        <v>145000000</v>
      </c>
      <c r="H146" s="8">
        <v>6.9</v>
      </c>
    </row>
    <row r="147" spans="1:8" hidden="1" x14ac:dyDescent="0.3">
      <c r="A147" t="s">
        <v>310</v>
      </c>
      <c r="B147">
        <v>133</v>
      </c>
      <c r="C147">
        <v>160201106</v>
      </c>
      <c r="D147" t="s">
        <v>16</v>
      </c>
      <c r="E147" t="s">
        <v>311</v>
      </c>
      <c r="F147" t="s">
        <v>11</v>
      </c>
      <c r="G147">
        <v>142000000</v>
      </c>
      <c r="H147" s="8">
        <v>6.1</v>
      </c>
    </row>
    <row r="148" spans="1:8" hidden="1" x14ac:dyDescent="0.3">
      <c r="A148" t="s">
        <v>312</v>
      </c>
      <c r="B148">
        <v>116</v>
      </c>
      <c r="C148">
        <v>118099659</v>
      </c>
      <c r="D148" t="s">
        <v>313</v>
      </c>
      <c r="E148" t="s">
        <v>314</v>
      </c>
      <c r="F148" t="s">
        <v>11</v>
      </c>
      <c r="G148">
        <v>144000000</v>
      </c>
      <c r="H148" s="8">
        <v>5.5</v>
      </c>
    </row>
    <row r="149" spans="1:8" hidden="1" x14ac:dyDescent="0.3">
      <c r="A149" t="s">
        <v>91</v>
      </c>
      <c r="B149">
        <v>153</v>
      </c>
      <c r="C149">
        <v>201573391</v>
      </c>
      <c r="D149" t="s">
        <v>74</v>
      </c>
      <c r="E149" t="s">
        <v>315</v>
      </c>
      <c r="F149" t="s">
        <v>11</v>
      </c>
      <c r="G149">
        <v>140000000</v>
      </c>
      <c r="H149" s="8">
        <v>6.6</v>
      </c>
    </row>
    <row r="150" spans="1:8" hidden="1" x14ac:dyDescent="0.3">
      <c r="A150" t="s">
        <v>52</v>
      </c>
      <c r="B150">
        <v>88</v>
      </c>
      <c r="C150">
        <v>190418803</v>
      </c>
      <c r="D150" t="s">
        <v>316</v>
      </c>
      <c r="E150" t="s">
        <v>317</v>
      </c>
      <c r="F150" t="s">
        <v>11</v>
      </c>
      <c r="G150">
        <v>140000000</v>
      </c>
      <c r="H150" s="8">
        <v>6.1</v>
      </c>
    </row>
    <row r="151" spans="1:8" hidden="1" x14ac:dyDescent="0.3">
      <c r="A151" t="s">
        <v>134</v>
      </c>
      <c r="B151">
        <v>115</v>
      </c>
      <c r="C151">
        <v>82161969</v>
      </c>
      <c r="D151" t="s">
        <v>318</v>
      </c>
      <c r="E151" t="s">
        <v>319</v>
      </c>
      <c r="F151" t="s">
        <v>11</v>
      </c>
      <c r="G151">
        <v>150000000</v>
      </c>
      <c r="H151" s="8">
        <v>6.3</v>
      </c>
    </row>
    <row r="152" spans="1:8" hidden="1" x14ac:dyDescent="0.3">
      <c r="A152" t="s">
        <v>320</v>
      </c>
      <c r="B152">
        <v>95</v>
      </c>
      <c r="C152">
        <v>143523463</v>
      </c>
      <c r="D152" t="s">
        <v>256</v>
      </c>
      <c r="E152" t="s">
        <v>321</v>
      </c>
      <c r="F152" t="s">
        <v>11</v>
      </c>
      <c r="G152">
        <v>145000000</v>
      </c>
      <c r="H152" s="8">
        <v>7.2</v>
      </c>
    </row>
    <row r="153" spans="1:8" hidden="1" x14ac:dyDescent="0.3">
      <c r="A153" t="s">
        <v>191</v>
      </c>
      <c r="B153">
        <v>133</v>
      </c>
      <c r="C153">
        <v>209364921</v>
      </c>
      <c r="D153" t="s">
        <v>16</v>
      </c>
      <c r="E153" t="s">
        <v>322</v>
      </c>
      <c r="F153" t="s">
        <v>11</v>
      </c>
      <c r="G153">
        <v>145000000</v>
      </c>
      <c r="H153" s="8">
        <v>7.4</v>
      </c>
    </row>
    <row r="154" spans="1:8" hidden="1" x14ac:dyDescent="0.3">
      <c r="A154" t="s">
        <v>323</v>
      </c>
      <c r="B154">
        <v>97</v>
      </c>
      <c r="C154">
        <v>103400692</v>
      </c>
      <c r="D154" t="s">
        <v>200</v>
      </c>
      <c r="E154" t="s">
        <v>324</v>
      </c>
      <c r="F154" t="s">
        <v>11</v>
      </c>
      <c r="G154">
        <v>145000000</v>
      </c>
      <c r="H154" s="8">
        <v>7.3</v>
      </c>
    </row>
    <row r="155" spans="1:8" hidden="1" x14ac:dyDescent="0.3">
      <c r="A155" t="s">
        <v>325</v>
      </c>
      <c r="B155">
        <v>90</v>
      </c>
      <c r="C155">
        <v>110332737</v>
      </c>
      <c r="D155" t="s">
        <v>326</v>
      </c>
      <c r="E155" t="s">
        <v>327</v>
      </c>
      <c r="F155" t="s">
        <v>11</v>
      </c>
      <c r="G155">
        <v>100000000</v>
      </c>
      <c r="H155" s="8">
        <v>6.1</v>
      </c>
    </row>
    <row r="156" spans="1:8" hidden="1" x14ac:dyDescent="0.3">
      <c r="A156" t="s">
        <v>328</v>
      </c>
      <c r="B156">
        <v>154</v>
      </c>
      <c r="C156">
        <v>111110575</v>
      </c>
      <c r="D156" t="s">
        <v>329</v>
      </c>
      <c r="E156" t="s">
        <v>330</v>
      </c>
      <c r="F156" t="s">
        <v>11</v>
      </c>
      <c r="G156">
        <v>140000000</v>
      </c>
      <c r="H156" s="8">
        <v>7.7</v>
      </c>
    </row>
    <row r="157" spans="1:8" hidden="1" x14ac:dyDescent="0.3">
      <c r="A157" t="s">
        <v>60</v>
      </c>
      <c r="B157">
        <v>150</v>
      </c>
      <c r="C157">
        <v>65007045</v>
      </c>
      <c r="D157" t="s">
        <v>331</v>
      </c>
      <c r="E157" t="s">
        <v>332</v>
      </c>
      <c r="F157" t="s">
        <v>11</v>
      </c>
      <c r="G157">
        <v>140000000</v>
      </c>
      <c r="H157" s="8">
        <v>6.1</v>
      </c>
    </row>
    <row r="158" spans="1:8" hidden="1" x14ac:dyDescent="0.3">
      <c r="A158" t="s">
        <v>113</v>
      </c>
      <c r="B158">
        <v>127</v>
      </c>
      <c r="C158">
        <v>257704099</v>
      </c>
      <c r="D158" t="s">
        <v>22</v>
      </c>
      <c r="E158" t="s">
        <v>333</v>
      </c>
      <c r="F158" t="s">
        <v>11</v>
      </c>
      <c r="G158">
        <v>150000000</v>
      </c>
      <c r="H158" s="8">
        <v>8</v>
      </c>
    </row>
    <row r="159" spans="1:8" hidden="1" x14ac:dyDescent="0.3">
      <c r="A159" t="s">
        <v>24</v>
      </c>
      <c r="B159">
        <v>121</v>
      </c>
      <c r="C159">
        <v>403706375</v>
      </c>
      <c r="D159" t="s">
        <v>79</v>
      </c>
      <c r="E159" t="s">
        <v>334</v>
      </c>
      <c r="F159" t="s">
        <v>11</v>
      </c>
      <c r="G159">
        <v>139000000</v>
      </c>
      <c r="H159" s="8">
        <v>7.3</v>
      </c>
    </row>
    <row r="160" spans="1:8" hidden="1" x14ac:dyDescent="0.3">
      <c r="A160" t="s">
        <v>203</v>
      </c>
      <c r="B160">
        <v>102</v>
      </c>
      <c r="C160">
        <v>176997107</v>
      </c>
      <c r="D160" t="s">
        <v>335</v>
      </c>
      <c r="E160" t="s">
        <v>336</v>
      </c>
      <c r="F160" t="s">
        <v>11</v>
      </c>
      <c r="G160">
        <v>145000000</v>
      </c>
      <c r="H160" s="8">
        <v>7.9</v>
      </c>
    </row>
    <row r="161" spans="1:8" hidden="1" x14ac:dyDescent="0.3">
      <c r="A161" t="s">
        <v>337</v>
      </c>
      <c r="B161">
        <v>126</v>
      </c>
      <c r="C161">
        <v>31141074</v>
      </c>
      <c r="D161" t="s">
        <v>13</v>
      </c>
      <c r="E161" t="s">
        <v>338</v>
      </c>
      <c r="F161" t="s">
        <v>11</v>
      </c>
      <c r="G161">
        <v>140000000</v>
      </c>
      <c r="H161" s="8">
        <v>5.5</v>
      </c>
    </row>
    <row r="162" spans="1:8" hidden="1" x14ac:dyDescent="0.3">
      <c r="A162" t="s">
        <v>157</v>
      </c>
      <c r="B162">
        <v>121</v>
      </c>
      <c r="C162">
        <v>31704416</v>
      </c>
      <c r="D162" t="s">
        <v>74</v>
      </c>
      <c r="E162" t="s">
        <v>339</v>
      </c>
      <c r="F162" t="s">
        <v>11</v>
      </c>
      <c r="G162">
        <v>135000000</v>
      </c>
      <c r="H162" s="8">
        <v>5</v>
      </c>
    </row>
    <row r="163" spans="1:8" hidden="1" x14ac:dyDescent="0.3">
      <c r="A163" t="s">
        <v>35</v>
      </c>
      <c r="B163">
        <v>215</v>
      </c>
      <c r="C163">
        <v>107503316</v>
      </c>
      <c r="D163" t="s">
        <v>340</v>
      </c>
      <c r="E163" t="s">
        <v>341</v>
      </c>
      <c r="F163" t="s">
        <v>11</v>
      </c>
      <c r="G163">
        <v>130000000</v>
      </c>
      <c r="H163" s="8">
        <v>7.7</v>
      </c>
    </row>
    <row r="164" spans="1:8" hidden="1" x14ac:dyDescent="0.3">
      <c r="A164" t="s">
        <v>342</v>
      </c>
      <c r="B164">
        <v>127</v>
      </c>
      <c r="C164">
        <v>129734803</v>
      </c>
      <c r="D164" t="s">
        <v>108</v>
      </c>
      <c r="E164" t="s">
        <v>343</v>
      </c>
      <c r="F164" t="s">
        <v>11</v>
      </c>
      <c r="G164">
        <v>140000000</v>
      </c>
      <c r="H164" s="8">
        <v>6.6</v>
      </c>
    </row>
    <row r="165" spans="1:8" hidden="1" x14ac:dyDescent="0.3">
      <c r="A165" t="s">
        <v>344</v>
      </c>
      <c r="B165">
        <v>138</v>
      </c>
      <c r="C165">
        <v>132122995</v>
      </c>
      <c r="D165" t="s">
        <v>206</v>
      </c>
      <c r="E165" t="s">
        <v>345</v>
      </c>
      <c r="F165" t="s">
        <v>11</v>
      </c>
      <c r="G165">
        <v>137000000</v>
      </c>
      <c r="H165" s="8">
        <v>5.7</v>
      </c>
    </row>
    <row r="166" spans="1:8" hidden="1" x14ac:dyDescent="0.3">
      <c r="A166" t="s">
        <v>346</v>
      </c>
      <c r="B166">
        <v>122</v>
      </c>
      <c r="C166">
        <v>122512052</v>
      </c>
      <c r="D166" t="s">
        <v>74</v>
      </c>
      <c r="E166" t="s">
        <v>347</v>
      </c>
      <c r="F166" t="s">
        <v>11</v>
      </c>
      <c r="G166">
        <v>130000000</v>
      </c>
      <c r="H166" s="8">
        <v>5.8</v>
      </c>
    </row>
    <row r="167" spans="1:8" hidden="1" x14ac:dyDescent="0.3">
      <c r="A167" t="s">
        <v>348</v>
      </c>
      <c r="B167">
        <v>124</v>
      </c>
      <c r="C167">
        <v>68642452</v>
      </c>
      <c r="D167" t="s">
        <v>349</v>
      </c>
      <c r="E167" t="s">
        <v>350</v>
      </c>
      <c r="F167" t="s">
        <v>11</v>
      </c>
      <c r="G167">
        <v>130000000</v>
      </c>
      <c r="H167" s="8">
        <v>6</v>
      </c>
    </row>
    <row r="168" spans="1:8" hidden="1" x14ac:dyDescent="0.3">
      <c r="A168" t="s">
        <v>351</v>
      </c>
      <c r="B168">
        <v>106</v>
      </c>
      <c r="C168">
        <v>32131830</v>
      </c>
      <c r="D168" t="s">
        <v>352</v>
      </c>
      <c r="E168" t="s">
        <v>353</v>
      </c>
      <c r="F168" t="s">
        <v>11</v>
      </c>
      <c r="G168">
        <v>137000000</v>
      </c>
      <c r="H168" s="8">
        <v>6.4</v>
      </c>
    </row>
    <row r="169" spans="1:8" hidden="1" x14ac:dyDescent="0.3">
      <c r="A169" t="s">
        <v>287</v>
      </c>
      <c r="B169">
        <v>124</v>
      </c>
      <c r="C169">
        <v>176636816</v>
      </c>
      <c r="D169" t="s">
        <v>22</v>
      </c>
      <c r="E169" t="s">
        <v>354</v>
      </c>
      <c r="F169" t="s">
        <v>11</v>
      </c>
      <c r="G169">
        <v>140000000</v>
      </c>
      <c r="H169" s="8">
        <v>6.9</v>
      </c>
    </row>
    <row r="170" spans="1:8" hidden="1" x14ac:dyDescent="0.3">
      <c r="A170" t="s">
        <v>236</v>
      </c>
      <c r="B170">
        <v>128</v>
      </c>
      <c r="C170">
        <v>126930660</v>
      </c>
      <c r="D170" t="s">
        <v>16</v>
      </c>
      <c r="E170" t="s">
        <v>355</v>
      </c>
      <c r="F170" t="s">
        <v>11</v>
      </c>
      <c r="G170">
        <v>135000000</v>
      </c>
      <c r="H170" s="8">
        <v>6.4</v>
      </c>
    </row>
    <row r="171" spans="1:8" hidden="1" x14ac:dyDescent="0.3">
      <c r="A171" t="s">
        <v>356</v>
      </c>
      <c r="B171">
        <v>138</v>
      </c>
      <c r="C171">
        <v>93926386</v>
      </c>
      <c r="D171" t="s">
        <v>357</v>
      </c>
      <c r="E171" t="s">
        <v>358</v>
      </c>
      <c r="F171" t="s">
        <v>11</v>
      </c>
      <c r="G171">
        <v>150000000</v>
      </c>
      <c r="H171" s="8">
        <v>7.4</v>
      </c>
    </row>
    <row r="172" spans="1:8" hidden="1" x14ac:dyDescent="0.3">
      <c r="A172" t="s">
        <v>359</v>
      </c>
      <c r="B172">
        <v>115</v>
      </c>
      <c r="C172">
        <v>292298923</v>
      </c>
      <c r="D172" t="s">
        <v>360</v>
      </c>
      <c r="E172" t="s">
        <v>361</v>
      </c>
      <c r="F172" t="s">
        <v>11</v>
      </c>
      <c r="G172">
        <v>120000000</v>
      </c>
      <c r="H172" s="8">
        <v>5.5</v>
      </c>
    </row>
    <row r="173" spans="1:8" hidden="1" x14ac:dyDescent="0.3">
      <c r="A173" t="s">
        <v>268</v>
      </c>
      <c r="B173">
        <v>100</v>
      </c>
      <c r="C173">
        <v>63992328</v>
      </c>
      <c r="D173" t="s">
        <v>362</v>
      </c>
      <c r="E173" t="s">
        <v>363</v>
      </c>
      <c r="F173" t="s">
        <v>11</v>
      </c>
      <c r="G173">
        <v>135000000</v>
      </c>
      <c r="H173" s="8">
        <v>5.9</v>
      </c>
    </row>
    <row r="174" spans="1:8" hidden="1" x14ac:dyDescent="0.3">
      <c r="A174" t="s">
        <v>364</v>
      </c>
      <c r="B174">
        <v>135</v>
      </c>
      <c r="C174">
        <v>134518390</v>
      </c>
      <c r="D174" t="s">
        <v>22</v>
      </c>
      <c r="E174" t="s">
        <v>365</v>
      </c>
      <c r="F174" t="s">
        <v>11</v>
      </c>
      <c r="G174">
        <v>150000000</v>
      </c>
      <c r="H174" s="8">
        <v>6.8</v>
      </c>
    </row>
    <row r="175" spans="1:8" x14ac:dyDescent="0.3">
      <c r="A175" t="s">
        <v>123</v>
      </c>
      <c r="B175">
        <v>117</v>
      </c>
      <c r="C175">
        <v>52792307</v>
      </c>
      <c r="D175" t="s">
        <v>65</v>
      </c>
      <c r="E175" t="s">
        <v>366</v>
      </c>
      <c r="F175" t="s">
        <v>11</v>
      </c>
      <c r="G175">
        <v>140000000</v>
      </c>
      <c r="H175" s="8">
        <v>6.8</v>
      </c>
    </row>
    <row r="176" spans="1:8" hidden="1" x14ac:dyDescent="0.3">
      <c r="A176" t="s">
        <v>367</v>
      </c>
      <c r="B176">
        <v>156</v>
      </c>
      <c r="C176">
        <v>183635922</v>
      </c>
      <c r="D176" t="s">
        <v>368</v>
      </c>
      <c r="E176" t="s">
        <v>369</v>
      </c>
      <c r="F176" t="s">
        <v>11</v>
      </c>
      <c r="G176">
        <v>135000000</v>
      </c>
      <c r="H176" s="8">
        <v>8.1</v>
      </c>
    </row>
    <row r="177" spans="1:8" hidden="1" x14ac:dyDescent="0.3">
      <c r="A177" t="s">
        <v>370</v>
      </c>
      <c r="B177">
        <v>96</v>
      </c>
      <c r="C177">
        <v>83024900</v>
      </c>
      <c r="D177" t="s">
        <v>99</v>
      </c>
      <c r="E177" t="s">
        <v>371</v>
      </c>
      <c r="F177" t="s">
        <v>11</v>
      </c>
      <c r="G177">
        <v>135000000</v>
      </c>
      <c r="H177" s="8">
        <v>6.5</v>
      </c>
    </row>
    <row r="178" spans="1:8" hidden="1" x14ac:dyDescent="0.3">
      <c r="A178" t="s">
        <v>12</v>
      </c>
      <c r="B178">
        <v>107</v>
      </c>
      <c r="C178">
        <v>123207194</v>
      </c>
      <c r="D178" t="s">
        <v>372</v>
      </c>
      <c r="E178" t="s">
        <v>373</v>
      </c>
      <c r="F178" t="s">
        <v>11</v>
      </c>
      <c r="G178">
        <v>135000000</v>
      </c>
      <c r="H178" s="8">
        <v>7.2</v>
      </c>
    </row>
    <row r="179" spans="1:8" hidden="1" x14ac:dyDescent="0.3">
      <c r="A179" t="s">
        <v>255</v>
      </c>
      <c r="B179">
        <v>92</v>
      </c>
      <c r="C179">
        <v>83348920</v>
      </c>
      <c r="D179" t="s">
        <v>145</v>
      </c>
      <c r="E179" t="s">
        <v>374</v>
      </c>
      <c r="F179" t="s">
        <v>11</v>
      </c>
      <c r="G179">
        <v>132000000</v>
      </c>
      <c r="H179" s="8">
        <v>6.7</v>
      </c>
    </row>
    <row r="180" spans="1:8" hidden="1" x14ac:dyDescent="0.3">
      <c r="A180" t="s">
        <v>375</v>
      </c>
      <c r="B180">
        <v>115</v>
      </c>
      <c r="C180">
        <v>227137090</v>
      </c>
      <c r="D180" t="s">
        <v>376</v>
      </c>
      <c r="E180" t="s">
        <v>377</v>
      </c>
      <c r="F180" t="s">
        <v>11</v>
      </c>
      <c r="G180">
        <v>110000000</v>
      </c>
      <c r="H180" s="8">
        <v>8.1</v>
      </c>
    </row>
    <row r="181" spans="1:8" hidden="1" x14ac:dyDescent="0.3">
      <c r="A181" t="s">
        <v>378</v>
      </c>
      <c r="B181">
        <v>92</v>
      </c>
      <c r="C181">
        <v>215395021</v>
      </c>
      <c r="D181" t="s">
        <v>256</v>
      </c>
      <c r="E181" t="s">
        <v>379</v>
      </c>
      <c r="F181" t="s">
        <v>11</v>
      </c>
      <c r="G181">
        <v>130000000</v>
      </c>
      <c r="H181" s="8">
        <v>7.6</v>
      </c>
    </row>
    <row r="182" spans="1:8" hidden="1" x14ac:dyDescent="0.3">
      <c r="A182" t="s">
        <v>380</v>
      </c>
      <c r="B182">
        <v>117</v>
      </c>
      <c r="C182">
        <v>180191634</v>
      </c>
      <c r="D182" t="s">
        <v>161</v>
      </c>
      <c r="E182" t="s">
        <v>381</v>
      </c>
      <c r="F182" t="s">
        <v>11</v>
      </c>
      <c r="G182">
        <v>130000000</v>
      </c>
      <c r="H182" s="8">
        <v>7.4</v>
      </c>
    </row>
    <row r="183" spans="1:8" hidden="1" x14ac:dyDescent="0.3">
      <c r="A183" t="s">
        <v>220</v>
      </c>
      <c r="B183">
        <v>146</v>
      </c>
      <c r="C183">
        <v>424645577</v>
      </c>
      <c r="D183" t="s">
        <v>382</v>
      </c>
      <c r="E183" t="s">
        <v>383</v>
      </c>
      <c r="F183" t="s">
        <v>11</v>
      </c>
      <c r="G183">
        <v>130000000</v>
      </c>
      <c r="H183" s="8">
        <v>7.6</v>
      </c>
    </row>
    <row r="184" spans="1:8" hidden="1" x14ac:dyDescent="0.3">
      <c r="A184" t="s">
        <v>359</v>
      </c>
      <c r="B184">
        <v>115</v>
      </c>
      <c r="C184">
        <v>292298923</v>
      </c>
      <c r="D184" t="s">
        <v>360</v>
      </c>
      <c r="E184" t="s">
        <v>361</v>
      </c>
      <c r="F184" t="s">
        <v>11</v>
      </c>
      <c r="G184">
        <v>120000000</v>
      </c>
      <c r="H184" s="8">
        <v>5.5</v>
      </c>
    </row>
    <row r="185" spans="1:8" hidden="1" x14ac:dyDescent="0.3">
      <c r="A185" t="s">
        <v>384</v>
      </c>
      <c r="B185">
        <v>94</v>
      </c>
      <c r="C185">
        <v>177343675</v>
      </c>
      <c r="D185" t="s">
        <v>385</v>
      </c>
      <c r="E185" t="s">
        <v>386</v>
      </c>
      <c r="F185" t="s">
        <v>11</v>
      </c>
      <c r="G185">
        <v>135000000</v>
      </c>
      <c r="H185" s="8">
        <v>6.7</v>
      </c>
    </row>
    <row r="186" spans="1:8" x14ac:dyDescent="0.3">
      <c r="A186" t="s">
        <v>123</v>
      </c>
      <c r="B186">
        <v>116</v>
      </c>
      <c r="C186">
        <v>234277056</v>
      </c>
      <c r="D186" t="s">
        <v>382</v>
      </c>
      <c r="E186" t="s">
        <v>387</v>
      </c>
      <c r="F186" t="s">
        <v>11</v>
      </c>
      <c r="G186">
        <v>132000000</v>
      </c>
      <c r="H186" s="8">
        <v>6.5</v>
      </c>
    </row>
    <row r="187" spans="1:8" hidden="1" x14ac:dyDescent="0.3">
      <c r="A187" t="s">
        <v>91</v>
      </c>
      <c r="B187">
        <v>147</v>
      </c>
      <c r="C187">
        <v>138396624</v>
      </c>
      <c r="D187" t="s">
        <v>131</v>
      </c>
      <c r="E187" t="s">
        <v>388</v>
      </c>
      <c r="F187" t="s">
        <v>11</v>
      </c>
      <c r="G187">
        <v>130000000</v>
      </c>
      <c r="H187" s="8">
        <v>6.6</v>
      </c>
    </row>
    <row r="188" spans="1:8" hidden="1" x14ac:dyDescent="0.3">
      <c r="A188" t="s">
        <v>230</v>
      </c>
      <c r="B188">
        <v>90</v>
      </c>
      <c r="C188">
        <v>149234747</v>
      </c>
      <c r="D188" t="s">
        <v>335</v>
      </c>
      <c r="E188" t="s">
        <v>389</v>
      </c>
      <c r="F188" t="s">
        <v>11</v>
      </c>
      <c r="G188">
        <v>130000000</v>
      </c>
      <c r="H188" s="8">
        <v>6.7</v>
      </c>
    </row>
    <row r="189" spans="1:8" hidden="1" x14ac:dyDescent="0.3">
      <c r="A189" t="s">
        <v>390</v>
      </c>
      <c r="B189">
        <v>101</v>
      </c>
      <c r="C189">
        <v>118311368</v>
      </c>
      <c r="D189" t="s">
        <v>391</v>
      </c>
      <c r="E189" t="s">
        <v>392</v>
      </c>
      <c r="F189" t="s">
        <v>11</v>
      </c>
      <c r="G189">
        <v>110000000</v>
      </c>
      <c r="H189" s="8">
        <v>6.4</v>
      </c>
    </row>
    <row r="190" spans="1:8" hidden="1" x14ac:dyDescent="0.3">
      <c r="A190" t="s">
        <v>393</v>
      </c>
      <c r="B190">
        <v>138</v>
      </c>
      <c r="C190">
        <v>101160529</v>
      </c>
      <c r="D190" t="s">
        <v>331</v>
      </c>
      <c r="E190" t="s">
        <v>394</v>
      </c>
      <c r="F190" t="s">
        <v>11</v>
      </c>
      <c r="G190">
        <v>125000000</v>
      </c>
      <c r="H190" s="8">
        <v>5.8</v>
      </c>
    </row>
    <row r="191" spans="1:8" x14ac:dyDescent="0.3">
      <c r="A191" t="s">
        <v>123</v>
      </c>
      <c r="B191">
        <v>107</v>
      </c>
      <c r="C191">
        <v>77564037</v>
      </c>
      <c r="D191" t="s">
        <v>395</v>
      </c>
      <c r="E191" t="s">
        <v>396</v>
      </c>
      <c r="F191" t="s">
        <v>11</v>
      </c>
      <c r="G191">
        <v>135000000</v>
      </c>
      <c r="H191" s="8">
        <v>7.4</v>
      </c>
    </row>
    <row r="192" spans="1:8" hidden="1" x14ac:dyDescent="0.3">
      <c r="A192" t="s">
        <v>397</v>
      </c>
      <c r="B192">
        <v>142</v>
      </c>
      <c r="C192">
        <v>249358727</v>
      </c>
      <c r="D192" t="s">
        <v>33</v>
      </c>
      <c r="E192" t="s">
        <v>398</v>
      </c>
      <c r="F192" t="s">
        <v>11</v>
      </c>
      <c r="G192">
        <v>130000000</v>
      </c>
      <c r="H192" s="8">
        <v>7.8</v>
      </c>
    </row>
    <row r="193" spans="1:8" hidden="1" x14ac:dyDescent="0.3">
      <c r="A193" t="s">
        <v>116</v>
      </c>
      <c r="B193">
        <v>165</v>
      </c>
      <c r="C193">
        <v>49551662</v>
      </c>
      <c r="D193" t="s">
        <v>399</v>
      </c>
      <c r="E193" t="s">
        <v>400</v>
      </c>
      <c r="F193" t="s">
        <v>11</v>
      </c>
      <c r="G193">
        <v>130000000</v>
      </c>
      <c r="H193" s="8">
        <v>6.6</v>
      </c>
    </row>
    <row r="194" spans="1:8" hidden="1" x14ac:dyDescent="0.3">
      <c r="A194" t="s">
        <v>294</v>
      </c>
      <c r="B194">
        <v>100</v>
      </c>
      <c r="C194">
        <v>60522097</v>
      </c>
      <c r="D194" t="s">
        <v>22</v>
      </c>
      <c r="E194" t="s">
        <v>401</v>
      </c>
      <c r="F194" t="s">
        <v>11</v>
      </c>
      <c r="G194">
        <v>130000000</v>
      </c>
      <c r="H194" s="8">
        <v>4.9000000000000004</v>
      </c>
    </row>
    <row r="195" spans="1:8" hidden="1" x14ac:dyDescent="0.3">
      <c r="A195" t="s">
        <v>402</v>
      </c>
      <c r="B195">
        <v>82</v>
      </c>
      <c r="C195">
        <v>137748063</v>
      </c>
      <c r="D195" t="s">
        <v>403</v>
      </c>
      <c r="E195" t="s">
        <v>404</v>
      </c>
      <c r="F195" t="s">
        <v>11</v>
      </c>
      <c r="G195">
        <v>127500000</v>
      </c>
      <c r="H195" s="8">
        <v>6.5</v>
      </c>
    </row>
    <row r="196" spans="1:8" hidden="1" x14ac:dyDescent="0.3">
      <c r="A196" t="s">
        <v>258</v>
      </c>
      <c r="B196">
        <v>98</v>
      </c>
      <c r="C196">
        <v>113733726</v>
      </c>
      <c r="D196" t="s">
        <v>250</v>
      </c>
      <c r="E196" t="s">
        <v>405</v>
      </c>
      <c r="F196" t="s">
        <v>11</v>
      </c>
      <c r="G196">
        <v>127000000</v>
      </c>
      <c r="H196" s="8">
        <v>6.2</v>
      </c>
    </row>
    <row r="197" spans="1:8" hidden="1" x14ac:dyDescent="0.3">
      <c r="A197" t="s">
        <v>406</v>
      </c>
      <c r="B197">
        <v>95</v>
      </c>
      <c r="C197">
        <v>148337537</v>
      </c>
      <c r="D197" t="s">
        <v>407</v>
      </c>
      <c r="E197" t="s">
        <v>408</v>
      </c>
      <c r="F197" t="s">
        <v>11</v>
      </c>
      <c r="G197">
        <v>130000000</v>
      </c>
      <c r="H197" s="8">
        <v>7.3</v>
      </c>
    </row>
    <row r="198" spans="1:8" hidden="1" x14ac:dyDescent="0.3">
      <c r="A198" t="s">
        <v>409</v>
      </c>
      <c r="B198">
        <v>159</v>
      </c>
      <c r="C198">
        <v>317557891</v>
      </c>
      <c r="D198" t="s">
        <v>65</v>
      </c>
      <c r="E198" t="s">
        <v>410</v>
      </c>
      <c r="F198" t="s">
        <v>11</v>
      </c>
      <c r="G198">
        <v>125000000</v>
      </c>
      <c r="H198" s="8">
        <v>7.5</v>
      </c>
    </row>
    <row r="199" spans="1:8" hidden="1" x14ac:dyDescent="0.3">
      <c r="A199" t="s">
        <v>411</v>
      </c>
      <c r="B199">
        <v>96</v>
      </c>
      <c r="C199">
        <v>33592415</v>
      </c>
      <c r="D199" t="s">
        <v>412</v>
      </c>
      <c r="E199" t="s">
        <v>413</v>
      </c>
      <c r="F199" t="s">
        <v>11</v>
      </c>
      <c r="G199">
        <v>130000000</v>
      </c>
      <c r="H199" s="8">
        <v>5.6</v>
      </c>
    </row>
    <row r="200" spans="1:8" hidden="1" x14ac:dyDescent="0.3">
      <c r="A200" t="s">
        <v>12</v>
      </c>
      <c r="B200">
        <v>143</v>
      </c>
      <c r="C200">
        <v>305388685</v>
      </c>
      <c r="D200" t="s">
        <v>13</v>
      </c>
      <c r="E200" t="s">
        <v>414</v>
      </c>
      <c r="F200" t="s">
        <v>11</v>
      </c>
      <c r="G200">
        <v>140000000</v>
      </c>
      <c r="H200" s="8">
        <v>8.1</v>
      </c>
    </row>
    <row r="201" spans="1:8" hidden="1" x14ac:dyDescent="0.3">
      <c r="A201" t="s">
        <v>220</v>
      </c>
      <c r="B201">
        <v>123</v>
      </c>
      <c r="C201">
        <v>337103873</v>
      </c>
      <c r="D201" t="s">
        <v>382</v>
      </c>
      <c r="E201" t="s">
        <v>415</v>
      </c>
      <c r="F201" t="s">
        <v>11</v>
      </c>
      <c r="G201">
        <v>125000000</v>
      </c>
      <c r="H201" s="8">
        <v>6.7</v>
      </c>
    </row>
    <row r="202" spans="1:8" hidden="1" x14ac:dyDescent="0.3">
      <c r="A202" t="s">
        <v>270</v>
      </c>
      <c r="B202">
        <v>174</v>
      </c>
      <c r="C202">
        <v>217536138</v>
      </c>
      <c r="D202" t="s">
        <v>271</v>
      </c>
      <c r="E202" t="s">
        <v>416</v>
      </c>
      <c r="F202" t="s">
        <v>11</v>
      </c>
      <c r="G202">
        <v>125000000</v>
      </c>
      <c r="H202" s="8">
        <v>6.6</v>
      </c>
    </row>
    <row r="203" spans="1:8" hidden="1" x14ac:dyDescent="0.3">
      <c r="A203" t="s">
        <v>417</v>
      </c>
      <c r="B203">
        <v>101</v>
      </c>
      <c r="C203">
        <v>131536019</v>
      </c>
      <c r="D203" t="s">
        <v>418</v>
      </c>
      <c r="E203" t="s">
        <v>419</v>
      </c>
      <c r="F203" t="s">
        <v>11</v>
      </c>
      <c r="G203">
        <v>103000000</v>
      </c>
      <c r="H203" s="8">
        <v>6.4</v>
      </c>
    </row>
    <row r="204" spans="1:8" hidden="1" x14ac:dyDescent="0.3">
      <c r="A204" t="s">
        <v>37</v>
      </c>
      <c r="B204">
        <v>134</v>
      </c>
      <c r="C204">
        <v>214948780</v>
      </c>
      <c r="D204" t="s">
        <v>86</v>
      </c>
      <c r="E204" t="s">
        <v>420</v>
      </c>
      <c r="F204" t="s">
        <v>11</v>
      </c>
      <c r="G204">
        <v>110000000</v>
      </c>
      <c r="H204" s="8">
        <v>7.5</v>
      </c>
    </row>
    <row r="205" spans="1:8" hidden="1" x14ac:dyDescent="0.3">
      <c r="A205" t="s">
        <v>127</v>
      </c>
      <c r="B205">
        <v>132</v>
      </c>
      <c r="C205">
        <v>209805005</v>
      </c>
      <c r="D205" t="s">
        <v>108</v>
      </c>
      <c r="E205" t="s">
        <v>421</v>
      </c>
      <c r="F205" t="s">
        <v>11</v>
      </c>
      <c r="G205">
        <v>125000000</v>
      </c>
      <c r="H205" s="8">
        <v>7.3</v>
      </c>
    </row>
    <row r="206" spans="1:8" hidden="1" x14ac:dyDescent="0.3">
      <c r="A206" t="s">
        <v>422</v>
      </c>
      <c r="B206">
        <v>129</v>
      </c>
      <c r="C206">
        <v>186830669</v>
      </c>
      <c r="D206" t="s">
        <v>423</v>
      </c>
      <c r="E206" t="s">
        <v>424</v>
      </c>
      <c r="F206" t="s">
        <v>11</v>
      </c>
      <c r="G206">
        <v>125000000</v>
      </c>
      <c r="H206" s="8">
        <v>7.5</v>
      </c>
    </row>
    <row r="207" spans="1:8" hidden="1" x14ac:dyDescent="0.3">
      <c r="A207" t="s">
        <v>364</v>
      </c>
      <c r="B207">
        <v>106</v>
      </c>
      <c r="C207">
        <v>163192114</v>
      </c>
      <c r="D207" t="s">
        <v>13</v>
      </c>
      <c r="E207" t="s">
        <v>425</v>
      </c>
      <c r="F207" t="s">
        <v>11</v>
      </c>
      <c r="G207">
        <v>125000000</v>
      </c>
      <c r="H207" s="8">
        <v>5.8</v>
      </c>
    </row>
    <row r="208" spans="1:8" hidden="1" x14ac:dyDescent="0.3">
      <c r="A208" t="s">
        <v>426</v>
      </c>
      <c r="B208">
        <v>113</v>
      </c>
      <c r="C208">
        <v>119412921</v>
      </c>
      <c r="D208" t="s">
        <v>206</v>
      </c>
      <c r="E208" t="s">
        <v>427</v>
      </c>
      <c r="F208" t="s">
        <v>11</v>
      </c>
      <c r="G208">
        <v>65000000</v>
      </c>
      <c r="H208" s="8">
        <v>7.5</v>
      </c>
    </row>
    <row r="209" spans="1:8" hidden="1" x14ac:dyDescent="0.3">
      <c r="A209" t="s">
        <v>428</v>
      </c>
      <c r="B209">
        <v>102</v>
      </c>
      <c r="C209">
        <v>32694788</v>
      </c>
      <c r="D209" t="s">
        <v>429</v>
      </c>
      <c r="E209" t="s">
        <v>430</v>
      </c>
      <c r="F209" t="s">
        <v>11</v>
      </c>
      <c r="G209">
        <v>85000000</v>
      </c>
      <c r="H209" s="8">
        <v>6.6</v>
      </c>
    </row>
    <row r="210" spans="1:8" hidden="1" x14ac:dyDescent="0.3">
      <c r="A210" t="s">
        <v>431</v>
      </c>
      <c r="B210">
        <v>135</v>
      </c>
      <c r="C210">
        <v>113165635</v>
      </c>
      <c r="D210" t="s">
        <v>16</v>
      </c>
      <c r="E210" t="s">
        <v>432</v>
      </c>
      <c r="F210" t="s">
        <v>11</v>
      </c>
      <c r="G210">
        <v>125000000</v>
      </c>
      <c r="H210" s="8">
        <v>6.7</v>
      </c>
    </row>
    <row r="211" spans="1:8" hidden="1" x14ac:dyDescent="0.3">
      <c r="A211" t="s">
        <v>433</v>
      </c>
      <c r="B211">
        <v>125</v>
      </c>
      <c r="C211">
        <v>107285004</v>
      </c>
      <c r="D211" t="s">
        <v>434</v>
      </c>
      <c r="E211" t="s">
        <v>435</v>
      </c>
      <c r="F211" t="s">
        <v>11</v>
      </c>
      <c r="G211">
        <v>125000000</v>
      </c>
      <c r="H211" s="8">
        <v>3.7</v>
      </c>
    </row>
    <row r="212" spans="1:8" hidden="1" x14ac:dyDescent="0.3">
      <c r="A212" t="s">
        <v>270</v>
      </c>
      <c r="B212">
        <v>110</v>
      </c>
      <c r="C212">
        <v>260031035</v>
      </c>
      <c r="D212" t="s">
        <v>164</v>
      </c>
      <c r="E212" t="s">
        <v>436</v>
      </c>
      <c r="F212" t="s">
        <v>11</v>
      </c>
      <c r="G212">
        <v>123000000</v>
      </c>
      <c r="H212" s="8">
        <v>6</v>
      </c>
    </row>
    <row r="213" spans="1:8" hidden="1" x14ac:dyDescent="0.3">
      <c r="A213" t="s">
        <v>133</v>
      </c>
      <c r="B213">
        <v>124</v>
      </c>
      <c r="C213">
        <v>186739919</v>
      </c>
      <c r="D213" t="s">
        <v>74</v>
      </c>
      <c r="E213" t="s">
        <v>437</v>
      </c>
      <c r="F213" t="s">
        <v>11</v>
      </c>
      <c r="G213">
        <v>125000000</v>
      </c>
      <c r="H213" s="8">
        <v>6.4</v>
      </c>
    </row>
    <row r="214" spans="1:8" hidden="1" x14ac:dyDescent="0.3">
      <c r="A214" t="s">
        <v>438</v>
      </c>
      <c r="B214">
        <v>123</v>
      </c>
      <c r="C214">
        <v>215397307</v>
      </c>
      <c r="D214" t="s">
        <v>16</v>
      </c>
      <c r="E214" t="s">
        <v>439</v>
      </c>
      <c r="F214" t="s">
        <v>11</v>
      </c>
      <c r="G214">
        <v>125000000</v>
      </c>
      <c r="H214" s="8">
        <v>6.1</v>
      </c>
    </row>
    <row r="215" spans="1:8" hidden="1" x14ac:dyDescent="0.3">
      <c r="A215" t="s">
        <v>225</v>
      </c>
      <c r="B215">
        <v>130</v>
      </c>
      <c r="C215">
        <v>182618434</v>
      </c>
      <c r="D215" t="s">
        <v>226</v>
      </c>
      <c r="E215" t="s">
        <v>440</v>
      </c>
      <c r="F215" t="s">
        <v>11</v>
      </c>
      <c r="G215">
        <v>140000000</v>
      </c>
      <c r="H215" s="8">
        <v>6.4</v>
      </c>
    </row>
    <row r="216" spans="1:8" hidden="1" x14ac:dyDescent="0.3">
      <c r="A216" t="s">
        <v>441</v>
      </c>
      <c r="B216">
        <v>92</v>
      </c>
      <c r="C216">
        <v>131920333</v>
      </c>
      <c r="D216" t="s">
        <v>74</v>
      </c>
      <c r="E216" t="s">
        <v>442</v>
      </c>
      <c r="F216" t="s">
        <v>11</v>
      </c>
      <c r="G216">
        <v>130000000</v>
      </c>
      <c r="H216" s="8">
        <v>5.6</v>
      </c>
    </row>
    <row r="217" spans="1:8" hidden="1" x14ac:dyDescent="0.3">
      <c r="A217" t="s">
        <v>344</v>
      </c>
      <c r="B217">
        <v>127</v>
      </c>
      <c r="C217">
        <v>124976634</v>
      </c>
      <c r="D217" t="s">
        <v>443</v>
      </c>
      <c r="E217" t="s">
        <v>444</v>
      </c>
      <c r="F217" t="s">
        <v>11</v>
      </c>
      <c r="G217">
        <v>120000000</v>
      </c>
      <c r="H217" s="8">
        <v>8</v>
      </c>
    </row>
    <row r="218" spans="1:8" hidden="1" x14ac:dyDescent="0.3">
      <c r="A218" t="s">
        <v>445</v>
      </c>
      <c r="B218">
        <v>123</v>
      </c>
      <c r="C218">
        <v>115802596</v>
      </c>
      <c r="D218" t="s">
        <v>446</v>
      </c>
      <c r="E218" t="s">
        <v>447</v>
      </c>
      <c r="F218" t="s">
        <v>11</v>
      </c>
      <c r="G218">
        <v>110000000</v>
      </c>
      <c r="H218" s="8">
        <v>5.2</v>
      </c>
    </row>
    <row r="219" spans="1:8" hidden="1" x14ac:dyDescent="0.3">
      <c r="A219" t="s">
        <v>375</v>
      </c>
      <c r="B219">
        <v>123</v>
      </c>
      <c r="C219">
        <v>108521835</v>
      </c>
      <c r="D219" t="s">
        <v>19</v>
      </c>
      <c r="E219" t="s">
        <v>448</v>
      </c>
      <c r="F219" t="s">
        <v>11</v>
      </c>
      <c r="G219">
        <v>120000000</v>
      </c>
      <c r="H219" s="8">
        <v>7.1</v>
      </c>
    </row>
    <row r="220" spans="1:8" hidden="1" x14ac:dyDescent="0.3">
      <c r="A220" t="s">
        <v>105</v>
      </c>
      <c r="B220">
        <v>107</v>
      </c>
      <c r="C220">
        <v>100685880</v>
      </c>
      <c r="D220" t="s">
        <v>449</v>
      </c>
      <c r="E220" t="s">
        <v>450</v>
      </c>
      <c r="F220" t="s">
        <v>11</v>
      </c>
      <c r="G220">
        <v>120000000</v>
      </c>
      <c r="H220" s="8">
        <v>4.8</v>
      </c>
    </row>
    <row r="221" spans="1:8" hidden="1" x14ac:dyDescent="0.3">
      <c r="A221" t="s">
        <v>60</v>
      </c>
      <c r="B221">
        <v>124</v>
      </c>
      <c r="C221">
        <v>126464904</v>
      </c>
      <c r="D221" t="s">
        <v>451</v>
      </c>
      <c r="E221" t="s">
        <v>452</v>
      </c>
      <c r="F221" t="s">
        <v>11</v>
      </c>
      <c r="G221">
        <v>130000000</v>
      </c>
      <c r="H221" s="8">
        <v>7</v>
      </c>
    </row>
    <row r="222" spans="1:8" hidden="1" x14ac:dyDescent="0.3">
      <c r="A222" t="s">
        <v>305</v>
      </c>
      <c r="B222">
        <v>77</v>
      </c>
      <c r="C222">
        <v>64736114</v>
      </c>
      <c r="D222" t="s">
        <v>89</v>
      </c>
      <c r="E222" t="s">
        <v>453</v>
      </c>
      <c r="F222" t="s">
        <v>11</v>
      </c>
      <c r="G222">
        <v>120000000</v>
      </c>
      <c r="H222" s="8">
        <v>5.4</v>
      </c>
    </row>
    <row r="223" spans="1:8" hidden="1" x14ac:dyDescent="0.3">
      <c r="A223" t="s">
        <v>454</v>
      </c>
      <c r="B223">
        <v>109</v>
      </c>
      <c r="C223">
        <v>93050117</v>
      </c>
      <c r="D223" t="s">
        <v>455</v>
      </c>
      <c r="E223" t="s">
        <v>456</v>
      </c>
      <c r="F223" t="s">
        <v>11</v>
      </c>
      <c r="G223">
        <v>115000000</v>
      </c>
      <c r="H223" s="8">
        <v>6.6</v>
      </c>
    </row>
    <row r="224" spans="1:8" hidden="1" x14ac:dyDescent="0.3">
      <c r="A224" t="s">
        <v>457</v>
      </c>
      <c r="B224">
        <v>134</v>
      </c>
      <c r="C224">
        <v>57637485</v>
      </c>
      <c r="D224" t="s">
        <v>74</v>
      </c>
      <c r="E224" t="s">
        <v>458</v>
      </c>
      <c r="F224" t="s">
        <v>11</v>
      </c>
      <c r="G224">
        <v>105000000</v>
      </c>
      <c r="H224" s="8">
        <v>6.7</v>
      </c>
    </row>
    <row r="225" spans="1:8" hidden="1" x14ac:dyDescent="0.3">
      <c r="A225" t="s">
        <v>459</v>
      </c>
      <c r="B225">
        <v>117</v>
      </c>
      <c r="C225">
        <v>58607007</v>
      </c>
      <c r="D225" t="s">
        <v>460</v>
      </c>
      <c r="E225" t="s">
        <v>461</v>
      </c>
      <c r="F225" t="s">
        <v>11</v>
      </c>
      <c r="G225">
        <v>100000000</v>
      </c>
      <c r="H225" s="8">
        <v>6.2</v>
      </c>
    </row>
    <row r="226" spans="1:8" hidden="1" x14ac:dyDescent="0.3">
      <c r="A226" t="s">
        <v>137</v>
      </c>
      <c r="B226">
        <v>135</v>
      </c>
      <c r="C226">
        <v>43929341</v>
      </c>
      <c r="D226" t="s">
        <v>462</v>
      </c>
      <c r="E226" t="s">
        <v>463</v>
      </c>
      <c r="F226" t="s">
        <v>11</v>
      </c>
      <c r="G226">
        <v>120000000</v>
      </c>
      <c r="H226" s="8">
        <v>6.1</v>
      </c>
    </row>
    <row r="227" spans="1:8" hidden="1" x14ac:dyDescent="0.3">
      <c r="A227" t="s">
        <v>464</v>
      </c>
      <c r="B227">
        <v>121</v>
      </c>
      <c r="C227">
        <v>30212620</v>
      </c>
      <c r="D227" t="s">
        <v>465</v>
      </c>
      <c r="E227" t="s">
        <v>466</v>
      </c>
      <c r="F227" t="s">
        <v>11</v>
      </c>
      <c r="G227">
        <v>120000000</v>
      </c>
      <c r="H227" s="8">
        <v>5.3</v>
      </c>
    </row>
    <row r="228" spans="1:8" hidden="1" x14ac:dyDescent="0.3">
      <c r="A228" t="s">
        <v>467</v>
      </c>
      <c r="B228">
        <v>117</v>
      </c>
      <c r="C228">
        <v>76418654</v>
      </c>
      <c r="D228" t="s">
        <v>468</v>
      </c>
      <c r="E228" t="s">
        <v>469</v>
      </c>
      <c r="F228" t="s">
        <v>11</v>
      </c>
      <c r="G228">
        <v>117000000</v>
      </c>
      <c r="H228" s="8">
        <v>6.3</v>
      </c>
    </row>
    <row r="229" spans="1:8" hidden="1" x14ac:dyDescent="0.3">
      <c r="A229" t="s">
        <v>96</v>
      </c>
      <c r="B229">
        <v>124</v>
      </c>
      <c r="C229">
        <v>89021735</v>
      </c>
      <c r="D229" t="s">
        <v>470</v>
      </c>
      <c r="E229" t="s">
        <v>471</v>
      </c>
      <c r="F229" t="s">
        <v>11</v>
      </c>
      <c r="G229">
        <v>120000000</v>
      </c>
      <c r="H229" s="8">
        <v>7</v>
      </c>
    </row>
    <row r="230" spans="1:8" hidden="1" x14ac:dyDescent="0.3">
      <c r="A230" t="s">
        <v>472</v>
      </c>
      <c r="B230">
        <v>140</v>
      </c>
      <c r="C230">
        <v>380262555</v>
      </c>
      <c r="D230" t="s">
        <v>9</v>
      </c>
      <c r="E230" t="s">
        <v>473</v>
      </c>
      <c r="F230" t="s">
        <v>11</v>
      </c>
      <c r="G230">
        <v>113000000</v>
      </c>
      <c r="H230" s="8">
        <v>7.6</v>
      </c>
    </row>
    <row r="231" spans="1:8" hidden="1" x14ac:dyDescent="0.3">
      <c r="A231" t="s">
        <v>472</v>
      </c>
      <c r="B231">
        <v>142</v>
      </c>
      <c r="C231">
        <v>310675583</v>
      </c>
      <c r="D231" t="s">
        <v>9</v>
      </c>
      <c r="E231" t="s">
        <v>474</v>
      </c>
      <c r="F231" t="s">
        <v>11</v>
      </c>
      <c r="G231">
        <v>115000000</v>
      </c>
      <c r="H231" s="8">
        <v>6.7</v>
      </c>
    </row>
    <row r="232" spans="1:8" hidden="1" x14ac:dyDescent="0.3">
      <c r="A232" t="s">
        <v>144</v>
      </c>
      <c r="B232">
        <v>92</v>
      </c>
      <c r="C232">
        <v>289907418</v>
      </c>
      <c r="D232" t="s">
        <v>89</v>
      </c>
      <c r="E232" t="s">
        <v>475</v>
      </c>
      <c r="F232" t="s">
        <v>11</v>
      </c>
      <c r="G232">
        <v>115000000</v>
      </c>
      <c r="H232" s="8">
        <v>8.1</v>
      </c>
    </row>
    <row r="233" spans="1:8" hidden="1" x14ac:dyDescent="0.3">
      <c r="A233" t="s">
        <v>467</v>
      </c>
      <c r="B233">
        <v>138</v>
      </c>
      <c r="C233">
        <v>132550960</v>
      </c>
      <c r="D233" t="s">
        <v>74</v>
      </c>
      <c r="E233" t="s">
        <v>476</v>
      </c>
      <c r="F233" t="s">
        <v>11</v>
      </c>
      <c r="G233">
        <v>120000000</v>
      </c>
      <c r="H233" s="8">
        <v>6.7</v>
      </c>
    </row>
    <row r="234" spans="1:8" hidden="1" x14ac:dyDescent="0.3">
      <c r="A234" t="s">
        <v>472</v>
      </c>
      <c r="B234">
        <v>136</v>
      </c>
      <c r="C234">
        <v>474544677</v>
      </c>
      <c r="D234" t="s">
        <v>9</v>
      </c>
      <c r="E234" t="s">
        <v>477</v>
      </c>
      <c r="F234" t="s">
        <v>11</v>
      </c>
      <c r="G234">
        <v>115000000</v>
      </c>
      <c r="H234" s="8">
        <v>6.5</v>
      </c>
    </row>
    <row r="235" spans="1:8" hidden="1" x14ac:dyDescent="0.3">
      <c r="A235" t="s">
        <v>478</v>
      </c>
      <c r="B235">
        <v>98</v>
      </c>
      <c r="C235">
        <v>187165546</v>
      </c>
      <c r="D235" t="s">
        <v>89</v>
      </c>
      <c r="E235" t="s">
        <v>479</v>
      </c>
      <c r="F235" t="s">
        <v>11</v>
      </c>
      <c r="G235">
        <v>135000000</v>
      </c>
      <c r="H235" s="8">
        <v>7.3</v>
      </c>
    </row>
    <row r="236" spans="1:8" hidden="1" x14ac:dyDescent="0.3">
      <c r="A236" t="s">
        <v>438</v>
      </c>
      <c r="B236">
        <v>153</v>
      </c>
      <c r="C236">
        <v>40911830</v>
      </c>
      <c r="D236" t="s">
        <v>480</v>
      </c>
      <c r="E236" t="s">
        <v>481</v>
      </c>
      <c r="F236" t="s">
        <v>11</v>
      </c>
      <c r="G236">
        <v>115000000</v>
      </c>
      <c r="H236" s="8">
        <v>6</v>
      </c>
    </row>
    <row r="237" spans="1:8" hidden="1" x14ac:dyDescent="0.3">
      <c r="A237" t="s">
        <v>482</v>
      </c>
      <c r="B237">
        <v>120</v>
      </c>
      <c r="C237">
        <v>47952020</v>
      </c>
      <c r="D237" t="s">
        <v>178</v>
      </c>
      <c r="E237" t="s">
        <v>483</v>
      </c>
      <c r="F237" t="s">
        <v>11</v>
      </c>
      <c r="G237">
        <v>115000000</v>
      </c>
      <c r="H237" s="8">
        <v>6.1</v>
      </c>
    </row>
    <row r="238" spans="1:8" hidden="1" x14ac:dyDescent="0.3">
      <c r="A238" t="s">
        <v>281</v>
      </c>
      <c r="B238">
        <v>101</v>
      </c>
      <c r="C238">
        <v>190871240</v>
      </c>
      <c r="D238" t="s">
        <v>161</v>
      </c>
      <c r="E238" t="s">
        <v>484</v>
      </c>
      <c r="F238" t="s">
        <v>11</v>
      </c>
      <c r="G238">
        <v>125000000</v>
      </c>
      <c r="H238" s="8">
        <v>5.9</v>
      </c>
    </row>
    <row r="239" spans="1:8" hidden="1" x14ac:dyDescent="0.3">
      <c r="A239" t="s">
        <v>397</v>
      </c>
      <c r="B239">
        <v>91</v>
      </c>
      <c r="C239">
        <v>274084951</v>
      </c>
      <c r="D239" t="s">
        <v>485</v>
      </c>
      <c r="E239" t="s">
        <v>486</v>
      </c>
      <c r="F239" t="s">
        <v>11</v>
      </c>
      <c r="G239">
        <v>100000000</v>
      </c>
      <c r="H239" s="8">
        <v>7.8</v>
      </c>
    </row>
    <row r="240" spans="1:8" hidden="1" x14ac:dyDescent="0.3">
      <c r="A240" t="s">
        <v>487</v>
      </c>
      <c r="B240">
        <v>108</v>
      </c>
      <c r="C240">
        <v>67155742</v>
      </c>
      <c r="D240" t="s">
        <v>16</v>
      </c>
      <c r="E240" t="s">
        <v>488</v>
      </c>
      <c r="F240" t="s">
        <v>11</v>
      </c>
      <c r="G240">
        <v>116000000</v>
      </c>
      <c r="H240" s="8">
        <v>5.8</v>
      </c>
    </row>
    <row r="241" spans="1:8" hidden="1" x14ac:dyDescent="0.3">
      <c r="A241" t="s">
        <v>489</v>
      </c>
      <c r="B241">
        <v>112</v>
      </c>
      <c r="C241">
        <v>81638674</v>
      </c>
      <c r="D241" t="s">
        <v>161</v>
      </c>
      <c r="E241" t="s">
        <v>490</v>
      </c>
      <c r="F241" t="s">
        <v>11</v>
      </c>
      <c r="G241">
        <v>135000000</v>
      </c>
      <c r="H241" s="8">
        <v>6.3</v>
      </c>
    </row>
    <row r="242" spans="1:8" hidden="1" x14ac:dyDescent="0.3">
      <c r="A242" t="s">
        <v>491</v>
      </c>
      <c r="B242">
        <v>100</v>
      </c>
      <c r="C242">
        <v>56114221</v>
      </c>
      <c r="D242" t="s">
        <v>22</v>
      </c>
      <c r="E242" t="s">
        <v>492</v>
      </c>
      <c r="F242" t="s">
        <v>11</v>
      </c>
      <c r="G242">
        <v>120000000</v>
      </c>
      <c r="H242" s="8">
        <v>4.3</v>
      </c>
    </row>
    <row r="243" spans="1:8" hidden="1" x14ac:dyDescent="0.3">
      <c r="A243" t="s">
        <v>258</v>
      </c>
      <c r="B243">
        <v>108</v>
      </c>
      <c r="C243">
        <v>250863268</v>
      </c>
      <c r="D243" t="s">
        <v>493</v>
      </c>
      <c r="E243" t="s">
        <v>494</v>
      </c>
      <c r="F243" t="s">
        <v>11</v>
      </c>
      <c r="G243">
        <v>110000000</v>
      </c>
      <c r="H243" s="8">
        <v>6.4</v>
      </c>
    </row>
    <row r="244" spans="1:8" hidden="1" x14ac:dyDescent="0.3">
      <c r="A244" t="s">
        <v>495</v>
      </c>
      <c r="B244">
        <v>114</v>
      </c>
      <c r="C244">
        <v>155181732</v>
      </c>
      <c r="D244" t="s">
        <v>226</v>
      </c>
      <c r="E244" t="s">
        <v>496</v>
      </c>
      <c r="F244" t="s">
        <v>11</v>
      </c>
      <c r="G244">
        <v>110000000</v>
      </c>
      <c r="H244" s="8">
        <v>6.1</v>
      </c>
    </row>
    <row r="245" spans="1:8" hidden="1" x14ac:dyDescent="0.3">
      <c r="A245" t="s">
        <v>497</v>
      </c>
      <c r="B245">
        <v>119</v>
      </c>
      <c r="C245">
        <v>125332007</v>
      </c>
      <c r="D245" t="s">
        <v>16</v>
      </c>
      <c r="E245" t="s">
        <v>498</v>
      </c>
      <c r="F245" t="s">
        <v>11</v>
      </c>
      <c r="G245">
        <v>110000000</v>
      </c>
      <c r="H245" s="8">
        <v>6.5</v>
      </c>
    </row>
    <row r="246" spans="1:8" hidden="1" x14ac:dyDescent="0.3">
      <c r="A246" t="s">
        <v>133</v>
      </c>
      <c r="B246">
        <v>142</v>
      </c>
      <c r="C246">
        <v>113330342</v>
      </c>
      <c r="D246" t="s">
        <v>329</v>
      </c>
      <c r="E246" t="s">
        <v>499</v>
      </c>
      <c r="F246" t="s">
        <v>11</v>
      </c>
      <c r="G246">
        <v>110000000</v>
      </c>
      <c r="H246" s="8">
        <v>7.1</v>
      </c>
    </row>
    <row r="247" spans="1:8" hidden="1" x14ac:dyDescent="0.3">
      <c r="A247" t="s">
        <v>500</v>
      </c>
      <c r="B247">
        <v>125</v>
      </c>
      <c r="C247">
        <v>125531634</v>
      </c>
      <c r="D247" t="s">
        <v>501</v>
      </c>
      <c r="E247" t="s">
        <v>502</v>
      </c>
      <c r="F247" t="s">
        <v>11</v>
      </c>
      <c r="G247">
        <v>110000000</v>
      </c>
      <c r="H247" s="8">
        <v>6.4</v>
      </c>
    </row>
    <row r="248" spans="1:8" hidden="1" x14ac:dyDescent="0.3">
      <c r="A248" t="s">
        <v>166</v>
      </c>
      <c r="B248">
        <v>126</v>
      </c>
      <c r="C248">
        <v>186336103</v>
      </c>
      <c r="D248" t="s">
        <v>503</v>
      </c>
      <c r="E248" t="s">
        <v>504</v>
      </c>
      <c r="F248" t="s">
        <v>11</v>
      </c>
      <c r="G248">
        <v>120000000</v>
      </c>
      <c r="H248" s="8">
        <v>6.5</v>
      </c>
    </row>
    <row r="249" spans="1:8" hidden="1" x14ac:dyDescent="0.3">
      <c r="A249" t="s">
        <v>411</v>
      </c>
      <c r="B249">
        <v>119</v>
      </c>
      <c r="C249">
        <v>129995817</v>
      </c>
      <c r="D249" t="s">
        <v>382</v>
      </c>
      <c r="E249" t="s">
        <v>505</v>
      </c>
      <c r="F249" t="s">
        <v>11</v>
      </c>
      <c r="G249">
        <v>110000000</v>
      </c>
      <c r="H249" s="8">
        <v>6.3</v>
      </c>
    </row>
    <row r="250" spans="1:8" hidden="1" x14ac:dyDescent="0.3">
      <c r="A250" t="s">
        <v>152</v>
      </c>
      <c r="B250">
        <v>170</v>
      </c>
      <c r="C250">
        <v>102608827</v>
      </c>
      <c r="D250" t="s">
        <v>506</v>
      </c>
      <c r="E250" t="s">
        <v>507</v>
      </c>
      <c r="F250" t="s">
        <v>11</v>
      </c>
      <c r="G250">
        <v>110000000</v>
      </c>
      <c r="H250" s="8">
        <v>7.5</v>
      </c>
    </row>
    <row r="251" spans="1:8" hidden="1" x14ac:dyDescent="0.3">
      <c r="A251" t="s">
        <v>147</v>
      </c>
      <c r="B251">
        <v>85</v>
      </c>
      <c r="C251">
        <v>42776259</v>
      </c>
      <c r="D251" t="s">
        <v>250</v>
      </c>
      <c r="E251" t="s">
        <v>508</v>
      </c>
      <c r="F251" t="s">
        <v>11</v>
      </c>
      <c r="G251">
        <v>112000000</v>
      </c>
      <c r="H251" s="8">
        <v>4.9000000000000004</v>
      </c>
    </row>
    <row r="252" spans="1:8" hidden="1" x14ac:dyDescent="0.3">
      <c r="A252" t="s">
        <v>509</v>
      </c>
      <c r="B252">
        <v>119</v>
      </c>
      <c r="C252">
        <v>98780042</v>
      </c>
      <c r="D252" t="s">
        <v>510</v>
      </c>
      <c r="E252" t="s">
        <v>511</v>
      </c>
      <c r="F252" t="s">
        <v>11</v>
      </c>
      <c r="G252">
        <v>120000000</v>
      </c>
      <c r="H252" s="8">
        <v>5.8</v>
      </c>
    </row>
    <row r="253" spans="1:8" hidden="1" x14ac:dyDescent="0.3">
      <c r="A253" t="s">
        <v>512</v>
      </c>
      <c r="B253">
        <v>102</v>
      </c>
      <c r="C253">
        <v>106369117</v>
      </c>
      <c r="D253" t="s">
        <v>513</v>
      </c>
      <c r="E253" t="s">
        <v>514</v>
      </c>
      <c r="F253" t="s">
        <v>11</v>
      </c>
      <c r="G253">
        <v>110000000</v>
      </c>
      <c r="H253" s="8">
        <v>6.2</v>
      </c>
    </row>
    <row r="254" spans="1:8" hidden="1" x14ac:dyDescent="0.3">
      <c r="A254" t="s">
        <v>515</v>
      </c>
      <c r="B254">
        <v>103</v>
      </c>
      <c r="C254">
        <v>142614158</v>
      </c>
      <c r="D254" t="s">
        <v>89</v>
      </c>
      <c r="E254" t="s">
        <v>516</v>
      </c>
      <c r="F254" t="s">
        <v>11</v>
      </c>
      <c r="G254">
        <v>110000000</v>
      </c>
      <c r="H254" s="8">
        <v>5.5</v>
      </c>
    </row>
    <row r="255" spans="1:8" hidden="1" x14ac:dyDescent="0.3">
      <c r="A255" t="s">
        <v>517</v>
      </c>
      <c r="B255">
        <v>76</v>
      </c>
      <c r="C255">
        <v>50026353</v>
      </c>
      <c r="D255" t="s">
        <v>518</v>
      </c>
      <c r="E255" t="s">
        <v>519</v>
      </c>
      <c r="F255" t="s">
        <v>11</v>
      </c>
      <c r="G255">
        <v>110000000</v>
      </c>
      <c r="H255" s="8">
        <v>5.4</v>
      </c>
    </row>
    <row r="256" spans="1:8" hidden="1" x14ac:dyDescent="0.3">
      <c r="A256" t="s">
        <v>411</v>
      </c>
      <c r="B256">
        <v>120</v>
      </c>
      <c r="C256">
        <v>66002193</v>
      </c>
      <c r="D256" t="s">
        <v>520</v>
      </c>
      <c r="E256" t="s">
        <v>521</v>
      </c>
      <c r="F256" t="s">
        <v>11</v>
      </c>
      <c r="G256">
        <v>110000000</v>
      </c>
      <c r="H256" s="8">
        <v>5.8</v>
      </c>
    </row>
    <row r="257" spans="1:8" hidden="1" x14ac:dyDescent="0.3">
      <c r="A257" t="s">
        <v>258</v>
      </c>
      <c r="B257">
        <v>127</v>
      </c>
      <c r="C257">
        <v>85463309</v>
      </c>
      <c r="D257" t="s">
        <v>522</v>
      </c>
      <c r="E257" t="s">
        <v>523</v>
      </c>
      <c r="F257" t="s">
        <v>11</v>
      </c>
      <c r="G257">
        <v>110000000</v>
      </c>
      <c r="H257" s="8">
        <v>7.1</v>
      </c>
    </row>
    <row r="258" spans="1:8" hidden="1" x14ac:dyDescent="0.3">
      <c r="A258" t="s">
        <v>515</v>
      </c>
      <c r="B258">
        <v>105</v>
      </c>
      <c r="C258">
        <v>71017784</v>
      </c>
      <c r="D258" t="s">
        <v>89</v>
      </c>
      <c r="E258" t="s">
        <v>524</v>
      </c>
      <c r="F258" t="s">
        <v>11</v>
      </c>
      <c r="G258">
        <v>105000000</v>
      </c>
      <c r="H258" s="8">
        <v>5.4</v>
      </c>
    </row>
    <row r="259" spans="1:8" hidden="1" x14ac:dyDescent="0.3">
      <c r="A259" t="s">
        <v>525</v>
      </c>
      <c r="B259">
        <v>121</v>
      </c>
      <c r="C259">
        <v>48068396</v>
      </c>
      <c r="D259" t="s">
        <v>526</v>
      </c>
      <c r="E259" t="s">
        <v>527</v>
      </c>
      <c r="F259" t="s">
        <v>11</v>
      </c>
      <c r="G259">
        <v>160000000</v>
      </c>
      <c r="H259" s="8">
        <v>3.7</v>
      </c>
    </row>
    <row r="260" spans="1:8" hidden="1" x14ac:dyDescent="0.3">
      <c r="A260" t="s">
        <v>260</v>
      </c>
      <c r="B260">
        <v>114</v>
      </c>
      <c r="C260">
        <v>61656849</v>
      </c>
      <c r="D260" t="s">
        <v>206</v>
      </c>
      <c r="E260" t="s">
        <v>528</v>
      </c>
      <c r="F260" t="s">
        <v>11</v>
      </c>
      <c r="G260">
        <v>110000000</v>
      </c>
      <c r="H260" s="8">
        <v>6.7</v>
      </c>
    </row>
    <row r="261" spans="1:8" hidden="1" x14ac:dyDescent="0.3">
      <c r="A261" t="s">
        <v>529</v>
      </c>
      <c r="B261">
        <v>129</v>
      </c>
      <c r="C261">
        <v>134520804</v>
      </c>
      <c r="D261" t="s">
        <v>16</v>
      </c>
      <c r="E261" t="s">
        <v>530</v>
      </c>
      <c r="F261" t="s">
        <v>11</v>
      </c>
      <c r="G261">
        <v>110000000</v>
      </c>
      <c r="H261" s="8">
        <v>7.2</v>
      </c>
    </row>
    <row r="262" spans="1:8" hidden="1" x14ac:dyDescent="0.3">
      <c r="A262" t="s">
        <v>55</v>
      </c>
      <c r="B262">
        <v>171</v>
      </c>
      <c r="C262">
        <v>313837577</v>
      </c>
      <c r="D262" t="s">
        <v>178</v>
      </c>
      <c r="E262" t="s">
        <v>531</v>
      </c>
      <c r="F262" t="s">
        <v>11</v>
      </c>
      <c r="G262">
        <v>93000000</v>
      </c>
      <c r="H262" s="8">
        <v>8.8000000000000007</v>
      </c>
    </row>
    <row r="263" spans="1:8" hidden="1" x14ac:dyDescent="0.3">
      <c r="A263" t="s">
        <v>532</v>
      </c>
      <c r="B263">
        <v>120</v>
      </c>
      <c r="C263">
        <v>24004159</v>
      </c>
      <c r="D263" t="s">
        <v>533</v>
      </c>
      <c r="E263" t="s">
        <v>534</v>
      </c>
      <c r="F263" t="s">
        <v>11</v>
      </c>
      <c r="G263">
        <v>110000000</v>
      </c>
      <c r="H263" s="8">
        <v>5.8</v>
      </c>
    </row>
    <row r="264" spans="1:8" hidden="1" x14ac:dyDescent="0.3">
      <c r="A264" t="s">
        <v>535</v>
      </c>
      <c r="B264">
        <v>165</v>
      </c>
      <c r="C264">
        <v>58183966</v>
      </c>
      <c r="D264" t="s">
        <v>536</v>
      </c>
      <c r="E264" t="s">
        <v>537</v>
      </c>
      <c r="F264" t="s">
        <v>11</v>
      </c>
      <c r="G264">
        <v>107000000</v>
      </c>
      <c r="H264" s="8">
        <v>6.8</v>
      </c>
    </row>
    <row r="265" spans="1:8" hidden="1" x14ac:dyDescent="0.3">
      <c r="A265" t="s">
        <v>538</v>
      </c>
      <c r="B265">
        <v>82</v>
      </c>
      <c r="C265">
        <v>100446895</v>
      </c>
      <c r="D265" t="s">
        <v>250</v>
      </c>
      <c r="E265" t="s">
        <v>539</v>
      </c>
      <c r="F265" t="s">
        <v>11</v>
      </c>
      <c r="G265">
        <v>109000000</v>
      </c>
      <c r="H265" s="8">
        <v>3.8</v>
      </c>
    </row>
    <row r="266" spans="1:8" hidden="1" x14ac:dyDescent="0.3">
      <c r="A266" t="s">
        <v>337</v>
      </c>
      <c r="B266">
        <v>115</v>
      </c>
      <c r="C266">
        <v>144795350</v>
      </c>
      <c r="D266" t="s">
        <v>540</v>
      </c>
      <c r="E266" t="s">
        <v>541</v>
      </c>
      <c r="F266" t="s">
        <v>11</v>
      </c>
      <c r="G266">
        <v>120000000</v>
      </c>
      <c r="H266" s="8">
        <v>7.1</v>
      </c>
    </row>
    <row r="267" spans="1:8" hidden="1" x14ac:dyDescent="0.3">
      <c r="A267" t="s">
        <v>60</v>
      </c>
      <c r="B267">
        <v>194</v>
      </c>
      <c r="C267">
        <v>47396698</v>
      </c>
      <c r="D267" t="s">
        <v>357</v>
      </c>
      <c r="E267" t="s">
        <v>542</v>
      </c>
      <c r="F267" t="s">
        <v>11</v>
      </c>
      <c r="G267">
        <v>130000000</v>
      </c>
      <c r="H267" s="8">
        <v>7.2</v>
      </c>
    </row>
    <row r="268" spans="1:8" hidden="1" x14ac:dyDescent="0.3">
      <c r="A268" t="s">
        <v>305</v>
      </c>
      <c r="B268">
        <v>84</v>
      </c>
      <c r="C268">
        <v>140015224</v>
      </c>
      <c r="D268" t="s">
        <v>250</v>
      </c>
      <c r="E268" t="s">
        <v>543</v>
      </c>
      <c r="F268" t="s">
        <v>11</v>
      </c>
      <c r="G268">
        <v>133000000</v>
      </c>
      <c r="H268" s="8">
        <v>5.9</v>
      </c>
    </row>
    <row r="269" spans="1:8" hidden="1" x14ac:dyDescent="0.3">
      <c r="A269" t="s">
        <v>544</v>
      </c>
      <c r="B269">
        <v>97</v>
      </c>
      <c r="C269">
        <v>104374107</v>
      </c>
      <c r="D269" t="s">
        <v>545</v>
      </c>
      <c r="E269" t="s">
        <v>546</v>
      </c>
      <c r="F269" t="s">
        <v>11</v>
      </c>
      <c r="G269">
        <v>105000000</v>
      </c>
      <c r="H269" s="8">
        <v>7.1</v>
      </c>
    </row>
    <row r="270" spans="1:8" hidden="1" x14ac:dyDescent="0.3">
      <c r="A270" t="s">
        <v>60</v>
      </c>
      <c r="B270">
        <v>151</v>
      </c>
      <c r="C270">
        <v>228430993</v>
      </c>
      <c r="D270" t="s">
        <v>210</v>
      </c>
      <c r="E270" t="s">
        <v>547</v>
      </c>
      <c r="F270" t="s">
        <v>11</v>
      </c>
      <c r="G270">
        <v>108000000</v>
      </c>
      <c r="H270" s="8">
        <v>8.1</v>
      </c>
    </row>
    <row r="271" spans="1:8" hidden="1" x14ac:dyDescent="0.3">
      <c r="A271" t="s">
        <v>91</v>
      </c>
      <c r="B271">
        <v>136</v>
      </c>
      <c r="C271">
        <v>35799026</v>
      </c>
      <c r="D271" t="s">
        <v>548</v>
      </c>
      <c r="E271" t="s">
        <v>549</v>
      </c>
      <c r="F271" t="s">
        <v>11</v>
      </c>
      <c r="G271">
        <v>126000000</v>
      </c>
      <c r="H271" s="8">
        <v>6.9</v>
      </c>
    </row>
    <row r="272" spans="1:8" hidden="1" x14ac:dyDescent="0.3">
      <c r="A272" t="s">
        <v>550</v>
      </c>
      <c r="B272">
        <v>104</v>
      </c>
      <c r="C272">
        <v>6712451</v>
      </c>
      <c r="D272" t="s">
        <v>551</v>
      </c>
      <c r="E272" t="s">
        <v>552</v>
      </c>
      <c r="F272" t="s">
        <v>11</v>
      </c>
      <c r="G272">
        <v>90000000</v>
      </c>
      <c r="H272" s="8">
        <v>4.4000000000000004</v>
      </c>
    </row>
    <row r="273" spans="1:8" hidden="1" x14ac:dyDescent="0.3">
      <c r="A273" t="s">
        <v>553</v>
      </c>
      <c r="B273">
        <v>127</v>
      </c>
      <c r="C273">
        <v>101643008</v>
      </c>
      <c r="D273" t="s">
        <v>108</v>
      </c>
      <c r="E273" t="s">
        <v>554</v>
      </c>
      <c r="F273" t="s">
        <v>11</v>
      </c>
      <c r="G273">
        <v>90000000</v>
      </c>
      <c r="H273" s="8">
        <v>6.5</v>
      </c>
    </row>
    <row r="274" spans="1:8" hidden="1" x14ac:dyDescent="0.3">
      <c r="A274" t="s">
        <v>60</v>
      </c>
      <c r="B274">
        <v>171</v>
      </c>
      <c r="C274">
        <v>187670866</v>
      </c>
      <c r="D274" t="s">
        <v>555</v>
      </c>
      <c r="E274" t="s">
        <v>556</v>
      </c>
      <c r="F274" t="s">
        <v>11</v>
      </c>
      <c r="G274">
        <v>103000000</v>
      </c>
      <c r="H274" s="8">
        <v>8.5</v>
      </c>
    </row>
    <row r="275" spans="1:8" x14ac:dyDescent="0.3">
      <c r="A275" t="s">
        <v>123</v>
      </c>
      <c r="B275">
        <v>145</v>
      </c>
      <c r="C275">
        <v>132014112</v>
      </c>
      <c r="D275" t="s">
        <v>540</v>
      </c>
      <c r="E275" t="s">
        <v>557</v>
      </c>
      <c r="F275" t="s">
        <v>11</v>
      </c>
      <c r="G275">
        <v>102000000</v>
      </c>
      <c r="H275" s="8">
        <v>7.7</v>
      </c>
    </row>
    <row r="276" spans="1:8" hidden="1" x14ac:dyDescent="0.3">
      <c r="A276" t="s">
        <v>409</v>
      </c>
      <c r="B276">
        <v>174</v>
      </c>
      <c r="C276">
        <v>261970615</v>
      </c>
      <c r="D276" t="s">
        <v>33</v>
      </c>
      <c r="E276" t="s">
        <v>558</v>
      </c>
      <c r="F276" t="s">
        <v>11</v>
      </c>
      <c r="G276">
        <v>100000000</v>
      </c>
      <c r="H276" s="8">
        <v>7.4</v>
      </c>
    </row>
    <row r="277" spans="1:8" hidden="1" x14ac:dyDescent="0.3">
      <c r="A277" t="s">
        <v>101</v>
      </c>
      <c r="B277">
        <v>144</v>
      </c>
      <c r="C277">
        <v>167007184</v>
      </c>
      <c r="D277" t="s">
        <v>16</v>
      </c>
      <c r="E277" t="s">
        <v>559</v>
      </c>
      <c r="F277" t="s">
        <v>11</v>
      </c>
      <c r="G277">
        <v>150000000</v>
      </c>
      <c r="H277" s="8">
        <v>8</v>
      </c>
    </row>
    <row r="278" spans="1:8" hidden="1" x14ac:dyDescent="0.3">
      <c r="A278" t="s">
        <v>83</v>
      </c>
      <c r="B278">
        <v>119</v>
      </c>
      <c r="C278">
        <v>180011740</v>
      </c>
      <c r="D278" t="s">
        <v>74</v>
      </c>
      <c r="E278" t="s">
        <v>560</v>
      </c>
      <c r="F278" t="s">
        <v>11</v>
      </c>
      <c r="G278">
        <v>100000000</v>
      </c>
      <c r="H278" s="8">
        <v>5.7</v>
      </c>
    </row>
    <row r="279" spans="1:8" hidden="1" x14ac:dyDescent="0.3">
      <c r="A279" t="s">
        <v>8</v>
      </c>
      <c r="B279">
        <v>153</v>
      </c>
      <c r="C279">
        <v>204843350</v>
      </c>
      <c r="D279" t="s">
        <v>206</v>
      </c>
      <c r="E279" t="s">
        <v>561</v>
      </c>
      <c r="F279" t="s">
        <v>11</v>
      </c>
      <c r="G279">
        <v>102000000</v>
      </c>
      <c r="H279" s="8">
        <v>8.5</v>
      </c>
    </row>
    <row r="280" spans="1:8" hidden="1" x14ac:dyDescent="0.3">
      <c r="A280" t="s">
        <v>535</v>
      </c>
      <c r="B280">
        <v>140</v>
      </c>
      <c r="C280">
        <v>97030725</v>
      </c>
      <c r="D280" t="s">
        <v>562</v>
      </c>
      <c r="E280" t="s">
        <v>563</v>
      </c>
      <c r="F280" t="s">
        <v>11</v>
      </c>
      <c r="G280">
        <v>100000000</v>
      </c>
      <c r="H280" s="8">
        <v>7</v>
      </c>
    </row>
    <row r="281" spans="1:8" hidden="1" x14ac:dyDescent="0.3">
      <c r="A281" t="s">
        <v>60</v>
      </c>
      <c r="B281">
        <v>176</v>
      </c>
      <c r="C281">
        <v>130127620</v>
      </c>
      <c r="D281" t="s">
        <v>564</v>
      </c>
      <c r="E281" t="s">
        <v>565</v>
      </c>
      <c r="F281" t="s">
        <v>11</v>
      </c>
      <c r="G281">
        <v>100000000</v>
      </c>
      <c r="H281" s="8">
        <v>7.8</v>
      </c>
    </row>
    <row r="282" spans="1:8" hidden="1" x14ac:dyDescent="0.3">
      <c r="A282" t="s">
        <v>8</v>
      </c>
      <c r="B282">
        <v>141</v>
      </c>
      <c r="C282">
        <v>146282411</v>
      </c>
      <c r="D282" t="s">
        <v>566</v>
      </c>
      <c r="E282" t="s">
        <v>567</v>
      </c>
      <c r="F282" t="s">
        <v>11</v>
      </c>
      <c r="G282">
        <v>115000000</v>
      </c>
      <c r="H282" s="8">
        <v>7.2</v>
      </c>
    </row>
    <row r="283" spans="1:8" hidden="1" x14ac:dyDescent="0.3">
      <c r="A283" t="s">
        <v>568</v>
      </c>
      <c r="B283">
        <v>106</v>
      </c>
      <c r="C283">
        <v>65452312</v>
      </c>
      <c r="D283" t="s">
        <v>108</v>
      </c>
      <c r="E283" t="s">
        <v>569</v>
      </c>
      <c r="F283" t="s">
        <v>11</v>
      </c>
      <c r="G283">
        <v>100000000</v>
      </c>
      <c r="H283" s="8">
        <v>6.4</v>
      </c>
    </row>
    <row r="284" spans="1:8" hidden="1" x14ac:dyDescent="0.3">
      <c r="A284" t="s">
        <v>570</v>
      </c>
      <c r="B284">
        <v>98</v>
      </c>
      <c r="C284">
        <v>148383780</v>
      </c>
      <c r="D284" t="s">
        <v>551</v>
      </c>
      <c r="E284" t="s">
        <v>571</v>
      </c>
      <c r="F284" t="s">
        <v>11</v>
      </c>
      <c r="G284">
        <v>100000000</v>
      </c>
      <c r="H284" s="8">
        <v>5.5</v>
      </c>
    </row>
    <row r="285" spans="1:8" hidden="1" x14ac:dyDescent="0.3">
      <c r="A285" t="s">
        <v>572</v>
      </c>
      <c r="B285">
        <v>116</v>
      </c>
      <c r="C285">
        <v>119219978</v>
      </c>
      <c r="D285" t="s">
        <v>573</v>
      </c>
      <c r="E285" t="s">
        <v>574</v>
      </c>
      <c r="F285" t="s">
        <v>11</v>
      </c>
      <c r="G285">
        <v>100000000</v>
      </c>
      <c r="H285" s="8">
        <v>6.7</v>
      </c>
    </row>
    <row r="286" spans="1:8" hidden="1" x14ac:dyDescent="0.3">
      <c r="A286" t="s">
        <v>575</v>
      </c>
      <c r="B286">
        <v>115</v>
      </c>
      <c r="C286">
        <v>101228120</v>
      </c>
      <c r="D286" t="s">
        <v>576</v>
      </c>
      <c r="E286" t="s">
        <v>577</v>
      </c>
      <c r="F286" t="s">
        <v>11</v>
      </c>
      <c r="G286">
        <v>100000000</v>
      </c>
      <c r="H286" s="8">
        <v>6.1</v>
      </c>
    </row>
    <row r="287" spans="1:8" hidden="1" x14ac:dyDescent="0.3">
      <c r="A287" t="s">
        <v>578</v>
      </c>
      <c r="B287">
        <v>165</v>
      </c>
      <c r="C287">
        <v>162804648</v>
      </c>
      <c r="D287" t="s">
        <v>579</v>
      </c>
      <c r="E287" t="s">
        <v>580</v>
      </c>
      <c r="F287" t="s">
        <v>11</v>
      </c>
      <c r="G287">
        <v>100000000</v>
      </c>
      <c r="H287" s="8">
        <v>8.5</v>
      </c>
    </row>
    <row r="288" spans="1:8" hidden="1" x14ac:dyDescent="0.3">
      <c r="A288" t="s">
        <v>581</v>
      </c>
      <c r="B288">
        <v>91</v>
      </c>
      <c r="C288">
        <v>100117603</v>
      </c>
      <c r="D288" t="s">
        <v>582</v>
      </c>
      <c r="E288" t="s">
        <v>583</v>
      </c>
      <c r="F288" t="s">
        <v>11</v>
      </c>
      <c r="G288">
        <v>100000000</v>
      </c>
      <c r="H288" s="8">
        <v>6.9</v>
      </c>
    </row>
    <row r="289" spans="1:8" hidden="1" x14ac:dyDescent="0.3">
      <c r="A289" t="s">
        <v>584</v>
      </c>
      <c r="B289">
        <v>78</v>
      </c>
      <c r="C289">
        <v>89296573</v>
      </c>
      <c r="D289" t="s">
        <v>89</v>
      </c>
      <c r="E289" t="s">
        <v>585</v>
      </c>
      <c r="F289" t="s">
        <v>11</v>
      </c>
      <c r="G289">
        <v>100000000</v>
      </c>
      <c r="H289" s="8">
        <v>7.3</v>
      </c>
    </row>
    <row r="290" spans="1:8" hidden="1" x14ac:dyDescent="0.3">
      <c r="A290" t="s">
        <v>586</v>
      </c>
      <c r="B290">
        <v>103</v>
      </c>
      <c r="C290">
        <v>85017401</v>
      </c>
      <c r="D290" t="s">
        <v>16</v>
      </c>
      <c r="E290" t="s">
        <v>587</v>
      </c>
      <c r="F290" t="s">
        <v>11</v>
      </c>
      <c r="G290">
        <v>92000000</v>
      </c>
      <c r="H290" s="8">
        <v>6.7</v>
      </c>
    </row>
    <row r="291" spans="1:8" hidden="1" x14ac:dyDescent="0.3">
      <c r="A291" t="s">
        <v>223</v>
      </c>
      <c r="B291">
        <v>131</v>
      </c>
      <c r="C291">
        <v>173005002</v>
      </c>
      <c r="D291" t="s">
        <v>588</v>
      </c>
      <c r="E291" t="s">
        <v>589</v>
      </c>
      <c r="F291" t="s">
        <v>11</v>
      </c>
      <c r="G291">
        <v>100000000</v>
      </c>
      <c r="H291" s="8">
        <v>6.9</v>
      </c>
    </row>
    <row r="292" spans="1:8" hidden="1" x14ac:dyDescent="0.3">
      <c r="A292" t="s">
        <v>590</v>
      </c>
      <c r="B292">
        <v>104</v>
      </c>
      <c r="C292">
        <v>75030163</v>
      </c>
      <c r="D292" t="s">
        <v>47</v>
      </c>
      <c r="E292" t="s">
        <v>591</v>
      </c>
      <c r="F292" t="s">
        <v>11</v>
      </c>
      <c r="G292">
        <v>100000000</v>
      </c>
      <c r="H292" s="8">
        <v>5.0999999999999996</v>
      </c>
    </row>
    <row r="293" spans="1:8" hidden="1" x14ac:dyDescent="0.3">
      <c r="A293" t="s">
        <v>592</v>
      </c>
      <c r="B293">
        <v>101</v>
      </c>
      <c r="C293">
        <v>77222184</v>
      </c>
      <c r="D293" t="s">
        <v>174</v>
      </c>
      <c r="E293" t="s">
        <v>593</v>
      </c>
      <c r="F293" t="s">
        <v>11</v>
      </c>
      <c r="G293">
        <v>100000000</v>
      </c>
      <c r="H293" s="8">
        <v>6.8</v>
      </c>
    </row>
    <row r="294" spans="1:8" hidden="1" x14ac:dyDescent="0.3">
      <c r="A294" t="s">
        <v>303</v>
      </c>
      <c r="B294">
        <v>111</v>
      </c>
      <c r="C294">
        <v>34964818</v>
      </c>
      <c r="D294" t="s">
        <v>65</v>
      </c>
      <c r="E294" t="s">
        <v>304</v>
      </c>
      <c r="F294" t="s">
        <v>11</v>
      </c>
      <c r="G294">
        <v>150000000</v>
      </c>
      <c r="H294" s="8">
        <v>5.8</v>
      </c>
    </row>
    <row r="295" spans="1:8" hidden="1" x14ac:dyDescent="0.3">
      <c r="A295" t="s">
        <v>594</v>
      </c>
      <c r="B295">
        <v>102</v>
      </c>
      <c r="C295">
        <v>107515297</v>
      </c>
      <c r="D295" t="s">
        <v>200</v>
      </c>
      <c r="E295" t="s">
        <v>595</v>
      </c>
      <c r="F295" t="s">
        <v>11</v>
      </c>
      <c r="G295">
        <v>100000000</v>
      </c>
      <c r="H295" s="8">
        <v>6.7</v>
      </c>
    </row>
    <row r="296" spans="1:8" hidden="1" x14ac:dyDescent="0.3">
      <c r="A296" t="s">
        <v>596</v>
      </c>
      <c r="B296">
        <v>103</v>
      </c>
      <c r="C296">
        <v>67631157</v>
      </c>
      <c r="D296" t="s">
        <v>597</v>
      </c>
      <c r="E296" t="s">
        <v>598</v>
      </c>
      <c r="F296" t="s">
        <v>11</v>
      </c>
      <c r="G296">
        <v>100000000</v>
      </c>
      <c r="H296" s="8">
        <v>6</v>
      </c>
    </row>
    <row r="297" spans="1:8" hidden="1" x14ac:dyDescent="0.3">
      <c r="A297" t="s">
        <v>599</v>
      </c>
      <c r="B297">
        <v>121</v>
      </c>
      <c r="C297">
        <v>66862068</v>
      </c>
      <c r="D297" t="s">
        <v>600</v>
      </c>
      <c r="E297" t="s">
        <v>601</v>
      </c>
      <c r="F297" t="s">
        <v>11</v>
      </c>
      <c r="G297">
        <v>83000000</v>
      </c>
      <c r="H297" s="8">
        <v>5.7</v>
      </c>
    </row>
    <row r="298" spans="1:8" hidden="1" x14ac:dyDescent="0.3">
      <c r="A298" t="s">
        <v>328</v>
      </c>
      <c r="B298">
        <v>143</v>
      </c>
      <c r="C298">
        <v>57366262</v>
      </c>
      <c r="D298" t="s">
        <v>602</v>
      </c>
      <c r="E298" t="s">
        <v>603</v>
      </c>
      <c r="F298" t="s">
        <v>11</v>
      </c>
      <c r="G298">
        <v>100000000</v>
      </c>
      <c r="H298" s="8">
        <v>8</v>
      </c>
    </row>
    <row r="299" spans="1:8" hidden="1" x14ac:dyDescent="0.3">
      <c r="A299" t="s">
        <v>152</v>
      </c>
      <c r="B299">
        <v>240</v>
      </c>
      <c r="C299">
        <v>116866727</v>
      </c>
      <c r="D299" t="s">
        <v>604</v>
      </c>
      <c r="E299" t="s">
        <v>605</v>
      </c>
      <c r="F299" t="s">
        <v>11</v>
      </c>
      <c r="G299">
        <v>100000000</v>
      </c>
      <c r="H299" s="8">
        <v>8.1999999999999993</v>
      </c>
    </row>
    <row r="300" spans="1:8" hidden="1" x14ac:dyDescent="0.3">
      <c r="A300" t="s">
        <v>433</v>
      </c>
      <c r="B300">
        <v>121</v>
      </c>
      <c r="C300">
        <v>184031112</v>
      </c>
      <c r="D300" t="s">
        <v>13</v>
      </c>
      <c r="E300" t="s">
        <v>606</v>
      </c>
      <c r="F300" t="s">
        <v>11</v>
      </c>
      <c r="G300">
        <v>100000000</v>
      </c>
      <c r="H300" s="8">
        <v>5.4</v>
      </c>
    </row>
    <row r="301" spans="1:8" hidden="1" x14ac:dyDescent="0.3">
      <c r="A301" t="s">
        <v>426</v>
      </c>
      <c r="B301">
        <v>129</v>
      </c>
      <c r="C301">
        <v>54700065</v>
      </c>
      <c r="D301" t="s">
        <v>607</v>
      </c>
      <c r="E301" t="s">
        <v>608</v>
      </c>
      <c r="F301" t="s">
        <v>11</v>
      </c>
      <c r="G301">
        <v>105000000</v>
      </c>
      <c r="H301" s="8">
        <v>7.2</v>
      </c>
    </row>
    <row r="302" spans="1:8" hidden="1" x14ac:dyDescent="0.3">
      <c r="A302" t="s">
        <v>609</v>
      </c>
      <c r="B302">
        <v>172</v>
      </c>
      <c r="C302">
        <v>27098580</v>
      </c>
      <c r="D302" t="s">
        <v>610</v>
      </c>
      <c r="E302" t="s">
        <v>611</v>
      </c>
      <c r="F302" t="s">
        <v>11</v>
      </c>
      <c r="G302">
        <v>102000000</v>
      </c>
      <c r="H302" s="8">
        <v>7.5</v>
      </c>
    </row>
    <row r="303" spans="1:8" hidden="1" x14ac:dyDescent="0.3">
      <c r="A303" t="s">
        <v>35</v>
      </c>
      <c r="B303">
        <v>101</v>
      </c>
      <c r="C303">
        <v>55673333</v>
      </c>
      <c r="D303" t="s">
        <v>612</v>
      </c>
      <c r="E303" t="s">
        <v>613</v>
      </c>
      <c r="F303" t="s">
        <v>11</v>
      </c>
      <c r="G303">
        <v>80000000</v>
      </c>
      <c r="H303" s="8">
        <v>7</v>
      </c>
    </row>
    <row r="304" spans="1:8" hidden="1" x14ac:dyDescent="0.3">
      <c r="A304" t="s">
        <v>614</v>
      </c>
      <c r="B304">
        <v>87</v>
      </c>
      <c r="C304">
        <v>40198710</v>
      </c>
      <c r="D304" t="s">
        <v>615</v>
      </c>
      <c r="E304" t="s">
        <v>616</v>
      </c>
      <c r="F304" t="s">
        <v>11</v>
      </c>
      <c r="G304">
        <v>100000000</v>
      </c>
      <c r="H304" s="8">
        <v>3.3</v>
      </c>
    </row>
    <row r="305" spans="1:8" hidden="1" x14ac:dyDescent="0.3">
      <c r="A305" t="s">
        <v>85</v>
      </c>
      <c r="B305">
        <v>101</v>
      </c>
      <c r="C305">
        <v>72660029</v>
      </c>
      <c r="D305" t="s">
        <v>40</v>
      </c>
      <c r="E305" t="s">
        <v>617</v>
      </c>
      <c r="F305" t="s">
        <v>11</v>
      </c>
      <c r="G305">
        <v>100000000</v>
      </c>
      <c r="H305" s="8">
        <v>6</v>
      </c>
    </row>
    <row r="306" spans="1:8" hidden="1" x14ac:dyDescent="0.3">
      <c r="A306" t="s">
        <v>544</v>
      </c>
      <c r="B306">
        <v>95</v>
      </c>
      <c r="C306">
        <v>38120554</v>
      </c>
      <c r="D306" t="s">
        <v>129</v>
      </c>
      <c r="E306" t="s">
        <v>618</v>
      </c>
      <c r="F306" t="s">
        <v>11</v>
      </c>
      <c r="G306">
        <v>140000000</v>
      </c>
      <c r="H306" s="8">
        <v>7.1</v>
      </c>
    </row>
    <row r="307" spans="1:8" hidden="1" x14ac:dyDescent="0.3">
      <c r="A307" t="s">
        <v>619</v>
      </c>
      <c r="B307">
        <v>102</v>
      </c>
      <c r="C307">
        <v>49392095</v>
      </c>
      <c r="D307" t="s">
        <v>620</v>
      </c>
      <c r="E307" t="s">
        <v>621</v>
      </c>
      <c r="F307" t="s">
        <v>11</v>
      </c>
      <c r="G307">
        <v>100000000</v>
      </c>
      <c r="H307" s="8">
        <v>5.4</v>
      </c>
    </row>
    <row r="308" spans="1:8" hidden="1" x14ac:dyDescent="0.3">
      <c r="A308" t="s">
        <v>622</v>
      </c>
      <c r="B308">
        <v>131</v>
      </c>
      <c r="C308">
        <v>39292022</v>
      </c>
      <c r="D308" t="s">
        <v>16</v>
      </c>
      <c r="E308" t="s">
        <v>623</v>
      </c>
      <c r="F308" t="s">
        <v>11</v>
      </c>
      <c r="G308">
        <v>90000000</v>
      </c>
      <c r="H308" s="8">
        <v>6.1</v>
      </c>
    </row>
    <row r="309" spans="1:8" hidden="1" x14ac:dyDescent="0.3">
      <c r="A309" t="s">
        <v>624</v>
      </c>
      <c r="B309">
        <v>114</v>
      </c>
      <c r="C309">
        <v>28772222</v>
      </c>
      <c r="D309" t="s">
        <v>625</v>
      </c>
      <c r="E309" t="s">
        <v>626</v>
      </c>
      <c r="F309" t="s">
        <v>11</v>
      </c>
      <c r="G309">
        <v>105000000</v>
      </c>
      <c r="H309" s="8">
        <v>5.3</v>
      </c>
    </row>
    <row r="310" spans="1:8" hidden="1" x14ac:dyDescent="0.3">
      <c r="A310" t="s">
        <v>627</v>
      </c>
      <c r="B310">
        <v>94</v>
      </c>
      <c r="C310">
        <v>17010646</v>
      </c>
      <c r="D310" t="s">
        <v>164</v>
      </c>
      <c r="E310" t="s">
        <v>628</v>
      </c>
      <c r="F310" t="s">
        <v>11</v>
      </c>
      <c r="G310">
        <v>84000000</v>
      </c>
      <c r="H310" s="8">
        <v>2.2000000000000002</v>
      </c>
    </row>
    <row r="311" spans="1:8" hidden="1" x14ac:dyDescent="0.3">
      <c r="A311" t="s">
        <v>270</v>
      </c>
      <c r="B311">
        <v>122</v>
      </c>
      <c r="C311">
        <v>24985612</v>
      </c>
      <c r="D311" t="s">
        <v>629</v>
      </c>
      <c r="E311" t="s">
        <v>630</v>
      </c>
      <c r="F311" t="s">
        <v>11</v>
      </c>
      <c r="G311">
        <v>100000000</v>
      </c>
      <c r="H311" s="8">
        <v>7</v>
      </c>
    </row>
    <row r="312" spans="1:8" hidden="1" x14ac:dyDescent="0.3">
      <c r="A312" t="s">
        <v>631</v>
      </c>
      <c r="B312">
        <v>95</v>
      </c>
      <c r="C312">
        <v>4411102</v>
      </c>
      <c r="D312" t="s">
        <v>632</v>
      </c>
      <c r="E312" t="s">
        <v>633</v>
      </c>
      <c r="F312" t="s">
        <v>11</v>
      </c>
      <c r="G312">
        <v>100000000</v>
      </c>
      <c r="H312" s="8">
        <v>3.8</v>
      </c>
    </row>
    <row r="313" spans="1:8" hidden="1" x14ac:dyDescent="0.3">
      <c r="A313" t="s">
        <v>375</v>
      </c>
      <c r="B313">
        <v>115</v>
      </c>
      <c r="C313">
        <v>35024475</v>
      </c>
      <c r="D313" t="s">
        <v>634</v>
      </c>
      <c r="E313" t="s">
        <v>635</v>
      </c>
      <c r="F313" t="s">
        <v>11</v>
      </c>
      <c r="G313">
        <v>100000000</v>
      </c>
      <c r="H313" s="8">
        <v>6.9</v>
      </c>
    </row>
    <row r="314" spans="1:8" hidden="1" x14ac:dyDescent="0.3">
      <c r="A314" t="s">
        <v>636</v>
      </c>
      <c r="B314">
        <v>88</v>
      </c>
      <c r="C314">
        <v>130174897</v>
      </c>
      <c r="D314" t="s">
        <v>145</v>
      </c>
      <c r="E314" t="s">
        <v>637</v>
      </c>
      <c r="F314" t="s">
        <v>11</v>
      </c>
      <c r="G314">
        <v>99000000</v>
      </c>
      <c r="H314" s="8">
        <v>7.2</v>
      </c>
    </row>
    <row r="315" spans="1:8" hidden="1" x14ac:dyDescent="0.3">
      <c r="A315" t="s">
        <v>638</v>
      </c>
      <c r="B315">
        <v>110</v>
      </c>
      <c r="C315">
        <v>10200000</v>
      </c>
      <c r="D315" t="s">
        <v>639</v>
      </c>
      <c r="E315" t="s">
        <v>640</v>
      </c>
      <c r="F315" t="s">
        <v>11</v>
      </c>
      <c r="G315">
        <v>10000000</v>
      </c>
      <c r="H315" s="8">
        <v>7.3</v>
      </c>
    </row>
    <row r="316" spans="1:8" hidden="1" x14ac:dyDescent="0.3">
      <c r="A316" t="s">
        <v>170</v>
      </c>
      <c r="B316">
        <v>130</v>
      </c>
      <c r="C316">
        <v>202007640</v>
      </c>
      <c r="D316" t="s">
        <v>641</v>
      </c>
      <c r="E316" t="s">
        <v>642</v>
      </c>
      <c r="F316" t="s">
        <v>11</v>
      </c>
      <c r="G316">
        <v>98000000</v>
      </c>
      <c r="H316" s="8">
        <v>6.3</v>
      </c>
    </row>
    <row r="317" spans="1:8" hidden="1" x14ac:dyDescent="0.3">
      <c r="A317" t="s">
        <v>152</v>
      </c>
      <c r="B317">
        <v>216</v>
      </c>
      <c r="C317">
        <v>77679638</v>
      </c>
      <c r="D317" t="s">
        <v>643</v>
      </c>
      <c r="E317" t="s">
        <v>644</v>
      </c>
      <c r="F317" t="s">
        <v>11</v>
      </c>
      <c r="G317">
        <v>100000000</v>
      </c>
      <c r="H317" s="8">
        <v>7.5</v>
      </c>
    </row>
    <row r="318" spans="1:8" hidden="1" x14ac:dyDescent="0.3">
      <c r="A318" t="s">
        <v>645</v>
      </c>
      <c r="B318">
        <v>146</v>
      </c>
      <c r="C318">
        <v>9213</v>
      </c>
      <c r="D318" t="s">
        <v>646</v>
      </c>
      <c r="E318" t="s">
        <v>647</v>
      </c>
      <c r="F318" t="s">
        <v>648</v>
      </c>
      <c r="G318">
        <v>94000000</v>
      </c>
      <c r="H318" s="8">
        <v>7.6</v>
      </c>
    </row>
    <row r="319" spans="1:8" hidden="1" x14ac:dyDescent="0.3">
      <c r="A319" t="s">
        <v>649</v>
      </c>
      <c r="B319">
        <v>85</v>
      </c>
      <c r="C319">
        <v>58867694</v>
      </c>
      <c r="D319" t="s">
        <v>650</v>
      </c>
      <c r="E319" t="s">
        <v>651</v>
      </c>
      <c r="F319" t="s">
        <v>11</v>
      </c>
      <c r="G319">
        <v>100000000</v>
      </c>
      <c r="H319" s="8">
        <v>6.8</v>
      </c>
    </row>
    <row r="320" spans="1:8" hidden="1" x14ac:dyDescent="0.3">
      <c r="A320" t="s">
        <v>652</v>
      </c>
      <c r="B320">
        <v>93</v>
      </c>
      <c r="C320">
        <v>59475623</v>
      </c>
      <c r="D320" t="s">
        <v>653</v>
      </c>
      <c r="E320" t="s">
        <v>654</v>
      </c>
      <c r="F320" t="s">
        <v>11</v>
      </c>
      <c r="G320">
        <v>90000000</v>
      </c>
      <c r="H320" s="8">
        <v>5.2</v>
      </c>
    </row>
    <row r="321" spans="1:8" hidden="1" x14ac:dyDescent="0.3">
      <c r="A321" t="s">
        <v>60</v>
      </c>
      <c r="B321">
        <v>152</v>
      </c>
      <c r="C321">
        <v>108638745</v>
      </c>
      <c r="D321" t="s">
        <v>655</v>
      </c>
      <c r="E321" t="s">
        <v>656</v>
      </c>
      <c r="F321" t="s">
        <v>11</v>
      </c>
      <c r="G321">
        <v>92000000</v>
      </c>
      <c r="H321" s="8">
        <v>7.7</v>
      </c>
    </row>
    <row r="322" spans="1:8" hidden="1" x14ac:dyDescent="0.3">
      <c r="A322" t="s">
        <v>657</v>
      </c>
      <c r="B322">
        <v>85</v>
      </c>
      <c r="C322">
        <v>86897182</v>
      </c>
      <c r="D322" t="s">
        <v>658</v>
      </c>
      <c r="E322" t="s">
        <v>659</v>
      </c>
      <c r="F322" t="s">
        <v>11</v>
      </c>
      <c r="G322">
        <v>95000000</v>
      </c>
      <c r="H322" s="8">
        <v>6.2</v>
      </c>
    </row>
    <row r="323" spans="1:8" hidden="1" x14ac:dyDescent="0.3">
      <c r="A323" t="s">
        <v>660</v>
      </c>
      <c r="B323">
        <v>126</v>
      </c>
      <c r="C323">
        <v>63540020</v>
      </c>
      <c r="D323" t="s">
        <v>22</v>
      </c>
      <c r="E323" t="s">
        <v>661</v>
      </c>
      <c r="F323" t="s">
        <v>11</v>
      </c>
      <c r="G323">
        <v>93000000</v>
      </c>
      <c r="H323" s="8">
        <v>7.7</v>
      </c>
    </row>
    <row r="324" spans="1:8" hidden="1" x14ac:dyDescent="0.3">
      <c r="A324" t="s">
        <v>662</v>
      </c>
      <c r="B324">
        <v>146</v>
      </c>
      <c r="C324">
        <v>95328937</v>
      </c>
      <c r="D324" t="s">
        <v>465</v>
      </c>
      <c r="E324" t="s">
        <v>663</v>
      </c>
      <c r="F324" t="s">
        <v>11</v>
      </c>
      <c r="G324">
        <v>100000000</v>
      </c>
      <c r="H324" s="8">
        <v>4.3</v>
      </c>
    </row>
    <row r="325" spans="1:8" hidden="1" x14ac:dyDescent="0.3">
      <c r="A325" t="s">
        <v>664</v>
      </c>
      <c r="B325">
        <v>89</v>
      </c>
      <c r="C325">
        <v>50802661</v>
      </c>
      <c r="D325" t="s">
        <v>665</v>
      </c>
      <c r="E325" t="s">
        <v>666</v>
      </c>
      <c r="F325" t="s">
        <v>11</v>
      </c>
      <c r="G325">
        <v>95000000</v>
      </c>
      <c r="H325" s="8">
        <v>6.9</v>
      </c>
    </row>
    <row r="326" spans="1:8" hidden="1" x14ac:dyDescent="0.3">
      <c r="A326" t="s">
        <v>636</v>
      </c>
      <c r="B326">
        <v>88</v>
      </c>
      <c r="C326">
        <v>161317423</v>
      </c>
      <c r="D326" t="s">
        <v>145</v>
      </c>
      <c r="E326" t="s">
        <v>667</v>
      </c>
      <c r="F326" t="s">
        <v>11</v>
      </c>
      <c r="G326">
        <v>95000000</v>
      </c>
      <c r="H326" s="8">
        <v>6.6</v>
      </c>
    </row>
    <row r="327" spans="1:8" hidden="1" x14ac:dyDescent="0.3">
      <c r="A327" t="s">
        <v>273</v>
      </c>
      <c r="B327">
        <v>105</v>
      </c>
      <c r="C327">
        <v>201148159</v>
      </c>
      <c r="D327" t="s">
        <v>668</v>
      </c>
      <c r="E327" t="s">
        <v>669</v>
      </c>
      <c r="F327" t="s">
        <v>11</v>
      </c>
      <c r="G327">
        <v>95000000</v>
      </c>
      <c r="H327" s="8">
        <v>7</v>
      </c>
    </row>
    <row r="328" spans="1:8" hidden="1" x14ac:dyDescent="0.3">
      <c r="A328" t="s">
        <v>55</v>
      </c>
      <c r="B328">
        <v>135</v>
      </c>
      <c r="C328">
        <v>43982842</v>
      </c>
      <c r="D328" t="s">
        <v>670</v>
      </c>
      <c r="E328" t="s">
        <v>671</v>
      </c>
      <c r="F328" t="s">
        <v>11</v>
      </c>
      <c r="G328">
        <v>65000000</v>
      </c>
      <c r="H328" s="8">
        <v>6.7</v>
      </c>
    </row>
    <row r="329" spans="1:8" hidden="1" x14ac:dyDescent="0.3">
      <c r="A329" t="s">
        <v>21</v>
      </c>
      <c r="B329">
        <v>100</v>
      </c>
      <c r="C329">
        <v>380838870</v>
      </c>
      <c r="D329" t="s">
        <v>145</v>
      </c>
      <c r="E329" t="s">
        <v>672</v>
      </c>
      <c r="F329" t="s">
        <v>11</v>
      </c>
      <c r="G329">
        <v>94000000</v>
      </c>
      <c r="H329" s="8">
        <v>8.1999999999999993</v>
      </c>
    </row>
    <row r="330" spans="1:8" hidden="1" x14ac:dyDescent="0.3">
      <c r="A330" t="s">
        <v>55</v>
      </c>
      <c r="B330">
        <v>192</v>
      </c>
      <c r="C330">
        <v>377019252</v>
      </c>
      <c r="D330" t="s">
        <v>178</v>
      </c>
      <c r="E330" t="s">
        <v>673</v>
      </c>
      <c r="F330" t="s">
        <v>11</v>
      </c>
      <c r="G330">
        <v>94000000</v>
      </c>
      <c r="H330" s="8">
        <v>8.9</v>
      </c>
    </row>
    <row r="331" spans="1:8" hidden="1" x14ac:dyDescent="0.3">
      <c r="A331" t="s">
        <v>55</v>
      </c>
      <c r="B331">
        <v>172</v>
      </c>
      <c r="C331">
        <v>340478898</v>
      </c>
      <c r="D331" t="s">
        <v>178</v>
      </c>
      <c r="E331" t="s">
        <v>674</v>
      </c>
      <c r="F331" t="s">
        <v>11</v>
      </c>
      <c r="G331">
        <v>94000000</v>
      </c>
      <c r="H331" s="8">
        <v>8.6999999999999993</v>
      </c>
    </row>
    <row r="332" spans="1:8" hidden="1" x14ac:dyDescent="0.3">
      <c r="A332" t="s">
        <v>675</v>
      </c>
      <c r="B332">
        <v>102</v>
      </c>
      <c r="C332">
        <v>17176900</v>
      </c>
      <c r="D332" t="s">
        <v>13</v>
      </c>
      <c r="E332" t="s">
        <v>676</v>
      </c>
      <c r="F332" t="s">
        <v>11</v>
      </c>
      <c r="G332">
        <v>95000000</v>
      </c>
      <c r="H332" s="8">
        <v>5.5</v>
      </c>
    </row>
    <row r="333" spans="1:8" hidden="1" x14ac:dyDescent="0.3">
      <c r="A333" t="s">
        <v>586</v>
      </c>
      <c r="B333">
        <v>100</v>
      </c>
      <c r="C333">
        <v>131144183</v>
      </c>
      <c r="D333" t="s">
        <v>641</v>
      </c>
      <c r="E333" t="s">
        <v>677</v>
      </c>
      <c r="F333" t="s">
        <v>11</v>
      </c>
      <c r="G333">
        <v>115000000</v>
      </c>
      <c r="H333" s="8">
        <v>5.7</v>
      </c>
    </row>
    <row r="334" spans="1:8" hidden="1" x14ac:dyDescent="0.3">
      <c r="A334" t="s">
        <v>678</v>
      </c>
      <c r="B334">
        <v>119</v>
      </c>
      <c r="C334">
        <v>23014504</v>
      </c>
      <c r="D334" t="s">
        <v>679</v>
      </c>
      <c r="E334" t="s">
        <v>680</v>
      </c>
      <c r="F334" t="s">
        <v>11</v>
      </c>
      <c r="G334">
        <v>100000000</v>
      </c>
      <c r="H334" s="8">
        <v>6.3</v>
      </c>
    </row>
    <row r="335" spans="1:8" hidden="1" x14ac:dyDescent="0.3">
      <c r="A335" t="s">
        <v>287</v>
      </c>
      <c r="B335">
        <v>92</v>
      </c>
      <c r="C335">
        <v>181166115</v>
      </c>
      <c r="D335" t="s">
        <v>74</v>
      </c>
      <c r="E335" t="s">
        <v>681</v>
      </c>
      <c r="F335" t="s">
        <v>11</v>
      </c>
      <c r="G335">
        <v>93000000</v>
      </c>
      <c r="H335" s="8">
        <v>5.9</v>
      </c>
    </row>
    <row r="336" spans="1:8" hidden="1" x14ac:dyDescent="0.3">
      <c r="A336" t="s">
        <v>682</v>
      </c>
      <c r="B336">
        <v>105</v>
      </c>
      <c r="C336">
        <v>176740650</v>
      </c>
      <c r="D336" t="s">
        <v>455</v>
      </c>
      <c r="E336" t="s">
        <v>683</v>
      </c>
      <c r="F336" t="s">
        <v>11</v>
      </c>
      <c r="G336">
        <v>93000000</v>
      </c>
      <c r="H336" s="8">
        <v>7.6</v>
      </c>
    </row>
    <row r="337" spans="1:8" hidden="1" x14ac:dyDescent="0.3">
      <c r="A337" t="s">
        <v>684</v>
      </c>
      <c r="B337">
        <v>107</v>
      </c>
      <c r="C337">
        <v>71148699</v>
      </c>
      <c r="D337" t="s">
        <v>65</v>
      </c>
      <c r="E337" t="s">
        <v>685</v>
      </c>
      <c r="F337" t="s">
        <v>11</v>
      </c>
      <c r="G337">
        <v>90000000</v>
      </c>
      <c r="H337" s="8">
        <v>6.6</v>
      </c>
    </row>
    <row r="338" spans="1:8" hidden="1" x14ac:dyDescent="0.3">
      <c r="A338" t="s">
        <v>686</v>
      </c>
      <c r="B338">
        <v>101</v>
      </c>
      <c r="C338">
        <v>67344392</v>
      </c>
      <c r="D338" t="s">
        <v>19</v>
      </c>
      <c r="E338" t="s">
        <v>687</v>
      </c>
      <c r="F338" t="s">
        <v>11</v>
      </c>
      <c r="G338">
        <v>92000000</v>
      </c>
      <c r="H338" s="8">
        <v>5.3</v>
      </c>
    </row>
    <row r="339" spans="1:8" hidden="1" x14ac:dyDescent="0.3">
      <c r="A339" t="s">
        <v>688</v>
      </c>
      <c r="B339">
        <v>137</v>
      </c>
      <c r="C339">
        <v>22406362</v>
      </c>
      <c r="D339" t="s">
        <v>689</v>
      </c>
      <c r="E339" t="s">
        <v>690</v>
      </c>
      <c r="F339" t="s">
        <v>11</v>
      </c>
      <c r="G339">
        <v>107000000</v>
      </c>
      <c r="H339" s="8">
        <v>6</v>
      </c>
    </row>
    <row r="340" spans="1:8" hidden="1" x14ac:dyDescent="0.3">
      <c r="A340" t="s">
        <v>191</v>
      </c>
      <c r="B340">
        <v>115</v>
      </c>
      <c r="C340">
        <v>261437578</v>
      </c>
      <c r="D340" t="s">
        <v>691</v>
      </c>
      <c r="E340" t="s">
        <v>692</v>
      </c>
      <c r="F340" t="s">
        <v>11</v>
      </c>
      <c r="G340">
        <v>92000000</v>
      </c>
      <c r="H340" s="8">
        <v>8</v>
      </c>
    </row>
    <row r="341" spans="1:8" hidden="1" x14ac:dyDescent="0.3">
      <c r="A341" t="s">
        <v>693</v>
      </c>
      <c r="B341">
        <v>124</v>
      </c>
      <c r="C341">
        <v>11000000</v>
      </c>
      <c r="D341" t="s">
        <v>533</v>
      </c>
      <c r="E341" t="s">
        <v>694</v>
      </c>
      <c r="F341" t="s">
        <v>11</v>
      </c>
      <c r="G341">
        <v>98000000</v>
      </c>
      <c r="H341" s="8">
        <v>5.6</v>
      </c>
    </row>
    <row r="342" spans="1:8" hidden="1" x14ac:dyDescent="0.3">
      <c r="A342" t="s">
        <v>409</v>
      </c>
      <c r="B342">
        <v>118</v>
      </c>
      <c r="C342">
        <v>88761720</v>
      </c>
      <c r="D342" t="s">
        <v>65</v>
      </c>
      <c r="E342" t="s">
        <v>695</v>
      </c>
      <c r="F342" t="s">
        <v>11</v>
      </c>
      <c r="G342">
        <v>95000000</v>
      </c>
      <c r="H342" s="8">
        <v>5.9</v>
      </c>
    </row>
    <row r="343" spans="1:8" hidden="1" x14ac:dyDescent="0.3">
      <c r="A343" t="s">
        <v>52</v>
      </c>
      <c r="B343">
        <v>98</v>
      </c>
      <c r="C343">
        <v>250147615</v>
      </c>
      <c r="D343" t="s">
        <v>696</v>
      </c>
      <c r="E343" t="s">
        <v>697</v>
      </c>
      <c r="F343" t="s">
        <v>11</v>
      </c>
      <c r="G343">
        <v>90000000</v>
      </c>
      <c r="H343" s="8">
        <v>7.3</v>
      </c>
    </row>
    <row r="344" spans="1:8" hidden="1" x14ac:dyDescent="0.3">
      <c r="A344" t="s">
        <v>98</v>
      </c>
      <c r="B344">
        <v>82</v>
      </c>
      <c r="C344">
        <v>245823397</v>
      </c>
      <c r="D344" t="s">
        <v>89</v>
      </c>
      <c r="E344" t="s">
        <v>698</v>
      </c>
      <c r="F344" t="s">
        <v>11</v>
      </c>
      <c r="G344">
        <v>90000000</v>
      </c>
      <c r="H344" s="8">
        <v>7.9</v>
      </c>
    </row>
    <row r="345" spans="1:8" hidden="1" x14ac:dyDescent="0.3">
      <c r="A345" t="s">
        <v>568</v>
      </c>
      <c r="B345">
        <v>98</v>
      </c>
      <c r="C345">
        <v>81557479</v>
      </c>
      <c r="D345" t="s">
        <v>19</v>
      </c>
      <c r="E345" t="s">
        <v>699</v>
      </c>
      <c r="F345" t="s">
        <v>11</v>
      </c>
      <c r="G345">
        <v>100000000</v>
      </c>
      <c r="H345" s="8">
        <v>6.8</v>
      </c>
    </row>
    <row r="346" spans="1:8" hidden="1" x14ac:dyDescent="0.3">
      <c r="A346" t="s">
        <v>85</v>
      </c>
      <c r="B346">
        <v>90</v>
      </c>
      <c r="C346">
        <v>226138454</v>
      </c>
      <c r="D346" t="s">
        <v>131</v>
      </c>
      <c r="E346" t="s">
        <v>700</v>
      </c>
      <c r="F346" t="s">
        <v>11</v>
      </c>
      <c r="G346">
        <v>90000000</v>
      </c>
      <c r="H346" s="8">
        <v>6.6</v>
      </c>
    </row>
    <row r="347" spans="1:8" hidden="1" x14ac:dyDescent="0.3">
      <c r="A347" t="s">
        <v>134</v>
      </c>
      <c r="B347">
        <v>130</v>
      </c>
      <c r="C347">
        <v>155370362</v>
      </c>
      <c r="D347" t="s">
        <v>701</v>
      </c>
      <c r="E347" t="s">
        <v>702</v>
      </c>
      <c r="F347" t="s">
        <v>11</v>
      </c>
      <c r="G347">
        <v>100000000</v>
      </c>
      <c r="H347" s="8">
        <v>6.6</v>
      </c>
    </row>
    <row r="348" spans="1:8" hidden="1" x14ac:dyDescent="0.3">
      <c r="A348" t="s">
        <v>703</v>
      </c>
      <c r="B348">
        <v>90</v>
      </c>
      <c r="C348">
        <v>124870275</v>
      </c>
      <c r="D348" t="s">
        <v>704</v>
      </c>
      <c r="E348" t="s">
        <v>705</v>
      </c>
      <c r="F348" t="s">
        <v>11</v>
      </c>
      <c r="G348">
        <v>100000000</v>
      </c>
      <c r="H348" s="8">
        <v>7</v>
      </c>
    </row>
    <row r="349" spans="1:8" hidden="1" x14ac:dyDescent="0.3">
      <c r="A349" t="s">
        <v>417</v>
      </c>
      <c r="B349">
        <v>94</v>
      </c>
      <c r="C349">
        <v>196573705</v>
      </c>
      <c r="D349" t="s">
        <v>256</v>
      </c>
      <c r="E349" t="s">
        <v>706</v>
      </c>
      <c r="F349" t="s">
        <v>11</v>
      </c>
      <c r="G349">
        <v>90000000</v>
      </c>
      <c r="H349" s="8">
        <v>7</v>
      </c>
    </row>
    <row r="350" spans="1:8" hidden="1" x14ac:dyDescent="0.3">
      <c r="A350" t="s">
        <v>707</v>
      </c>
      <c r="B350">
        <v>114</v>
      </c>
      <c r="C350">
        <v>58229120</v>
      </c>
      <c r="D350" t="s">
        <v>708</v>
      </c>
      <c r="E350" t="s">
        <v>709</v>
      </c>
      <c r="F350" t="s">
        <v>11</v>
      </c>
      <c r="G350">
        <v>90000000</v>
      </c>
      <c r="H350" s="8">
        <v>7.3</v>
      </c>
    </row>
    <row r="351" spans="1:8" hidden="1" x14ac:dyDescent="0.3">
      <c r="A351" t="s">
        <v>105</v>
      </c>
      <c r="B351">
        <v>94</v>
      </c>
      <c r="C351">
        <v>125305545</v>
      </c>
      <c r="D351" t="s">
        <v>710</v>
      </c>
      <c r="E351" t="s">
        <v>711</v>
      </c>
      <c r="F351" t="s">
        <v>11</v>
      </c>
      <c r="G351">
        <v>92000000</v>
      </c>
      <c r="H351" s="8">
        <v>5.5</v>
      </c>
    </row>
    <row r="352" spans="1:8" hidden="1" x14ac:dyDescent="0.3">
      <c r="A352" t="s">
        <v>152</v>
      </c>
      <c r="B352">
        <v>151</v>
      </c>
      <c r="C352">
        <v>132373442</v>
      </c>
      <c r="D352" t="s">
        <v>712</v>
      </c>
      <c r="E352" t="s">
        <v>713</v>
      </c>
      <c r="F352" t="s">
        <v>11</v>
      </c>
      <c r="G352">
        <v>90000000</v>
      </c>
      <c r="H352" s="8">
        <v>8.5</v>
      </c>
    </row>
    <row r="353" spans="1:8" hidden="1" x14ac:dyDescent="0.3">
      <c r="A353" t="s">
        <v>714</v>
      </c>
      <c r="B353">
        <v>88</v>
      </c>
      <c r="C353">
        <v>120618403</v>
      </c>
      <c r="D353" t="s">
        <v>715</v>
      </c>
      <c r="E353" t="s">
        <v>716</v>
      </c>
      <c r="F353" t="s">
        <v>11</v>
      </c>
      <c r="G353">
        <v>90000000</v>
      </c>
      <c r="H353" s="8">
        <v>7.5</v>
      </c>
    </row>
    <row r="354" spans="1:8" hidden="1" x14ac:dyDescent="0.3">
      <c r="A354" t="s">
        <v>707</v>
      </c>
      <c r="B354">
        <v>121</v>
      </c>
      <c r="C354">
        <v>110416702</v>
      </c>
      <c r="D354" t="s">
        <v>717</v>
      </c>
      <c r="E354" t="s">
        <v>718</v>
      </c>
      <c r="F354" t="s">
        <v>11</v>
      </c>
      <c r="G354">
        <v>92000000</v>
      </c>
      <c r="H354" s="8">
        <v>7</v>
      </c>
    </row>
    <row r="355" spans="1:8" hidden="1" x14ac:dyDescent="0.3">
      <c r="A355" t="s">
        <v>215</v>
      </c>
      <c r="B355">
        <v>158</v>
      </c>
      <c r="C355">
        <v>102515793</v>
      </c>
      <c r="D355" t="s">
        <v>719</v>
      </c>
      <c r="E355" t="s">
        <v>720</v>
      </c>
      <c r="F355" t="s">
        <v>11</v>
      </c>
      <c r="G355">
        <v>90000000</v>
      </c>
      <c r="H355" s="8">
        <v>7.8</v>
      </c>
    </row>
    <row r="356" spans="1:8" hidden="1" x14ac:dyDescent="0.3">
      <c r="A356" t="s">
        <v>428</v>
      </c>
      <c r="B356">
        <v>128</v>
      </c>
      <c r="C356">
        <v>100012500</v>
      </c>
      <c r="D356" t="s">
        <v>16</v>
      </c>
      <c r="E356" t="s">
        <v>721</v>
      </c>
      <c r="F356" t="s">
        <v>11</v>
      </c>
      <c r="G356">
        <v>90000000</v>
      </c>
      <c r="H356" s="8">
        <v>7.6</v>
      </c>
    </row>
    <row r="357" spans="1:8" hidden="1" x14ac:dyDescent="0.3">
      <c r="A357" t="s">
        <v>422</v>
      </c>
      <c r="B357">
        <v>128</v>
      </c>
      <c r="C357">
        <v>209019489</v>
      </c>
      <c r="D357" t="s">
        <v>423</v>
      </c>
      <c r="E357" t="s">
        <v>722</v>
      </c>
      <c r="F357" t="s">
        <v>11</v>
      </c>
      <c r="G357">
        <v>90000000</v>
      </c>
      <c r="H357" s="8">
        <v>7.6</v>
      </c>
    </row>
    <row r="358" spans="1:8" hidden="1" x14ac:dyDescent="0.3">
      <c r="A358" t="s">
        <v>581</v>
      </c>
      <c r="B358">
        <v>95</v>
      </c>
      <c r="C358">
        <v>84037039</v>
      </c>
      <c r="D358" t="s">
        <v>723</v>
      </c>
      <c r="E358" t="s">
        <v>724</v>
      </c>
      <c r="F358" t="s">
        <v>11</v>
      </c>
      <c r="G358">
        <v>120000000</v>
      </c>
      <c r="H358" s="8">
        <v>6.8</v>
      </c>
    </row>
    <row r="359" spans="1:8" hidden="1" x14ac:dyDescent="0.3">
      <c r="A359" t="s">
        <v>725</v>
      </c>
      <c r="B359">
        <v>92</v>
      </c>
      <c r="C359">
        <v>85884815</v>
      </c>
      <c r="D359" t="s">
        <v>726</v>
      </c>
      <c r="E359" t="s">
        <v>727</v>
      </c>
      <c r="F359" t="s">
        <v>11</v>
      </c>
      <c r="G359">
        <v>90000000</v>
      </c>
      <c r="H359" s="8">
        <v>5</v>
      </c>
    </row>
    <row r="360" spans="1:8" hidden="1" x14ac:dyDescent="0.3">
      <c r="A360" t="s">
        <v>37</v>
      </c>
      <c r="B360">
        <v>121</v>
      </c>
      <c r="C360">
        <v>83077470</v>
      </c>
      <c r="D360" t="s">
        <v>728</v>
      </c>
      <c r="E360" t="s">
        <v>729</v>
      </c>
      <c r="F360" t="s">
        <v>11</v>
      </c>
      <c r="G360">
        <v>75000000</v>
      </c>
      <c r="H360" s="8">
        <v>7.1</v>
      </c>
    </row>
    <row r="361" spans="1:8" hidden="1" x14ac:dyDescent="0.3">
      <c r="A361" t="s">
        <v>730</v>
      </c>
      <c r="B361">
        <v>113</v>
      </c>
      <c r="C361">
        <v>100018837</v>
      </c>
      <c r="D361" t="s">
        <v>717</v>
      </c>
      <c r="E361" t="s">
        <v>731</v>
      </c>
      <c r="F361" t="s">
        <v>11</v>
      </c>
      <c r="G361">
        <v>90000000</v>
      </c>
      <c r="H361" s="8">
        <v>5.5</v>
      </c>
    </row>
    <row r="362" spans="1:8" hidden="1" x14ac:dyDescent="0.3">
      <c r="A362" t="s">
        <v>409</v>
      </c>
      <c r="B362">
        <v>106</v>
      </c>
      <c r="C362">
        <v>78747585</v>
      </c>
      <c r="D362" t="s">
        <v>732</v>
      </c>
      <c r="E362" t="s">
        <v>733</v>
      </c>
      <c r="F362" t="s">
        <v>11</v>
      </c>
      <c r="G362">
        <v>88000000</v>
      </c>
      <c r="H362" s="8">
        <v>5.6</v>
      </c>
    </row>
    <row r="363" spans="1:8" x14ac:dyDescent="0.3">
      <c r="A363" t="s">
        <v>123</v>
      </c>
      <c r="B363">
        <v>146</v>
      </c>
      <c r="C363">
        <v>78616689</v>
      </c>
      <c r="D363" t="s">
        <v>210</v>
      </c>
      <c r="E363" t="s">
        <v>734</v>
      </c>
      <c r="F363" t="s">
        <v>11</v>
      </c>
      <c r="G363">
        <v>100000000</v>
      </c>
      <c r="H363" s="8">
        <v>7.1</v>
      </c>
    </row>
    <row r="364" spans="1:8" hidden="1" x14ac:dyDescent="0.3">
      <c r="A364" t="s">
        <v>305</v>
      </c>
      <c r="B364">
        <v>88</v>
      </c>
      <c r="C364">
        <v>75817994</v>
      </c>
      <c r="D364" t="s">
        <v>735</v>
      </c>
      <c r="E364" t="s">
        <v>736</v>
      </c>
      <c r="F364" t="s">
        <v>11</v>
      </c>
      <c r="G364">
        <v>90000000</v>
      </c>
      <c r="H364" s="8">
        <v>4.9000000000000004</v>
      </c>
    </row>
    <row r="365" spans="1:8" hidden="1" x14ac:dyDescent="0.3">
      <c r="A365" t="s">
        <v>134</v>
      </c>
      <c r="B365">
        <v>150</v>
      </c>
      <c r="C365">
        <v>100853835</v>
      </c>
      <c r="D365" t="s">
        <v>737</v>
      </c>
      <c r="E365" t="s">
        <v>738</v>
      </c>
      <c r="F365" t="s">
        <v>11</v>
      </c>
      <c r="G365">
        <v>90000000</v>
      </c>
      <c r="H365" s="8">
        <v>7.4</v>
      </c>
    </row>
    <row r="366" spans="1:8" hidden="1" x14ac:dyDescent="0.3">
      <c r="A366" t="s">
        <v>426</v>
      </c>
      <c r="B366">
        <v>119</v>
      </c>
      <c r="C366">
        <v>73209340</v>
      </c>
      <c r="D366" t="s">
        <v>739</v>
      </c>
      <c r="E366" t="s">
        <v>740</v>
      </c>
      <c r="F366" t="s">
        <v>11</v>
      </c>
      <c r="G366">
        <v>95000000</v>
      </c>
      <c r="H366" s="8">
        <v>5.7</v>
      </c>
    </row>
    <row r="367" spans="1:8" hidden="1" x14ac:dyDescent="0.3">
      <c r="A367" t="s">
        <v>741</v>
      </c>
      <c r="B367">
        <v>128</v>
      </c>
      <c r="C367">
        <v>72515360</v>
      </c>
      <c r="D367" t="s">
        <v>742</v>
      </c>
      <c r="E367" t="s">
        <v>743</v>
      </c>
      <c r="F367" t="s">
        <v>744</v>
      </c>
      <c r="G367">
        <v>80000000</v>
      </c>
      <c r="H367" s="8">
        <v>6.4</v>
      </c>
    </row>
    <row r="368" spans="1:8" hidden="1" x14ac:dyDescent="0.3">
      <c r="A368" t="s">
        <v>745</v>
      </c>
      <c r="B368">
        <v>106</v>
      </c>
      <c r="C368">
        <v>68558662</v>
      </c>
      <c r="D368" t="s">
        <v>65</v>
      </c>
      <c r="E368" t="s">
        <v>746</v>
      </c>
      <c r="F368" t="s">
        <v>11</v>
      </c>
      <c r="G368">
        <v>90000000</v>
      </c>
      <c r="H368" s="8">
        <v>5.9</v>
      </c>
    </row>
    <row r="369" spans="1:8" hidden="1" x14ac:dyDescent="0.3">
      <c r="A369" t="s">
        <v>525</v>
      </c>
      <c r="B369">
        <v>117</v>
      </c>
      <c r="C369">
        <v>65653758</v>
      </c>
      <c r="D369" t="s">
        <v>13</v>
      </c>
      <c r="E369" t="s">
        <v>747</v>
      </c>
      <c r="F369" t="s">
        <v>11</v>
      </c>
      <c r="G369">
        <v>95000000</v>
      </c>
      <c r="H369" s="8">
        <v>5.5</v>
      </c>
    </row>
    <row r="370" spans="1:8" hidden="1" x14ac:dyDescent="0.3">
      <c r="A370" t="s">
        <v>346</v>
      </c>
      <c r="B370">
        <v>129</v>
      </c>
      <c r="C370">
        <v>64685359</v>
      </c>
      <c r="D370" t="s">
        <v>748</v>
      </c>
      <c r="E370" t="s">
        <v>749</v>
      </c>
      <c r="F370" t="s">
        <v>11</v>
      </c>
      <c r="G370">
        <v>90000000</v>
      </c>
      <c r="H370" s="8">
        <v>6.9</v>
      </c>
    </row>
    <row r="371" spans="1:8" hidden="1" x14ac:dyDescent="0.3">
      <c r="A371" t="s">
        <v>390</v>
      </c>
      <c r="B371">
        <v>116</v>
      </c>
      <c r="C371">
        <v>61355436</v>
      </c>
      <c r="D371" t="s">
        <v>548</v>
      </c>
      <c r="E371" t="s">
        <v>750</v>
      </c>
      <c r="F371" t="s">
        <v>11</v>
      </c>
      <c r="G371">
        <v>68000000</v>
      </c>
      <c r="H371" s="8">
        <v>6.2</v>
      </c>
    </row>
    <row r="372" spans="1:8" hidden="1" x14ac:dyDescent="0.3">
      <c r="A372" t="s">
        <v>568</v>
      </c>
      <c r="B372">
        <v>114</v>
      </c>
      <c r="C372">
        <v>26871</v>
      </c>
      <c r="D372" t="s">
        <v>108</v>
      </c>
      <c r="E372" t="s">
        <v>751</v>
      </c>
      <c r="F372" t="s">
        <v>11</v>
      </c>
      <c r="G372">
        <v>92000000</v>
      </c>
      <c r="H372" s="8">
        <v>7</v>
      </c>
    </row>
    <row r="373" spans="1:8" hidden="1" x14ac:dyDescent="0.3">
      <c r="A373" t="s">
        <v>752</v>
      </c>
      <c r="B373">
        <v>114</v>
      </c>
      <c r="C373">
        <v>60874615</v>
      </c>
      <c r="D373" t="s">
        <v>382</v>
      </c>
      <c r="E373" t="s">
        <v>753</v>
      </c>
      <c r="F373" t="s">
        <v>11</v>
      </c>
      <c r="G373">
        <v>90000000</v>
      </c>
      <c r="H373" s="8">
        <v>5.6</v>
      </c>
    </row>
    <row r="374" spans="1:8" hidden="1" x14ac:dyDescent="0.3">
      <c r="A374" t="s">
        <v>417</v>
      </c>
      <c r="B374">
        <v>96</v>
      </c>
      <c r="C374">
        <v>143618384</v>
      </c>
      <c r="D374" t="s">
        <v>418</v>
      </c>
      <c r="E374" t="s">
        <v>754</v>
      </c>
      <c r="F374" t="s">
        <v>11</v>
      </c>
      <c r="G374">
        <v>90000000</v>
      </c>
      <c r="H374" s="8">
        <v>7</v>
      </c>
    </row>
    <row r="375" spans="1:8" hidden="1" x14ac:dyDescent="0.3">
      <c r="A375" t="s">
        <v>409</v>
      </c>
      <c r="B375">
        <v>132</v>
      </c>
      <c r="C375">
        <v>58220776</v>
      </c>
      <c r="D375" t="s">
        <v>755</v>
      </c>
      <c r="E375" t="s">
        <v>756</v>
      </c>
      <c r="F375" t="s">
        <v>11</v>
      </c>
      <c r="G375">
        <v>100000000</v>
      </c>
      <c r="H375" s="8">
        <v>6.8</v>
      </c>
    </row>
    <row r="376" spans="1:8" hidden="1" x14ac:dyDescent="0.3">
      <c r="A376" t="s">
        <v>757</v>
      </c>
      <c r="B376">
        <v>104</v>
      </c>
      <c r="C376">
        <v>47474112</v>
      </c>
      <c r="D376" t="s">
        <v>455</v>
      </c>
      <c r="E376" t="s">
        <v>758</v>
      </c>
      <c r="F376" t="s">
        <v>11</v>
      </c>
      <c r="G376">
        <v>90000000</v>
      </c>
      <c r="H376" s="8">
        <v>5.4</v>
      </c>
    </row>
    <row r="377" spans="1:8" hidden="1" x14ac:dyDescent="0.3">
      <c r="A377" t="s">
        <v>759</v>
      </c>
      <c r="B377">
        <v>111</v>
      </c>
      <c r="C377">
        <v>42877165</v>
      </c>
      <c r="D377" t="s">
        <v>142</v>
      </c>
      <c r="E377" t="s">
        <v>760</v>
      </c>
      <c r="F377" t="s">
        <v>11</v>
      </c>
      <c r="G377">
        <v>86000000</v>
      </c>
      <c r="H377" s="8">
        <v>6.1</v>
      </c>
    </row>
    <row r="378" spans="1:8" hidden="1" x14ac:dyDescent="0.3">
      <c r="A378" t="s">
        <v>761</v>
      </c>
      <c r="B378">
        <v>138</v>
      </c>
      <c r="C378">
        <v>35168677</v>
      </c>
      <c r="D378" t="s">
        <v>728</v>
      </c>
      <c r="E378" t="s">
        <v>762</v>
      </c>
      <c r="F378" t="s">
        <v>11</v>
      </c>
      <c r="G378">
        <v>100000000</v>
      </c>
      <c r="H378" s="8">
        <v>6.7</v>
      </c>
    </row>
    <row r="379" spans="1:8" hidden="1" x14ac:dyDescent="0.3">
      <c r="A379" t="s">
        <v>491</v>
      </c>
      <c r="B379">
        <v>100</v>
      </c>
      <c r="C379">
        <v>56114221</v>
      </c>
      <c r="D379" t="s">
        <v>22</v>
      </c>
      <c r="E379" t="s">
        <v>492</v>
      </c>
      <c r="F379" t="s">
        <v>11</v>
      </c>
      <c r="G379">
        <v>120000000</v>
      </c>
      <c r="H379" s="8">
        <v>4.3</v>
      </c>
    </row>
    <row r="380" spans="1:8" hidden="1" x14ac:dyDescent="0.3">
      <c r="A380" t="s">
        <v>763</v>
      </c>
      <c r="B380">
        <v>129</v>
      </c>
      <c r="C380">
        <v>37567440</v>
      </c>
      <c r="D380" t="s">
        <v>56</v>
      </c>
      <c r="E380" t="s">
        <v>764</v>
      </c>
      <c r="F380" t="s">
        <v>11</v>
      </c>
      <c r="G380">
        <v>20000000</v>
      </c>
      <c r="H380" s="8">
        <v>6.9</v>
      </c>
    </row>
    <row r="381" spans="1:8" hidden="1" x14ac:dyDescent="0.3">
      <c r="A381" t="s">
        <v>270</v>
      </c>
      <c r="B381">
        <v>144</v>
      </c>
      <c r="C381">
        <v>61644321</v>
      </c>
      <c r="D381" t="s">
        <v>536</v>
      </c>
      <c r="E381" t="s">
        <v>765</v>
      </c>
      <c r="F381" t="s">
        <v>11</v>
      </c>
      <c r="G381">
        <v>88000000</v>
      </c>
      <c r="H381" s="8">
        <v>8</v>
      </c>
    </row>
    <row r="382" spans="1:8" hidden="1" x14ac:dyDescent="0.3">
      <c r="A382" t="s">
        <v>766</v>
      </c>
      <c r="B382">
        <v>110</v>
      </c>
      <c r="C382">
        <v>190562</v>
      </c>
      <c r="D382" t="s">
        <v>767</v>
      </c>
      <c r="E382" t="s">
        <v>768</v>
      </c>
      <c r="F382" t="s">
        <v>11</v>
      </c>
      <c r="G382">
        <v>90000000</v>
      </c>
      <c r="H382" s="8">
        <v>4.4000000000000004</v>
      </c>
    </row>
    <row r="383" spans="1:8" hidden="1" x14ac:dyDescent="0.3">
      <c r="A383" t="s">
        <v>769</v>
      </c>
      <c r="B383">
        <v>140</v>
      </c>
      <c r="C383">
        <v>120147445</v>
      </c>
      <c r="D383" t="s">
        <v>770</v>
      </c>
      <c r="E383" t="s">
        <v>771</v>
      </c>
      <c r="F383" t="s">
        <v>11</v>
      </c>
      <c r="G383">
        <v>87000000</v>
      </c>
      <c r="H383" s="8">
        <v>7.3</v>
      </c>
    </row>
    <row r="384" spans="1:8" hidden="1" x14ac:dyDescent="0.3">
      <c r="A384" t="s">
        <v>525</v>
      </c>
      <c r="B384">
        <v>113</v>
      </c>
      <c r="C384">
        <v>241688385</v>
      </c>
      <c r="D384" t="s">
        <v>226</v>
      </c>
      <c r="E384" t="s">
        <v>772</v>
      </c>
      <c r="F384" t="s">
        <v>11</v>
      </c>
      <c r="G384">
        <v>92000000</v>
      </c>
      <c r="H384" s="8">
        <v>6.3</v>
      </c>
    </row>
    <row r="385" spans="1:8" hidden="1" x14ac:dyDescent="0.3">
      <c r="A385" t="s">
        <v>157</v>
      </c>
      <c r="B385">
        <v>106</v>
      </c>
      <c r="C385">
        <v>144512310</v>
      </c>
      <c r="D385" t="s">
        <v>108</v>
      </c>
      <c r="E385" t="s">
        <v>214</v>
      </c>
      <c r="F385" t="s">
        <v>11</v>
      </c>
      <c r="G385">
        <v>38000000</v>
      </c>
      <c r="H385" s="8">
        <v>6.7</v>
      </c>
    </row>
    <row r="386" spans="1:8" hidden="1" x14ac:dyDescent="0.3">
      <c r="A386" t="s">
        <v>134</v>
      </c>
      <c r="B386">
        <v>143</v>
      </c>
      <c r="C386">
        <v>233630478</v>
      </c>
      <c r="D386" t="s">
        <v>773</v>
      </c>
      <c r="E386" t="s">
        <v>774</v>
      </c>
      <c r="F386" t="s">
        <v>11</v>
      </c>
      <c r="G386">
        <v>90000000</v>
      </c>
      <c r="H386" s="8">
        <v>7.7</v>
      </c>
    </row>
    <row r="387" spans="1:8" hidden="1" x14ac:dyDescent="0.3">
      <c r="A387" t="s">
        <v>268</v>
      </c>
      <c r="B387">
        <v>108</v>
      </c>
      <c r="C387">
        <v>197992827</v>
      </c>
      <c r="D387" t="s">
        <v>775</v>
      </c>
      <c r="E387" t="s">
        <v>776</v>
      </c>
      <c r="F387" t="s">
        <v>11</v>
      </c>
      <c r="G387">
        <v>100000000</v>
      </c>
      <c r="H387" s="8">
        <v>6.5</v>
      </c>
    </row>
    <row r="388" spans="1:8" hidden="1" x14ac:dyDescent="0.3">
      <c r="A388" t="s">
        <v>375</v>
      </c>
      <c r="B388">
        <v>108</v>
      </c>
      <c r="C388">
        <v>176049130</v>
      </c>
      <c r="D388" t="s">
        <v>376</v>
      </c>
      <c r="E388" t="s">
        <v>777</v>
      </c>
      <c r="F388" t="s">
        <v>11</v>
      </c>
      <c r="G388">
        <v>75000000</v>
      </c>
      <c r="H388" s="8">
        <v>7.8</v>
      </c>
    </row>
    <row r="389" spans="1:8" hidden="1" x14ac:dyDescent="0.3">
      <c r="A389" t="s">
        <v>225</v>
      </c>
      <c r="B389">
        <v>124</v>
      </c>
      <c r="C389">
        <v>172620724</v>
      </c>
      <c r="D389" t="s">
        <v>226</v>
      </c>
      <c r="E389" t="s">
        <v>778</v>
      </c>
      <c r="F389" t="s">
        <v>11</v>
      </c>
      <c r="G389">
        <v>85000000</v>
      </c>
      <c r="H389" s="8">
        <v>6.4</v>
      </c>
    </row>
    <row r="390" spans="1:8" hidden="1" x14ac:dyDescent="0.3">
      <c r="A390" t="s">
        <v>500</v>
      </c>
      <c r="B390">
        <v>116</v>
      </c>
      <c r="C390">
        <v>183405771</v>
      </c>
      <c r="D390" t="s">
        <v>501</v>
      </c>
      <c r="E390" t="s">
        <v>779</v>
      </c>
      <c r="F390" t="s">
        <v>11</v>
      </c>
      <c r="G390">
        <v>85000000</v>
      </c>
      <c r="H390" s="8">
        <v>7.8</v>
      </c>
    </row>
    <row r="391" spans="1:8" hidden="1" x14ac:dyDescent="0.3">
      <c r="A391" t="s">
        <v>780</v>
      </c>
      <c r="B391">
        <v>110</v>
      </c>
      <c r="C391">
        <v>20315324</v>
      </c>
      <c r="D391" t="s">
        <v>25</v>
      </c>
      <c r="E391" t="s">
        <v>781</v>
      </c>
      <c r="F391" t="s">
        <v>11</v>
      </c>
      <c r="G391">
        <v>75000000</v>
      </c>
      <c r="H391" s="8">
        <v>5.8</v>
      </c>
    </row>
    <row r="392" spans="1:8" hidden="1" x14ac:dyDescent="0.3">
      <c r="A392" t="s">
        <v>782</v>
      </c>
      <c r="B392">
        <v>91</v>
      </c>
      <c r="C392">
        <v>148313048</v>
      </c>
      <c r="D392" t="s">
        <v>252</v>
      </c>
      <c r="E392" t="s">
        <v>783</v>
      </c>
      <c r="F392" t="s">
        <v>11</v>
      </c>
      <c r="G392">
        <v>85000000</v>
      </c>
      <c r="H392" s="8">
        <v>7.1</v>
      </c>
    </row>
    <row r="393" spans="1:8" hidden="1" x14ac:dyDescent="0.3">
      <c r="A393" t="s">
        <v>784</v>
      </c>
      <c r="B393">
        <v>107</v>
      </c>
      <c r="C393">
        <v>127706877</v>
      </c>
      <c r="D393" t="s">
        <v>785</v>
      </c>
      <c r="E393" t="s">
        <v>786</v>
      </c>
      <c r="F393" t="s">
        <v>11</v>
      </c>
      <c r="G393">
        <v>85000000</v>
      </c>
      <c r="H393" s="8">
        <v>7.1</v>
      </c>
    </row>
    <row r="394" spans="1:8" hidden="1" x14ac:dyDescent="0.3">
      <c r="A394" t="s">
        <v>787</v>
      </c>
      <c r="B394">
        <v>115</v>
      </c>
      <c r="C394">
        <v>126149655</v>
      </c>
      <c r="D394" t="s">
        <v>391</v>
      </c>
      <c r="E394" t="s">
        <v>788</v>
      </c>
      <c r="F394" t="s">
        <v>11</v>
      </c>
      <c r="G394">
        <v>85000000</v>
      </c>
      <c r="H394" s="8">
        <v>6.8</v>
      </c>
    </row>
    <row r="395" spans="1:8" hidden="1" x14ac:dyDescent="0.3">
      <c r="A395" t="s">
        <v>784</v>
      </c>
      <c r="B395">
        <v>100</v>
      </c>
      <c r="C395">
        <v>66941559</v>
      </c>
      <c r="D395" t="s">
        <v>789</v>
      </c>
      <c r="E395" t="s">
        <v>790</v>
      </c>
      <c r="F395" t="s">
        <v>11</v>
      </c>
      <c r="G395">
        <v>85000000</v>
      </c>
      <c r="H395" s="8">
        <v>4.8</v>
      </c>
    </row>
    <row r="396" spans="1:8" hidden="1" x14ac:dyDescent="0.3">
      <c r="A396" t="s">
        <v>85</v>
      </c>
      <c r="B396">
        <v>104</v>
      </c>
      <c r="C396">
        <v>78009155</v>
      </c>
      <c r="D396" t="s">
        <v>573</v>
      </c>
      <c r="E396" t="s">
        <v>791</v>
      </c>
      <c r="F396" t="s">
        <v>11</v>
      </c>
      <c r="G396">
        <v>75000000</v>
      </c>
      <c r="H396" s="8">
        <v>6.2</v>
      </c>
    </row>
    <row r="397" spans="1:8" hidden="1" x14ac:dyDescent="0.3">
      <c r="A397" t="s">
        <v>792</v>
      </c>
      <c r="B397">
        <v>138</v>
      </c>
      <c r="C397">
        <v>63224849</v>
      </c>
      <c r="D397" t="s">
        <v>551</v>
      </c>
      <c r="E397" t="s">
        <v>793</v>
      </c>
      <c r="F397" t="s">
        <v>11</v>
      </c>
      <c r="G397">
        <v>85000000</v>
      </c>
      <c r="H397" s="8">
        <v>6.9</v>
      </c>
    </row>
    <row r="398" spans="1:8" hidden="1" x14ac:dyDescent="0.3">
      <c r="A398" t="s">
        <v>568</v>
      </c>
      <c r="B398">
        <v>140</v>
      </c>
      <c r="C398">
        <v>111544445</v>
      </c>
      <c r="D398" t="s">
        <v>794</v>
      </c>
      <c r="E398" t="s">
        <v>795</v>
      </c>
      <c r="F398" t="s">
        <v>11</v>
      </c>
      <c r="G398">
        <v>90000000</v>
      </c>
      <c r="H398" s="8">
        <v>7.3</v>
      </c>
    </row>
    <row r="399" spans="1:8" hidden="1" x14ac:dyDescent="0.3">
      <c r="A399" t="s">
        <v>792</v>
      </c>
      <c r="B399">
        <v>120</v>
      </c>
      <c r="C399">
        <v>112703470</v>
      </c>
      <c r="D399" t="s">
        <v>465</v>
      </c>
      <c r="E399" t="s">
        <v>796</v>
      </c>
      <c r="F399" t="s">
        <v>11</v>
      </c>
      <c r="G399">
        <v>85000000</v>
      </c>
      <c r="H399" s="8">
        <v>6.6</v>
      </c>
    </row>
    <row r="400" spans="1:8" hidden="1" x14ac:dyDescent="0.3">
      <c r="A400" t="s">
        <v>500</v>
      </c>
      <c r="B400">
        <v>122</v>
      </c>
      <c r="C400">
        <v>117144465</v>
      </c>
      <c r="D400" t="s">
        <v>501</v>
      </c>
      <c r="E400" t="s">
        <v>797</v>
      </c>
      <c r="F400" t="s">
        <v>11</v>
      </c>
      <c r="G400">
        <v>85000000</v>
      </c>
      <c r="H400" s="8">
        <v>6.9</v>
      </c>
    </row>
    <row r="401" spans="1:8" hidden="1" x14ac:dyDescent="0.3">
      <c r="A401" t="s">
        <v>798</v>
      </c>
      <c r="B401">
        <v>83</v>
      </c>
      <c r="C401">
        <v>84303558</v>
      </c>
      <c r="D401" t="s">
        <v>145</v>
      </c>
      <c r="E401" t="s">
        <v>799</v>
      </c>
      <c r="F401" t="s">
        <v>11</v>
      </c>
      <c r="G401">
        <v>85000000</v>
      </c>
      <c r="H401" s="8">
        <v>6.2</v>
      </c>
    </row>
    <row r="402" spans="1:8" hidden="1" x14ac:dyDescent="0.3">
      <c r="A402" t="s">
        <v>800</v>
      </c>
      <c r="B402">
        <v>139</v>
      </c>
      <c r="C402">
        <v>150832203</v>
      </c>
      <c r="D402" t="s">
        <v>451</v>
      </c>
      <c r="E402" t="s">
        <v>801</v>
      </c>
      <c r="F402" t="s">
        <v>11</v>
      </c>
      <c r="G402">
        <v>85000000</v>
      </c>
      <c r="H402" s="8">
        <v>6.7</v>
      </c>
    </row>
    <row r="403" spans="1:8" hidden="1" x14ac:dyDescent="0.3">
      <c r="A403" t="s">
        <v>802</v>
      </c>
      <c r="B403">
        <v>131</v>
      </c>
      <c r="C403">
        <v>51396781</v>
      </c>
      <c r="D403" t="s">
        <v>655</v>
      </c>
      <c r="E403" t="s">
        <v>803</v>
      </c>
      <c r="F403" t="s">
        <v>11</v>
      </c>
      <c r="G403">
        <v>68000000</v>
      </c>
      <c r="H403" s="8">
        <v>7.6</v>
      </c>
    </row>
    <row r="404" spans="1:8" hidden="1" x14ac:dyDescent="0.3">
      <c r="A404" t="s">
        <v>73</v>
      </c>
      <c r="B404">
        <v>104</v>
      </c>
      <c r="C404">
        <v>47592825</v>
      </c>
      <c r="D404" t="s">
        <v>349</v>
      </c>
      <c r="E404" t="s">
        <v>804</v>
      </c>
      <c r="F404" t="s">
        <v>11</v>
      </c>
      <c r="G404">
        <v>85000000</v>
      </c>
      <c r="H404" s="8">
        <v>6.7</v>
      </c>
    </row>
    <row r="405" spans="1:8" hidden="1" x14ac:dyDescent="0.3">
      <c r="A405" t="s">
        <v>428</v>
      </c>
      <c r="B405">
        <v>130</v>
      </c>
      <c r="C405">
        <v>50016394</v>
      </c>
      <c r="D405" t="s">
        <v>805</v>
      </c>
      <c r="E405" t="s">
        <v>806</v>
      </c>
      <c r="F405" t="s">
        <v>11</v>
      </c>
      <c r="G405">
        <v>70000000</v>
      </c>
      <c r="H405" s="8">
        <v>6.2</v>
      </c>
    </row>
    <row r="406" spans="1:8" hidden="1" x14ac:dyDescent="0.3">
      <c r="A406" t="s">
        <v>50</v>
      </c>
      <c r="B406">
        <v>145</v>
      </c>
      <c r="C406">
        <v>57010853</v>
      </c>
      <c r="D406" t="s">
        <v>69</v>
      </c>
      <c r="E406" t="s">
        <v>807</v>
      </c>
      <c r="F406" t="s">
        <v>11</v>
      </c>
      <c r="G406">
        <v>85000000</v>
      </c>
      <c r="H406" s="8">
        <v>7.3</v>
      </c>
    </row>
    <row r="407" spans="1:8" hidden="1" x14ac:dyDescent="0.3">
      <c r="A407" t="s">
        <v>127</v>
      </c>
      <c r="B407">
        <v>104</v>
      </c>
      <c r="C407">
        <v>62494975</v>
      </c>
      <c r="D407" t="s">
        <v>108</v>
      </c>
      <c r="E407" t="s">
        <v>808</v>
      </c>
      <c r="F407" t="s">
        <v>11</v>
      </c>
      <c r="G407">
        <v>85000000</v>
      </c>
      <c r="H407" s="8">
        <v>6</v>
      </c>
    </row>
    <row r="408" spans="1:8" hidden="1" x14ac:dyDescent="0.3">
      <c r="A408" t="s">
        <v>809</v>
      </c>
      <c r="B408">
        <v>97</v>
      </c>
      <c r="C408">
        <v>46440491</v>
      </c>
      <c r="D408" t="s">
        <v>89</v>
      </c>
      <c r="E408" t="s">
        <v>810</v>
      </c>
      <c r="F408" t="s">
        <v>11</v>
      </c>
      <c r="G408">
        <v>100000000</v>
      </c>
      <c r="H408" s="8">
        <v>7.1</v>
      </c>
    </row>
    <row r="409" spans="1:8" hidden="1" x14ac:dyDescent="0.3">
      <c r="A409" t="s">
        <v>811</v>
      </c>
      <c r="B409">
        <v>178</v>
      </c>
      <c r="C409">
        <v>44606335</v>
      </c>
      <c r="D409" t="s">
        <v>216</v>
      </c>
      <c r="E409" t="s">
        <v>812</v>
      </c>
      <c r="F409" t="s">
        <v>11</v>
      </c>
      <c r="G409">
        <v>90000000</v>
      </c>
      <c r="H409" s="8">
        <v>7.1</v>
      </c>
    </row>
    <row r="410" spans="1:8" hidden="1" x14ac:dyDescent="0.3">
      <c r="A410" t="s">
        <v>813</v>
      </c>
      <c r="B410">
        <v>108</v>
      </c>
      <c r="C410">
        <v>40048332</v>
      </c>
      <c r="D410" t="s">
        <v>297</v>
      </c>
      <c r="E410" t="s">
        <v>814</v>
      </c>
      <c r="F410" t="s">
        <v>11</v>
      </c>
      <c r="G410">
        <v>85000000</v>
      </c>
      <c r="H410" s="8">
        <v>5.5</v>
      </c>
    </row>
    <row r="411" spans="1:8" hidden="1" x14ac:dyDescent="0.3">
      <c r="A411" t="s">
        <v>815</v>
      </c>
      <c r="B411">
        <v>106</v>
      </c>
      <c r="C411">
        <v>64933670</v>
      </c>
      <c r="D411" t="s">
        <v>816</v>
      </c>
      <c r="E411" t="s">
        <v>817</v>
      </c>
      <c r="F411" t="s">
        <v>11</v>
      </c>
      <c r="G411">
        <v>85000000</v>
      </c>
      <c r="H411" s="8">
        <v>5.6</v>
      </c>
    </row>
    <row r="412" spans="1:8" hidden="1" x14ac:dyDescent="0.3">
      <c r="A412" t="s">
        <v>818</v>
      </c>
      <c r="B412">
        <v>112</v>
      </c>
      <c r="C412">
        <v>31494270</v>
      </c>
      <c r="D412" t="s">
        <v>819</v>
      </c>
      <c r="E412" t="s">
        <v>820</v>
      </c>
      <c r="F412" t="s">
        <v>11</v>
      </c>
      <c r="G412">
        <v>60000000</v>
      </c>
      <c r="H412" s="8">
        <v>7.5</v>
      </c>
    </row>
    <row r="413" spans="1:8" hidden="1" x14ac:dyDescent="0.3">
      <c r="A413" t="s">
        <v>821</v>
      </c>
      <c r="B413">
        <v>135</v>
      </c>
      <c r="C413">
        <v>31111260</v>
      </c>
      <c r="D413" t="s">
        <v>74</v>
      </c>
      <c r="E413" t="s">
        <v>822</v>
      </c>
      <c r="F413" t="s">
        <v>11</v>
      </c>
      <c r="G413">
        <v>60000000</v>
      </c>
      <c r="H413" s="8">
        <v>5.4</v>
      </c>
    </row>
    <row r="414" spans="1:8" hidden="1" x14ac:dyDescent="0.3">
      <c r="A414" t="s">
        <v>823</v>
      </c>
      <c r="B414">
        <v>109</v>
      </c>
      <c r="C414">
        <v>123307945</v>
      </c>
      <c r="D414" t="s">
        <v>824</v>
      </c>
      <c r="E414" t="s">
        <v>825</v>
      </c>
      <c r="F414" t="s">
        <v>11</v>
      </c>
      <c r="G414">
        <v>65000000</v>
      </c>
      <c r="H414" s="8">
        <v>4.3</v>
      </c>
    </row>
    <row r="415" spans="1:8" hidden="1" x14ac:dyDescent="0.3">
      <c r="A415" t="s">
        <v>515</v>
      </c>
      <c r="B415">
        <v>86</v>
      </c>
      <c r="C415">
        <v>153288182</v>
      </c>
      <c r="D415" t="s">
        <v>826</v>
      </c>
      <c r="E415" t="s">
        <v>827</v>
      </c>
      <c r="F415" t="s">
        <v>11</v>
      </c>
      <c r="G415">
        <v>84000000</v>
      </c>
      <c r="H415" s="8">
        <v>4.9000000000000004</v>
      </c>
    </row>
    <row r="416" spans="1:8" hidden="1" x14ac:dyDescent="0.3">
      <c r="A416" t="s">
        <v>828</v>
      </c>
      <c r="B416">
        <v>95</v>
      </c>
      <c r="C416">
        <v>13401683</v>
      </c>
      <c r="D416" t="s">
        <v>206</v>
      </c>
      <c r="E416" t="s">
        <v>829</v>
      </c>
      <c r="F416" t="s">
        <v>11</v>
      </c>
      <c r="G416">
        <v>35000000</v>
      </c>
      <c r="H416" s="8">
        <v>7.1</v>
      </c>
    </row>
    <row r="417" spans="1:8" hidden="1" x14ac:dyDescent="0.3">
      <c r="A417" t="s">
        <v>532</v>
      </c>
      <c r="B417">
        <v>107</v>
      </c>
      <c r="C417">
        <v>137340146</v>
      </c>
      <c r="D417" t="s">
        <v>830</v>
      </c>
      <c r="E417" t="s">
        <v>831</v>
      </c>
      <c r="F417" t="s">
        <v>11</v>
      </c>
      <c r="G417">
        <v>70000000</v>
      </c>
      <c r="H417" s="8">
        <v>6.4</v>
      </c>
    </row>
    <row r="418" spans="1:8" hidden="1" x14ac:dyDescent="0.3">
      <c r="A418" t="s">
        <v>495</v>
      </c>
      <c r="B418">
        <v>82</v>
      </c>
      <c r="C418">
        <v>43575716</v>
      </c>
      <c r="D418" t="s">
        <v>832</v>
      </c>
      <c r="E418" t="s">
        <v>833</v>
      </c>
      <c r="F418" t="s">
        <v>11</v>
      </c>
      <c r="G418">
        <v>85000000</v>
      </c>
      <c r="H418" s="8">
        <v>4.3</v>
      </c>
    </row>
    <row r="419" spans="1:8" hidden="1" x14ac:dyDescent="0.3">
      <c r="A419" t="s">
        <v>166</v>
      </c>
      <c r="B419">
        <v>88</v>
      </c>
      <c r="C419">
        <v>80170146</v>
      </c>
      <c r="D419" t="s">
        <v>74</v>
      </c>
      <c r="E419" t="s">
        <v>834</v>
      </c>
      <c r="F419" t="s">
        <v>11</v>
      </c>
      <c r="G419">
        <v>85000000</v>
      </c>
      <c r="H419" s="8">
        <v>6.1</v>
      </c>
    </row>
    <row r="420" spans="1:8" hidden="1" x14ac:dyDescent="0.3">
      <c r="A420" t="s">
        <v>120</v>
      </c>
      <c r="B420">
        <v>120</v>
      </c>
      <c r="C420">
        <v>75754670</v>
      </c>
      <c r="D420" t="s">
        <v>835</v>
      </c>
      <c r="E420" t="s">
        <v>836</v>
      </c>
      <c r="F420" t="s">
        <v>11</v>
      </c>
      <c r="G420">
        <v>85000000</v>
      </c>
      <c r="H420" s="8">
        <v>7</v>
      </c>
    </row>
    <row r="421" spans="1:8" hidden="1" x14ac:dyDescent="0.3">
      <c r="A421" t="s">
        <v>215</v>
      </c>
      <c r="B421">
        <v>162</v>
      </c>
      <c r="C421">
        <v>33048353</v>
      </c>
      <c r="D421" t="s">
        <v>837</v>
      </c>
      <c r="E421" t="s">
        <v>838</v>
      </c>
      <c r="F421" t="s">
        <v>11</v>
      </c>
      <c r="G421">
        <v>65000000</v>
      </c>
      <c r="H421" s="8">
        <v>7.7</v>
      </c>
    </row>
    <row r="422" spans="1:8" hidden="1" x14ac:dyDescent="0.3">
      <c r="A422" t="s">
        <v>497</v>
      </c>
      <c r="B422">
        <v>123</v>
      </c>
      <c r="C422">
        <v>34543701</v>
      </c>
      <c r="D422" t="s">
        <v>540</v>
      </c>
      <c r="E422" t="s">
        <v>839</v>
      </c>
      <c r="F422" t="s">
        <v>11</v>
      </c>
      <c r="G422">
        <v>82000000</v>
      </c>
      <c r="H422" s="8">
        <v>5.9</v>
      </c>
    </row>
    <row r="423" spans="1:8" hidden="1" x14ac:dyDescent="0.3">
      <c r="A423" t="s">
        <v>163</v>
      </c>
      <c r="B423">
        <v>101</v>
      </c>
      <c r="C423">
        <v>242589580</v>
      </c>
      <c r="D423" t="s">
        <v>840</v>
      </c>
      <c r="E423" t="s">
        <v>841</v>
      </c>
      <c r="F423" t="s">
        <v>11</v>
      </c>
      <c r="G423">
        <v>81000000</v>
      </c>
      <c r="H423" s="8">
        <v>6.7</v>
      </c>
    </row>
    <row r="424" spans="1:8" hidden="1" x14ac:dyDescent="0.3">
      <c r="A424" t="s">
        <v>842</v>
      </c>
      <c r="B424">
        <v>113</v>
      </c>
      <c r="C424">
        <v>102981571</v>
      </c>
      <c r="D424" t="s">
        <v>16</v>
      </c>
      <c r="E424" t="s">
        <v>843</v>
      </c>
      <c r="F424" t="s">
        <v>11</v>
      </c>
      <c r="G424">
        <v>80000000</v>
      </c>
      <c r="H424" s="8">
        <v>6.5</v>
      </c>
    </row>
    <row r="425" spans="1:8" hidden="1" x14ac:dyDescent="0.3">
      <c r="A425" t="s">
        <v>752</v>
      </c>
      <c r="B425">
        <v>110</v>
      </c>
      <c r="C425">
        <v>180965237</v>
      </c>
      <c r="D425" t="s">
        <v>16</v>
      </c>
      <c r="E425" t="s">
        <v>844</v>
      </c>
      <c r="F425" t="s">
        <v>11</v>
      </c>
      <c r="G425">
        <v>80000000</v>
      </c>
      <c r="H425" s="8">
        <v>7.1</v>
      </c>
    </row>
    <row r="426" spans="1:8" hidden="1" x14ac:dyDescent="0.3">
      <c r="A426" t="s">
        <v>769</v>
      </c>
      <c r="B426">
        <v>142</v>
      </c>
      <c r="C426">
        <v>407999255</v>
      </c>
      <c r="D426" t="s">
        <v>485</v>
      </c>
      <c r="E426" t="s">
        <v>845</v>
      </c>
      <c r="F426" t="s">
        <v>11</v>
      </c>
      <c r="G426">
        <v>78000000</v>
      </c>
      <c r="H426" s="8">
        <v>7.3</v>
      </c>
    </row>
    <row r="427" spans="1:8" hidden="1" x14ac:dyDescent="0.3">
      <c r="A427" t="s">
        <v>846</v>
      </c>
      <c r="B427">
        <v>102</v>
      </c>
      <c r="C427">
        <v>254455986</v>
      </c>
      <c r="D427" t="s">
        <v>658</v>
      </c>
      <c r="E427" t="s">
        <v>847</v>
      </c>
      <c r="F427" t="s">
        <v>11</v>
      </c>
      <c r="G427">
        <v>80000000</v>
      </c>
      <c r="H427" s="8">
        <v>6.5</v>
      </c>
    </row>
    <row r="428" spans="1:8" hidden="1" x14ac:dyDescent="0.3">
      <c r="A428" t="s">
        <v>83</v>
      </c>
      <c r="B428">
        <v>126</v>
      </c>
      <c r="C428">
        <v>162831698</v>
      </c>
      <c r="D428" t="s">
        <v>434</v>
      </c>
      <c r="E428" t="s">
        <v>848</v>
      </c>
      <c r="F428" t="s">
        <v>11</v>
      </c>
      <c r="G428">
        <v>80000000</v>
      </c>
      <c r="H428" s="8">
        <v>7</v>
      </c>
    </row>
    <row r="429" spans="1:8" hidden="1" x14ac:dyDescent="0.3">
      <c r="A429" t="s">
        <v>384</v>
      </c>
      <c r="B429">
        <v>83</v>
      </c>
      <c r="C429">
        <v>155019340</v>
      </c>
      <c r="D429" t="s">
        <v>145</v>
      </c>
      <c r="E429" t="s">
        <v>849</v>
      </c>
      <c r="F429" t="s">
        <v>11</v>
      </c>
      <c r="G429">
        <v>80000000</v>
      </c>
      <c r="H429" s="8">
        <v>6.8</v>
      </c>
    </row>
    <row r="430" spans="1:8" hidden="1" x14ac:dyDescent="0.3">
      <c r="A430" t="s">
        <v>203</v>
      </c>
      <c r="B430">
        <v>85</v>
      </c>
      <c r="C430">
        <v>145771527</v>
      </c>
      <c r="D430" t="s">
        <v>850</v>
      </c>
      <c r="E430" t="s">
        <v>851</v>
      </c>
      <c r="F430" t="s">
        <v>11</v>
      </c>
      <c r="G430">
        <v>80000000</v>
      </c>
      <c r="H430" s="8">
        <v>7.2</v>
      </c>
    </row>
    <row r="431" spans="1:8" hidden="1" x14ac:dyDescent="0.3">
      <c r="A431" t="s">
        <v>852</v>
      </c>
      <c r="B431">
        <v>120</v>
      </c>
      <c r="C431">
        <v>140459099</v>
      </c>
      <c r="D431" t="s">
        <v>853</v>
      </c>
      <c r="E431" t="s">
        <v>854</v>
      </c>
      <c r="F431" t="s">
        <v>11</v>
      </c>
      <c r="G431">
        <v>75000000</v>
      </c>
      <c r="H431" s="8">
        <v>6.1</v>
      </c>
    </row>
    <row r="432" spans="1:8" hidden="1" x14ac:dyDescent="0.3">
      <c r="A432" t="s">
        <v>325</v>
      </c>
      <c r="B432">
        <v>116</v>
      </c>
      <c r="C432">
        <v>53215979</v>
      </c>
      <c r="D432" t="s">
        <v>131</v>
      </c>
      <c r="E432" t="s">
        <v>855</v>
      </c>
      <c r="F432" t="s">
        <v>11</v>
      </c>
      <c r="G432">
        <v>84000000</v>
      </c>
      <c r="H432" s="8">
        <v>6.7</v>
      </c>
    </row>
    <row r="433" spans="1:8" hidden="1" x14ac:dyDescent="0.3">
      <c r="A433" t="s">
        <v>823</v>
      </c>
      <c r="B433">
        <v>113</v>
      </c>
      <c r="C433">
        <v>158115031</v>
      </c>
      <c r="D433" t="s">
        <v>856</v>
      </c>
      <c r="E433" t="s">
        <v>857</v>
      </c>
      <c r="F433" t="s">
        <v>11</v>
      </c>
      <c r="G433">
        <v>82000000</v>
      </c>
      <c r="H433" s="8">
        <v>6.4</v>
      </c>
    </row>
    <row r="434" spans="1:8" hidden="1" x14ac:dyDescent="0.3">
      <c r="A434" t="s">
        <v>189</v>
      </c>
      <c r="B434">
        <v>87</v>
      </c>
      <c r="C434">
        <v>133103929</v>
      </c>
      <c r="D434" t="s">
        <v>726</v>
      </c>
      <c r="E434" t="s">
        <v>858</v>
      </c>
      <c r="F434" t="s">
        <v>11</v>
      </c>
      <c r="G434">
        <v>75000000</v>
      </c>
      <c r="H434" s="8">
        <v>4.4000000000000004</v>
      </c>
    </row>
    <row r="435" spans="1:8" hidden="1" x14ac:dyDescent="0.3">
      <c r="A435" t="s">
        <v>730</v>
      </c>
      <c r="B435">
        <v>101</v>
      </c>
      <c r="C435">
        <v>133668525</v>
      </c>
      <c r="D435" t="s">
        <v>658</v>
      </c>
      <c r="E435" t="s">
        <v>859</v>
      </c>
      <c r="F435" t="s">
        <v>11</v>
      </c>
      <c r="G435">
        <v>80000000</v>
      </c>
      <c r="H435" s="8">
        <v>5.4</v>
      </c>
    </row>
    <row r="436" spans="1:8" hidden="1" x14ac:dyDescent="0.3">
      <c r="A436" t="s">
        <v>823</v>
      </c>
      <c r="B436">
        <v>110</v>
      </c>
      <c r="C436">
        <v>130313314</v>
      </c>
      <c r="D436" t="s">
        <v>533</v>
      </c>
      <c r="E436" t="s">
        <v>860</v>
      </c>
      <c r="F436" t="s">
        <v>11</v>
      </c>
      <c r="G436">
        <v>80000000</v>
      </c>
      <c r="H436" s="8">
        <v>6.5</v>
      </c>
    </row>
    <row r="437" spans="1:8" hidden="1" x14ac:dyDescent="0.3">
      <c r="A437" t="s">
        <v>792</v>
      </c>
      <c r="B437">
        <v>128</v>
      </c>
      <c r="C437">
        <v>124590960</v>
      </c>
      <c r="D437" t="s">
        <v>465</v>
      </c>
      <c r="E437" t="s">
        <v>861</v>
      </c>
      <c r="F437" t="s">
        <v>11</v>
      </c>
      <c r="G437">
        <v>80000000</v>
      </c>
      <c r="H437" s="8">
        <v>6.7</v>
      </c>
    </row>
    <row r="438" spans="1:8" hidden="1" x14ac:dyDescent="0.3">
      <c r="A438" t="s">
        <v>152</v>
      </c>
      <c r="B438">
        <v>138</v>
      </c>
      <c r="C438">
        <v>127968405</v>
      </c>
      <c r="D438" t="s">
        <v>271</v>
      </c>
      <c r="E438" t="s">
        <v>862</v>
      </c>
      <c r="F438" t="s">
        <v>11</v>
      </c>
      <c r="G438">
        <v>80000000</v>
      </c>
      <c r="H438" s="8">
        <v>8.1</v>
      </c>
    </row>
    <row r="439" spans="1:8" hidden="1" x14ac:dyDescent="0.3">
      <c r="A439" t="s">
        <v>863</v>
      </c>
      <c r="B439">
        <v>88</v>
      </c>
      <c r="C439">
        <v>120136047</v>
      </c>
      <c r="D439" t="s">
        <v>465</v>
      </c>
      <c r="E439" t="s">
        <v>864</v>
      </c>
      <c r="F439" t="s">
        <v>11</v>
      </c>
      <c r="G439">
        <v>80000000</v>
      </c>
      <c r="H439" s="8">
        <v>5.6</v>
      </c>
    </row>
    <row r="440" spans="1:8" hidden="1" x14ac:dyDescent="0.3">
      <c r="A440" t="s">
        <v>594</v>
      </c>
      <c r="B440">
        <v>91</v>
      </c>
      <c r="C440">
        <v>128200012</v>
      </c>
      <c r="D440" t="s">
        <v>198</v>
      </c>
      <c r="E440" t="s">
        <v>865</v>
      </c>
      <c r="F440" t="s">
        <v>11</v>
      </c>
      <c r="G440">
        <v>75000000</v>
      </c>
      <c r="H440" s="8">
        <v>6.3</v>
      </c>
    </row>
    <row r="441" spans="1:8" hidden="1" x14ac:dyDescent="0.3">
      <c r="A441" t="s">
        <v>438</v>
      </c>
      <c r="B441">
        <v>138</v>
      </c>
      <c r="C441">
        <v>112225777</v>
      </c>
      <c r="D441" t="s">
        <v>460</v>
      </c>
      <c r="E441" t="s">
        <v>866</v>
      </c>
      <c r="F441" t="s">
        <v>11</v>
      </c>
      <c r="G441">
        <v>80000000</v>
      </c>
      <c r="H441" s="8">
        <v>7.3</v>
      </c>
    </row>
    <row r="442" spans="1:8" hidden="1" x14ac:dyDescent="0.3">
      <c r="A442" t="s">
        <v>867</v>
      </c>
      <c r="B442">
        <v>99</v>
      </c>
      <c r="C442">
        <v>109993847</v>
      </c>
      <c r="D442" t="s">
        <v>868</v>
      </c>
      <c r="E442" t="s">
        <v>869</v>
      </c>
      <c r="F442" t="s">
        <v>11</v>
      </c>
      <c r="G442">
        <v>80000000</v>
      </c>
      <c r="H442" s="8">
        <v>6.1</v>
      </c>
    </row>
    <row r="443" spans="1:8" hidden="1" x14ac:dyDescent="0.3">
      <c r="A443" t="s">
        <v>15</v>
      </c>
      <c r="B443">
        <v>117</v>
      </c>
      <c r="C443">
        <v>104054514</v>
      </c>
      <c r="D443" t="s">
        <v>712</v>
      </c>
      <c r="E443" t="s">
        <v>870</v>
      </c>
      <c r="F443" t="s">
        <v>11</v>
      </c>
      <c r="G443">
        <v>80000000</v>
      </c>
      <c r="H443" s="8">
        <v>7.7</v>
      </c>
    </row>
    <row r="444" spans="1:8" hidden="1" x14ac:dyDescent="0.3">
      <c r="A444" t="s">
        <v>730</v>
      </c>
      <c r="B444">
        <v>117</v>
      </c>
      <c r="C444">
        <v>103028109</v>
      </c>
      <c r="D444" t="s">
        <v>551</v>
      </c>
      <c r="E444" t="s">
        <v>871</v>
      </c>
      <c r="F444" t="s">
        <v>11</v>
      </c>
      <c r="G444">
        <v>80000000</v>
      </c>
      <c r="H444" s="8">
        <v>6.4</v>
      </c>
    </row>
    <row r="445" spans="1:8" hidden="1" x14ac:dyDescent="0.3">
      <c r="A445" t="s">
        <v>586</v>
      </c>
      <c r="B445">
        <v>123</v>
      </c>
      <c r="C445">
        <v>101087161</v>
      </c>
      <c r="D445" t="s">
        <v>108</v>
      </c>
      <c r="E445" t="s">
        <v>872</v>
      </c>
      <c r="F445" t="s">
        <v>11</v>
      </c>
      <c r="G445">
        <v>75000000</v>
      </c>
      <c r="H445" s="8">
        <v>6.8</v>
      </c>
    </row>
    <row r="446" spans="1:8" hidden="1" x14ac:dyDescent="0.3">
      <c r="A446" t="s">
        <v>873</v>
      </c>
      <c r="B446">
        <v>118</v>
      </c>
      <c r="C446">
        <v>101111837</v>
      </c>
      <c r="D446" t="s">
        <v>376</v>
      </c>
      <c r="E446" t="s">
        <v>874</v>
      </c>
      <c r="F446" t="s">
        <v>11</v>
      </c>
      <c r="G446">
        <v>80000000</v>
      </c>
      <c r="H446" s="8">
        <v>6.6</v>
      </c>
    </row>
    <row r="447" spans="1:8" hidden="1" x14ac:dyDescent="0.3">
      <c r="A447" t="s">
        <v>875</v>
      </c>
      <c r="B447">
        <v>154</v>
      </c>
      <c r="C447">
        <v>95632614</v>
      </c>
      <c r="D447" t="s">
        <v>876</v>
      </c>
      <c r="E447" t="s">
        <v>877</v>
      </c>
      <c r="F447" t="s">
        <v>11</v>
      </c>
      <c r="G447">
        <v>79000000</v>
      </c>
      <c r="H447" s="8">
        <v>7.2</v>
      </c>
    </row>
    <row r="448" spans="1:8" hidden="1" x14ac:dyDescent="0.3">
      <c r="A448" t="s">
        <v>878</v>
      </c>
      <c r="B448">
        <v>118</v>
      </c>
      <c r="C448">
        <v>94822707</v>
      </c>
      <c r="D448" t="s">
        <v>226</v>
      </c>
      <c r="E448" t="s">
        <v>879</v>
      </c>
      <c r="F448" t="s">
        <v>11</v>
      </c>
      <c r="G448">
        <v>80000000</v>
      </c>
      <c r="H448" s="8">
        <v>6.9</v>
      </c>
    </row>
    <row r="449" spans="1:8" hidden="1" x14ac:dyDescent="0.3">
      <c r="A449" t="s">
        <v>880</v>
      </c>
      <c r="B449">
        <v>90</v>
      </c>
      <c r="C449">
        <v>92969824</v>
      </c>
      <c r="D449" t="s">
        <v>881</v>
      </c>
      <c r="E449" t="s">
        <v>882</v>
      </c>
      <c r="F449" t="s">
        <v>11</v>
      </c>
      <c r="G449">
        <v>80000000</v>
      </c>
      <c r="H449" s="8">
        <v>5.2</v>
      </c>
    </row>
    <row r="450" spans="1:8" hidden="1" x14ac:dyDescent="0.3">
      <c r="A450" t="s">
        <v>525</v>
      </c>
      <c r="B450">
        <v>113</v>
      </c>
      <c r="C450">
        <v>91188905</v>
      </c>
      <c r="D450" t="s">
        <v>883</v>
      </c>
      <c r="E450" t="s">
        <v>884</v>
      </c>
      <c r="F450" t="s">
        <v>11</v>
      </c>
      <c r="G450">
        <v>80000000</v>
      </c>
      <c r="H450" s="8">
        <v>4.9000000000000004</v>
      </c>
    </row>
    <row r="451" spans="1:8" hidden="1" x14ac:dyDescent="0.3">
      <c r="A451" t="s">
        <v>885</v>
      </c>
      <c r="B451">
        <v>88</v>
      </c>
      <c r="C451">
        <v>90443603</v>
      </c>
      <c r="D451" t="s">
        <v>886</v>
      </c>
      <c r="E451" t="s">
        <v>887</v>
      </c>
      <c r="F451" t="s">
        <v>11</v>
      </c>
      <c r="G451">
        <v>80000000</v>
      </c>
      <c r="H451" s="8">
        <v>6.3</v>
      </c>
    </row>
    <row r="452" spans="1:8" hidden="1" x14ac:dyDescent="0.3">
      <c r="A452" t="s">
        <v>258</v>
      </c>
      <c r="B452">
        <v>93</v>
      </c>
      <c r="C452">
        <v>82226474</v>
      </c>
      <c r="D452" t="s">
        <v>888</v>
      </c>
      <c r="E452" t="s">
        <v>889</v>
      </c>
      <c r="F452" t="s">
        <v>11</v>
      </c>
      <c r="G452">
        <v>65000000</v>
      </c>
      <c r="H452" s="8">
        <v>5.6</v>
      </c>
    </row>
    <row r="453" spans="1:8" hidden="1" x14ac:dyDescent="0.3">
      <c r="A453" t="s">
        <v>890</v>
      </c>
      <c r="B453">
        <v>104</v>
      </c>
      <c r="C453">
        <v>79363785</v>
      </c>
      <c r="D453" t="s">
        <v>891</v>
      </c>
      <c r="E453" t="s">
        <v>892</v>
      </c>
      <c r="F453" t="s">
        <v>11</v>
      </c>
      <c r="G453">
        <v>80000000</v>
      </c>
      <c r="H453" s="8">
        <v>5.5</v>
      </c>
    </row>
    <row r="454" spans="1:8" hidden="1" x14ac:dyDescent="0.3">
      <c r="A454" t="s">
        <v>342</v>
      </c>
      <c r="B454">
        <v>135</v>
      </c>
      <c r="C454">
        <v>76081498</v>
      </c>
      <c r="D454" t="s">
        <v>893</v>
      </c>
      <c r="E454" t="s">
        <v>894</v>
      </c>
      <c r="F454" t="s">
        <v>11</v>
      </c>
      <c r="G454">
        <v>75000000</v>
      </c>
      <c r="H454" s="8">
        <v>6.7</v>
      </c>
    </row>
    <row r="455" spans="1:8" hidden="1" x14ac:dyDescent="0.3">
      <c r="A455" t="s">
        <v>160</v>
      </c>
      <c r="B455">
        <v>134</v>
      </c>
      <c r="C455">
        <v>85707116</v>
      </c>
      <c r="D455" t="s">
        <v>480</v>
      </c>
      <c r="E455" t="s">
        <v>895</v>
      </c>
      <c r="F455" t="s">
        <v>11</v>
      </c>
      <c r="G455">
        <v>68000000</v>
      </c>
      <c r="H455" s="8">
        <v>7.6</v>
      </c>
    </row>
    <row r="456" spans="1:8" hidden="1" x14ac:dyDescent="0.3">
      <c r="A456" t="s">
        <v>896</v>
      </c>
      <c r="B456">
        <v>98</v>
      </c>
      <c r="C456">
        <v>74329966</v>
      </c>
      <c r="D456" t="s">
        <v>897</v>
      </c>
      <c r="E456" t="s">
        <v>898</v>
      </c>
      <c r="F456" t="s">
        <v>11</v>
      </c>
      <c r="G456">
        <v>70000000</v>
      </c>
      <c r="H456" s="8">
        <v>5.7</v>
      </c>
    </row>
    <row r="457" spans="1:8" hidden="1" x14ac:dyDescent="0.3">
      <c r="A457" t="s">
        <v>899</v>
      </c>
      <c r="B457">
        <v>80</v>
      </c>
      <c r="C457">
        <v>100169068</v>
      </c>
      <c r="D457" t="s">
        <v>145</v>
      </c>
      <c r="E457" t="s">
        <v>900</v>
      </c>
      <c r="F457" t="s">
        <v>11</v>
      </c>
      <c r="G457">
        <v>80000000</v>
      </c>
      <c r="H457" s="8">
        <v>4.5999999999999996</v>
      </c>
    </row>
    <row r="458" spans="1:8" hidden="1" x14ac:dyDescent="0.3">
      <c r="A458" t="s">
        <v>901</v>
      </c>
      <c r="B458">
        <v>83</v>
      </c>
      <c r="C458">
        <v>73215310</v>
      </c>
      <c r="D458" t="s">
        <v>902</v>
      </c>
      <c r="E458" t="s">
        <v>903</v>
      </c>
      <c r="F458" t="s">
        <v>11</v>
      </c>
      <c r="G458">
        <v>80000000</v>
      </c>
      <c r="H458" s="8">
        <v>7</v>
      </c>
    </row>
    <row r="459" spans="1:8" hidden="1" x14ac:dyDescent="0.3">
      <c r="A459" t="s">
        <v>532</v>
      </c>
      <c r="B459">
        <v>102</v>
      </c>
      <c r="C459">
        <v>80360866</v>
      </c>
      <c r="D459" t="s">
        <v>904</v>
      </c>
      <c r="E459" t="s">
        <v>905</v>
      </c>
      <c r="F459" t="s">
        <v>11</v>
      </c>
      <c r="G459">
        <v>80000000</v>
      </c>
      <c r="H459" s="8">
        <v>5.2</v>
      </c>
    </row>
    <row r="460" spans="1:8" hidden="1" x14ac:dyDescent="0.3">
      <c r="A460" t="s">
        <v>906</v>
      </c>
      <c r="B460">
        <v>130</v>
      </c>
      <c r="C460">
        <v>69102910</v>
      </c>
      <c r="D460" t="s">
        <v>907</v>
      </c>
      <c r="E460" t="s">
        <v>908</v>
      </c>
      <c r="F460" t="s">
        <v>11</v>
      </c>
      <c r="G460">
        <v>80000000</v>
      </c>
      <c r="H460" s="8">
        <v>5.0999999999999996</v>
      </c>
    </row>
    <row r="461" spans="1:8" hidden="1" x14ac:dyDescent="0.3">
      <c r="A461" t="s">
        <v>909</v>
      </c>
      <c r="B461">
        <v>129</v>
      </c>
      <c r="C461">
        <v>65948711</v>
      </c>
      <c r="D461" t="s">
        <v>737</v>
      </c>
      <c r="E461" t="s">
        <v>910</v>
      </c>
      <c r="F461" t="s">
        <v>11</v>
      </c>
      <c r="G461">
        <v>80000000</v>
      </c>
      <c r="H461" s="8">
        <v>6.6</v>
      </c>
    </row>
    <row r="462" spans="1:8" hidden="1" x14ac:dyDescent="0.3">
      <c r="A462" t="s">
        <v>782</v>
      </c>
      <c r="B462">
        <v>89</v>
      </c>
      <c r="C462">
        <v>169692572</v>
      </c>
      <c r="D462" t="s">
        <v>252</v>
      </c>
      <c r="E462" t="s">
        <v>911</v>
      </c>
      <c r="F462" t="s">
        <v>11</v>
      </c>
      <c r="G462">
        <v>80000000</v>
      </c>
      <c r="H462" s="8">
        <v>6.7</v>
      </c>
    </row>
    <row r="463" spans="1:8" hidden="1" x14ac:dyDescent="0.3">
      <c r="A463" t="s">
        <v>912</v>
      </c>
      <c r="B463">
        <v>74</v>
      </c>
      <c r="C463">
        <v>60507228</v>
      </c>
      <c r="D463" t="s">
        <v>913</v>
      </c>
      <c r="E463" t="s">
        <v>914</v>
      </c>
      <c r="F463" t="s">
        <v>11</v>
      </c>
      <c r="G463">
        <v>80000000</v>
      </c>
      <c r="H463" s="8">
        <v>7.3</v>
      </c>
    </row>
    <row r="464" spans="1:8" hidden="1" x14ac:dyDescent="0.3">
      <c r="A464" t="s">
        <v>299</v>
      </c>
      <c r="B464">
        <v>96</v>
      </c>
      <c r="C464">
        <v>56684819</v>
      </c>
      <c r="D464" t="s">
        <v>22</v>
      </c>
      <c r="E464" t="s">
        <v>915</v>
      </c>
      <c r="F464" t="s">
        <v>11</v>
      </c>
      <c r="G464">
        <v>80000000</v>
      </c>
      <c r="H464" s="8">
        <v>5.9</v>
      </c>
    </row>
    <row r="465" spans="1:8" hidden="1" x14ac:dyDescent="0.3">
      <c r="A465" t="s">
        <v>631</v>
      </c>
      <c r="B465">
        <v>114</v>
      </c>
      <c r="C465">
        <v>50628009</v>
      </c>
      <c r="D465" t="s">
        <v>916</v>
      </c>
      <c r="E465" t="s">
        <v>917</v>
      </c>
      <c r="F465" t="s">
        <v>11</v>
      </c>
      <c r="G465">
        <v>90000000</v>
      </c>
      <c r="H465" s="8">
        <v>5.6</v>
      </c>
    </row>
    <row r="466" spans="1:8" hidden="1" x14ac:dyDescent="0.3">
      <c r="A466" t="s">
        <v>553</v>
      </c>
      <c r="B466">
        <v>99</v>
      </c>
      <c r="C466">
        <v>69772969</v>
      </c>
      <c r="D466" t="s">
        <v>108</v>
      </c>
      <c r="E466" t="s">
        <v>918</v>
      </c>
      <c r="F466" t="s">
        <v>11</v>
      </c>
      <c r="G466">
        <v>80000000</v>
      </c>
      <c r="H466" s="8">
        <v>6.5</v>
      </c>
    </row>
    <row r="467" spans="1:8" hidden="1" x14ac:dyDescent="0.3">
      <c r="A467" t="s">
        <v>101</v>
      </c>
      <c r="B467">
        <v>129</v>
      </c>
      <c r="C467">
        <v>45356386</v>
      </c>
      <c r="D467" t="s">
        <v>43</v>
      </c>
      <c r="E467" t="s">
        <v>919</v>
      </c>
      <c r="F467" t="s">
        <v>920</v>
      </c>
      <c r="G467">
        <v>75000000</v>
      </c>
      <c r="H467" s="8">
        <v>5.9</v>
      </c>
    </row>
    <row r="468" spans="1:8" hidden="1" x14ac:dyDescent="0.3">
      <c r="A468" t="s">
        <v>921</v>
      </c>
      <c r="B468">
        <v>113</v>
      </c>
      <c r="C468">
        <v>55350897</v>
      </c>
      <c r="D468" t="s">
        <v>216</v>
      </c>
      <c r="E468" t="s">
        <v>922</v>
      </c>
      <c r="F468" t="s">
        <v>11</v>
      </c>
      <c r="G468">
        <v>85000000</v>
      </c>
      <c r="H468" s="8">
        <v>7</v>
      </c>
    </row>
    <row r="469" spans="1:8" hidden="1" x14ac:dyDescent="0.3">
      <c r="A469" t="s">
        <v>923</v>
      </c>
      <c r="B469">
        <v>90</v>
      </c>
      <c r="C469">
        <v>39442871</v>
      </c>
      <c r="D469" t="s">
        <v>924</v>
      </c>
      <c r="E469" t="s">
        <v>925</v>
      </c>
      <c r="F469" t="s">
        <v>11</v>
      </c>
      <c r="G469">
        <v>80000000</v>
      </c>
      <c r="H469" s="8">
        <v>5.3</v>
      </c>
    </row>
    <row r="470" spans="1:8" hidden="1" x14ac:dyDescent="0.3">
      <c r="A470" t="s">
        <v>926</v>
      </c>
      <c r="B470">
        <v>118</v>
      </c>
      <c r="C470">
        <v>37899638</v>
      </c>
      <c r="D470" t="s">
        <v>927</v>
      </c>
      <c r="E470" t="s">
        <v>928</v>
      </c>
      <c r="F470" t="s">
        <v>11</v>
      </c>
      <c r="G470">
        <v>88000000</v>
      </c>
      <c r="H470" s="8">
        <v>5.9</v>
      </c>
    </row>
    <row r="471" spans="1:8" hidden="1" x14ac:dyDescent="0.3">
      <c r="A471" t="s">
        <v>83</v>
      </c>
      <c r="B471">
        <v>106</v>
      </c>
      <c r="C471">
        <v>37754208</v>
      </c>
      <c r="D471" t="s">
        <v>632</v>
      </c>
      <c r="E471" t="s">
        <v>929</v>
      </c>
      <c r="F471" t="s">
        <v>11</v>
      </c>
      <c r="G471">
        <v>70000000</v>
      </c>
      <c r="H471" s="8">
        <v>6.3</v>
      </c>
    </row>
    <row r="472" spans="1:8" hidden="1" x14ac:dyDescent="0.3">
      <c r="A472" t="s">
        <v>205</v>
      </c>
      <c r="B472">
        <v>89</v>
      </c>
      <c r="C472">
        <v>38542418</v>
      </c>
      <c r="D472" t="s">
        <v>930</v>
      </c>
      <c r="E472" t="s">
        <v>931</v>
      </c>
      <c r="F472" t="s">
        <v>11</v>
      </c>
      <c r="G472">
        <v>80000000</v>
      </c>
      <c r="H472" s="8">
        <v>6.3</v>
      </c>
    </row>
    <row r="473" spans="1:8" hidden="1" x14ac:dyDescent="0.3">
      <c r="A473" t="s">
        <v>487</v>
      </c>
      <c r="B473">
        <v>145</v>
      </c>
      <c r="C473">
        <v>34566746</v>
      </c>
      <c r="D473" t="s">
        <v>932</v>
      </c>
      <c r="E473" t="s">
        <v>933</v>
      </c>
      <c r="F473" t="s">
        <v>11</v>
      </c>
      <c r="G473">
        <v>80000000</v>
      </c>
      <c r="H473" s="8">
        <v>7.3</v>
      </c>
    </row>
    <row r="474" spans="1:8" hidden="1" x14ac:dyDescent="0.3">
      <c r="A474" t="s">
        <v>157</v>
      </c>
      <c r="B474">
        <v>114</v>
      </c>
      <c r="C474">
        <v>32885565</v>
      </c>
      <c r="D474" t="s">
        <v>226</v>
      </c>
      <c r="E474" t="s">
        <v>934</v>
      </c>
      <c r="F474" t="s">
        <v>11</v>
      </c>
      <c r="G474">
        <v>80000000</v>
      </c>
      <c r="H474" s="8">
        <v>5.8</v>
      </c>
    </row>
    <row r="475" spans="1:8" hidden="1" x14ac:dyDescent="0.3">
      <c r="A475" t="s">
        <v>935</v>
      </c>
      <c r="B475">
        <v>87</v>
      </c>
      <c r="C475">
        <v>36073232</v>
      </c>
      <c r="D475" t="s">
        <v>936</v>
      </c>
      <c r="E475" t="s">
        <v>937</v>
      </c>
      <c r="F475" t="s">
        <v>11</v>
      </c>
      <c r="G475">
        <v>80000000</v>
      </c>
      <c r="H475" s="8">
        <v>5.2</v>
      </c>
    </row>
    <row r="476" spans="1:8" hidden="1" x14ac:dyDescent="0.3">
      <c r="A476" t="s">
        <v>938</v>
      </c>
      <c r="B476">
        <v>119</v>
      </c>
      <c r="C476">
        <v>21471685</v>
      </c>
      <c r="D476" t="s">
        <v>22</v>
      </c>
      <c r="E476" t="s">
        <v>939</v>
      </c>
      <c r="F476" t="s">
        <v>11</v>
      </c>
      <c r="G476">
        <v>44000000</v>
      </c>
      <c r="H476" s="8">
        <v>2.4</v>
      </c>
    </row>
    <row r="477" spans="1:8" hidden="1" x14ac:dyDescent="0.3">
      <c r="A477" t="s">
        <v>940</v>
      </c>
      <c r="B477">
        <v>91</v>
      </c>
      <c r="C477">
        <v>20950820</v>
      </c>
      <c r="D477" t="s">
        <v>385</v>
      </c>
      <c r="E477" t="s">
        <v>941</v>
      </c>
      <c r="F477" t="s">
        <v>11</v>
      </c>
      <c r="G477">
        <v>80000000</v>
      </c>
      <c r="H477" s="8">
        <v>5.7</v>
      </c>
    </row>
    <row r="478" spans="1:8" hidden="1" x14ac:dyDescent="0.3">
      <c r="A478" t="s">
        <v>50</v>
      </c>
      <c r="B478">
        <v>118</v>
      </c>
      <c r="C478">
        <v>19673424</v>
      </c>
      <c r="D478" t="s">
        <v>942</v>
      </c>
      <c r="E478" t="s">
        <v>943</v>
      </c>
      <c r="F478" t="s">
        <v>11</v>
      </c>
      <c r="G478">
        <v>80000000</v>
      </c>
      <c r="H478" s="8">
        <v>5.8</v>
      </c>
    </row>
    <row r="479" spans="1:8" hidden="1" x14ac:dyDescent="0.3">
      <c r="A479" t="s">
        <v>342</v>
      </c>
      <c r="B479">
        <v>116</v>
      </c>
      <c r="C479">
        <v>19480739</v>
      </c>
      <c r="D479" t="s">
        <v>22</v>
      </c>
      <c r="E479" t="s">
        <v>944</v>
      </c>
      <c r="F479" t="s">
        <v>11</v>
      </c>
      <c r="G479">
        <v>80000000</v>
      </c>
      <c r="H479" s="8">
        <v>5.6</v>
      </c>
    </row>
    <row r="480" spans="1:8" hidden="1" x14ac:dyDescent="0.3">
      <c r="A480" t="s">
        <v>945</v>
      </c>
      <c r="B480">
        <v>177</v>
      </c>
      <c r="C480">
        <v>17593391</v>
      </c>
      <c r="D480" t="s">
        <v>184</v>
      </c>
      <c r="E480" t="s">
        <v>946</v>
      </c>
      <c r="F480" t="s">
        <v>11</v>
      </c>
      <c r="G480">
        <v>80000000</v>
      </c>
      <c r="H480" s="8">
        <v>6</v>
      </c>
    </row>
    <row r="481" spans="1:8" hidden="1" x14ac:dyDescent="0.3">
      <c r="A481" t="s">
        <v>268</v>
      </c>
      <c r="B481">
        <v>97</v>
      </c>
      <c r="C481">
        <v>18318000</v>
      </c>
      <c r="D481" t="s">
        <v>816</v>
      </c>
      <c r="E481" t="s">
        <v>947</v>
      </c>
      <c r="F481" t="s">
        <v>11</v>
      </c>
      <c r="G481">
        <v>80000000</v>
      </c>
      <c r="H481" s="8">
        <v>5.8</v>
      </c>
    </row>
    <row r="482" spans="1:8" hidden="1" x14ac:dyDescent="0.3">
      <c r="A482" t="s">
        <v>348</v>
      </c>
      <c r="B482">
        <v>106</v>
      </c>
      <c r="C482">
        <v>27356090</v>
      </c>
      <c r="D482" t="s">
        <v>13</v>
      </c>
      <c r="E482" t="s">
        <v>948</v>
      </c>
      <c r="F482" t="s">
        <v>11</v>
      </c>
      <c r="G482">
        <v>90000000</v>
      </c>
      <c r="H482" s="8">
        <v>6</v>
      </c>
    </row>
    <row r="483" spans="1:8" hidden="1" x14ac:dyDescent="0.3">
      <c r="A483" t="s">
        <v>949</v>
      </c>
      <c r="B483">
        <v>106</v>
      </c>
      <c r="C483">
        <v>17473245</v>
      </c>
      <c r="D483" t="s">
        <v>930</v>
      </c>
      <c r="E483" t="s">
        <v>950</v>
      </c>
      <c r="F483" t="s">
        <v>11</v>
      </c>
      <c r="G483">
        <v>70000000</v>
      </c>
      <c r="H483" s="8">
        <v>5.7</v>
      </c>
    </row>
    <row r="484" spans="1:8" hidden="1" x14ac:dyDescent="0.3">
      <c r="A484" t="s">
        <v>660</v>
      </c>
      <c r="B484">
        <v>94</v>
      </c>
      <c r="C484">
        <v>15131330</v>
      </c>
      <c r="D484" t="s">
        <v>200</v>
      </c>
      <c r="E484" t="s">
        <v>951</v>
      </c>
      <c r="F484" t="s">
        <v>11</v>
      </c>
      <c r="G484">
        <v>86000000</v>
      </c>
      <c r="H484" s="8">
        <v>6</v>
      </c>
    </row>
    <row r="485" spans="1:8" hidden="1" x14ac:dyDescent="0.3">
      <c r="A485" t="s">
        <v>952</v>
      </c>
      <c r="B485">
        <v>104</v>
      </c>
      <c r="C485">
        <v>19406406</v>
      </c>
      <c r="D485" t="s">
        <v>953</v>
      </c>
      <c r="E485" t="s">
        <v>954</v>
      </c>
      <c r="F485" t="s">
        <v>955</v>
      </c>
      <c r="G485">
        <v>40000000</v>
      </c>
      <c r="H485" s="8">
        <v>7.8</v>
      </c>
    </row>
    <row r="486" spans="1:8" hidden="1" x14ac:dyDescent="0.3">
      <c r="A486" t="s">
        <v>599</v>
      </c>
      <c r="B486">
        <v>102</v>
      </c>
      <c r="C486">
        <v>1891821</v>
      </c>
      <c r="D486" t="s">
        <v>110</v>
      </c>
      <c r="E486" t="s">
        <v>956</v>
      </c>
      <c r="F486" t="s">
        <v>11</v>
      </c>
      <c r="G486">
        <v>52000000</v>
      </c>
      <c r="H486" s="8">
        <v>4.2</v>
      </c>
    </row>
    <row r="487" spans="1:8" hidden="1" x14ac:dyDescent="0.3">
      <c r="A487" t="s">
        <v>780</v>
      </c>
      <c r="B487">
        <v>105</v>
      </c>
      <c r="C487">
        <v>23219748</v>
      </c>
      <c r="D487" t="s">
        <v>957</v>
      </c>
      <c r="E487" t="s">
        <v>958</v>
      </c>
      <c r="F487" t="s">
        <v>11</v>
      </c>
      <c r="G487">
        <v>80000000</v>
      </c>
      <c r="H487" s="8">
        <v>5.6</v>
      </c>
    </row>
    <row r="488" spans="1:8" hidden="1" x14ac:dyDescent="0.3">
      <c r="A488" t="s">
        <v>270</v>
      </c>
      <c r="B488">
        <v>135</v>
      </c>
      <c r="C488">
        <v>170708996</v>
      </c>
      <c r="D488" t="s">
        <v>506</v>
      </c>
      <c r="E488" t="s">
        <v>959</v>
      </c>
      <c r="F488" t="s">
        <v>11</v>
      </c>
      <c r="G488">
        <v>58000000</v>
      </c>
      <c r="H488" s="8">
        <v>8.1999999999999993</v>
      </c>
    </row>
    <row r="489" spans="1:8" hidden="1" x14ac:dyDescent="0.3">
      <c r="A489" t="s">
        <v>798</v>
      </c>
      <c r="B489">
        <v>73</v>
      </c>
      <c r="C489">
        <v>422783777</v>
      </c>
      <c r="D489" t="s">
        <v>960</v>
      </c>
      <c r="E489" t="s">
        <v>961</v>
      </c>
      <c r="F489" t="s">
        <v>11</v>
      </c>
      <c r="G489">
        <v>45000000</v>
      </c>
      <c r="H489" s="8">
        <v>8.5</v>
      </c>
    </row>
    <row r="490" spans="1:8" hidden="1" x14ac:dyDescent="0.3">
      <c r="A490" t="s">
        <v>495</v>
      </c>
      <c r="B490">
        <v>94</v>
      </c>
      <c r="C490">
        <v>103812241</v>
      </c>
      <c r="D490" t="s">
        <v>53</v>
      </c>
      <c r="E490" t="s">
        <v>962</v>
      </c>
      <c r="F490" t="s">
        <v>11</v>
      </c>
      <c r="G490">
        <v>79000000</v>
      </c>
      <c r="H490" s="8">
        <v>5.8</v>
      </c>
    </row>
    <row r="491" spans="1:8" hidden="1" x14ac:dyDescent="0.3">
      <c r="A491" t="s">
        <v>963</v>
      </c>
      <c r="B491">
        <v>95</v>
      </c>
      <c r="C491">
        <v>119793567</v>
      </c>
      <c r="D491" t="s">
        <v>964</v>
      </c>
      <c r="E491" t="s">
        <v>965</v>
      </c>
      <c r="F491" t="s">
        <v>11</v>
      </c>
      <c r="G491">
        <v>78000000</v>
      </c>
      <c r="H491" s="8">
        <v>6.5</v>
      </c>
    </row>
    <row r="492" spans="1:8" hidden="1" x14ac:dyDescent="0.3">
      <c r="A492" t="s">
        <v>85</v>
      </c>
      <c r="B492">
        <v>124</v>
      </c>
      <c r="C492">
        <v>92930005</v>
      </c>
      <c r="D492" t="s">
        <v>712</v>
      </c>
      <c r="E492" t="s">
        <v>966</v>
      </c>
      <c r="F492" t="s">
        <v>11</v>
      </c>
      <c r="G492">
        <v>78000000</v>
      </c>
      <c r="H492" s="8">
        <v>7.2</v>
      </c>
    </row>
    <row r="493" spans="1:8" hidden="1" x14ac:dyDescent="0.3">
      <c r="A493" t="s">
        <v>287</v>
      </c>
      <c r="B493">
        <v>136</v>
      </c>
      <c r="C493">
        <v>67286731</v>
      </c>
      <c r="D493" t="s">
        <v>43</v>
      </c>
      <c r="E493" t="s">
        <v>967</v>
      </c>
      <c r="F493" t="s">
        <v>11</v>
      </c>
      <c r="G493">
        <v>100000000</v>
      </c>
      <c r="H493" s="8">
        <v>6.7</v>
      </c>
    </row>
    <row r="494" spans="1:8" hidden="1" x14ac:dyDescent="0.3">
      <c r="A494" t="s">
        <v>730</v>
      </c>
      <c r="B494">
        <v>91</v>
      </c>
      <c r="C494">
        <v>74158157</v>
      </c>
      <c r="D494" t="s">
        <v>658</v>
      </c>
      <c r="E494" t="s">
        <v>968</v>
      </c>
      <c r="F494" t="s">
        <v>11</v>
      </c>
      <c r="G494">
        <v>79000000</v>
      </c>
      <c r="H494" s="8">
        <v>3.4</v>
      </c>
    </row>
    <row r="495" spans="1:8" hidden="1" x14ac:dyDescent="0.3">
      <c r="A495" t="s">
        <v>969</v>
      </c>
      <c r="B495">
        <v>107</v>
      </c>
      <c r="C495">
        <v>127083765</v>
      </c>
      <c r="D495" t="s">
        <v>108</v>
      </c>
      <c r="E495" t="s">
        <v>970</v>
      </c>
      <c r="F495" t="s">
        <v>11</v>
      </c>
      <c r="G495">
        <v>76000000</v>
      </c>
      <c r="H495" s="8">
        <v>5.9</v>
      </c>
    </row>
    <row r="496" spans="1:8" hidden="1" x14ac:dyDescent="0.3">
      <c r="A496" t="s">
        <v>378</v>
      </c>
      <c r="B496">
        <v>108</v>
      </c>
      <c r="C496">
        <v>1339152</v>
      </c>
      <c r="D496" t="s">
        <v>971</v>
      </c>
      <c r="E496" t="s">
        <v>972</v>
      </c>
      <c r="F496" t="s">
        <v>11</v>
      </c>
      <c r="G496">
        <v>81200000</v>
      </c>
      <c r="H496" s="8">
        <v>7.8</v>
      </c>
    </row>
    <row r="497" spans="1:8" hidden="1" x14ac:dyDescent="0.3">
      <c r="A497" t="s">
        <v>973</v>
      </c>
      <c r="B497">
        <v>99</v>
      </c>
      <c r="C497">
        <v>15071514</v>
      </c>
      <c r="D497" t="s">
        <v>974</v>
      </c>
      <c r="E497" t="s">
        <v>975</v>
      </c>
      <c r="F497" t="s">
        <v>11</v>
      </c>
      <c r="G497">
        <v>80000000</v>
      </c>
      <c r="H497" s="8">
        <v>5.9</v>
      </c>
    </row>
    <row r="498" spans="1:8" hidden="1" x14ac:dyDescent="0.3">
      <c r="A498" t="s">
        <v>976</v>
      </c>
      <c r="B498">
        <v>92</v>
      </c>
      <c r="C498">
        <v>26000610</v>
      </c>
      <c r="D498" t="s">
        <v>89</v>
      </c>
      <c r="E498" t="s">
        <v>977</v>
      </c>
      <c r="F498" t="s">
        <v>11</v>
      </c>
      <c r="G498">
        <v>76000000</v>
      </c>
      <c r="H498" s="8">
        <v>4.0999999999999996</v>
      </c>
    </row>
    <row r="499" spans="1:8" hidden="1" x14ac:dyDescent="0.3">
      <c r="A499" t="s">
        <v>978</v>
      </c>
      <c r="B499">
        <v>87</v>
      </c>
      <c r="C499">
        <v>323505540</v>
      </c>
      <c r="D499" t="s">
        <v>979</v>
      </c>
      <c r="E499" t="s">
        <v>980</v>
      </c>
      <c r="F499" t="s">
        <v>11</v>
      </c>
      <c r="G499">
        <v>75000000</v>
      </c>
      <c r="H499" s="8">
        <v>6.8</v>
      </c>
    </row>
    <row r="500" spans="1:8" hidden="1" x14ac:dyDescent="0.3">
      <c r="A500" t="s">
        <v>981</v>
      </c>
      <c r="B500">
        <v>110</v>
      </c>
      <c r="C500">
        <v>66462600</v>
      </c>
      <c r="D500" t="s">
        <v>9</v>
      </c>
      <c r="E500" t="s">
        <v>982</v>
      </c>
      <c r="F500" t="s">
        <v>11</v>
      </c>
      <c r="G500">
        <v>78000000</v>
      </c>
      <c r="H500" s="8">
        <v>5.8</v>
      </c>
    </row>
    <row r="501" spans="1:8" hidden="1" x14ac:dyDescent="0.3">
      <c r="A501" t="s">
        <v>983</v>
      </c>
      <c r="B501">
        <v>98</v>
      </c>
      <c r="C501">
        <v>368049635</v>
      </c>
      <c r="D501" t="s">
        <v>704</v>
      </c>
      <c r="E501" t="s">
        <v>984</v>
      </c>
      <c r="F501" t="s">
        <v>11</v>
      </c>
      <c r="G501">
        <v>76000000</v>
      </c>
      <c r="H501" s="8">
        <v>7.5</v>
      </c>
    </row>
    <row r="502" spans="1:8" hidden="1" x14ac:dyDescent="0.3">
      <c r="A502" t="s">
        <v>133</v>
      </c>
      <c r="B502">
        <v>154</v>
      </c>
      <c r="C502">
        <v>306124059</v>
      </c>
      <c r="D502" t="s">
        <v>22</v>
      </c>
      <c r="E502" t="s">
        <v>985</v>
      </c>
      <c r="F502" t="s">
        <v>11</v>
      </c>
      <c r="G502">
        <v>75000000</v>
      </c>
      <c r="H502" s="8">
        <v>6.9</v>
      </c>
    </row>
    <row r="503" spans="1:8" x14ac:dyDescent="0.3">
      <c r="A503" t="s">
        <v>123</v>
      </c>
      <c r="B503">
        <v>129</v>
      </c>
      <c r="C503">
        <v>229074524</v>
      </c>
      <c r="D503" t="s">
        <v>22</v>
      </c>
      <c r="E503" t="s">
        <v>986</v>
      </c>
      <c r="F503" t="s">
        <v>11</v>
      </c>
      <c r="G503">
        <v>73000000</v>
      </c>
      <c r="H503" s="8">
        <v>6.5</v>
      </c>
    </row>
    <row r="504" spans="1:8" hidden="1" x14ac:dyDescent="0.3">
      <c r="A504" t="s">
        <v>255</v>
      </c>
      <c r="B504">
        <v>86</v>
      </c>
      <c r="C504">
        <v>193136719</v>
      </c>
      <c r="D504" t="s">
        <v>145</v>
      </c>
      <c r="E504" t="s">
        <v>987</v>
      </c>
      <c r="F504" t="s">
        <v>11</v>
      </c>
      <c r="G504">
        <v>75000000</v>
      </c>
      <c r="H504" s="8">
        <v>6.9</v>
      </c>
    </row>
    <row r="505" spans="1:8" hidden="1" x14ac:dyDescent="0.3">
      <c r="A505" t="s">
        <v>397</v>
      </c>
      <c r="B505">
        <v>109</v>
      </c>
      <c r="C505">
        <v>35286428</v>
      </c>
      <c r="D505" t="s">
        <v>891</v>
      </c>
      <c r="E505" t="s">
        <v>988</v>
      </c>
      <c r="F505" t="s">
        <v>11</v>
      </c>
      <c r="G505">
        <v>76000000</v>
      </c>
      <c r="H505" s="8">
        <v>7.9</v>
      </c>
    </row>
    <row r="506" spans="1:8" hidden="1" x14ac:dyDescent="0.3">
      <c r="A506" t="s">
        <v>37</v>
      </c>
      <c r="B506">
        <v>104</v>
      </c>
      <c r="C506">
        <v>157299717</v>
      </c>
      <c r="D506" t="s">
        <v>22</v>
      </c>
      <c r="E506" t="s">
        <v>989</v>
      </c>
      <c r="F506" t="s">
        <v>11</v>
      </c>
      <c r="G506">
        <v>75000000</v>
      </c>
      <c r="H506" s="8">
        <v>7.4</v>
      </c>
    </row>
    <row r="507" spans="1:8" hidden="1" x14ac:dyDescent="0.3">
      <c r="A507" t="s">
        <v>990</v>
      </c>
      <c r="B507">
        <v>110</v>
      </c>
      <c r="C507">
        <v>134568845</v>
      </c>
      <c r="D507" t="s">
        <v>991</v>
      </c>
      <c r="E507" t="s">
        <v>992</v>
      </c>
      <c r="F507" t="s">
        <v>11</v>
      </c>
      <c r="G507">
        <v>75000000</v>
      </c>
      <c r="H507" s="8">
        <v>6.7</v>
      </c>
    </row>
    <row r="508" spans="1:8" hidden="1" x14ac:dyDescent="0.3">
      <c r="A508" t="s">
        <v>91</v>
      </c>
      <c r="B508">
        <v>136</v>
      </c>
      <c r="C508">
        <v>134006721</v>
      </c>
      <c r="D508" t="s">
        <v>16</v>
      </c>
      <c r="E508" t="s">
        <v>993</v>
      </c>
      <c r="F508" t="s">
        <v>11</v>
      </c>
      <c r="G508">
        <v>75000000</v>
      </c>
      <c r="H508" s="8">
        <v>7.4</v>
      </c>
    </row>
    <row r="509" spans="1:8" hidden="1" x14ac:dyDescent="0.3">
      <c r="A509" t="s">
        <v>417</v>
      </c>
      <c r="B509">
        <v>115</v>
      </c>
      <c r="C509">
        <v>195329763</v>
      </c>
      <c r="D509" t="s">
        <v>335</v>
      </c>
      <c r="E509" t="s">
        <v>994</v>
      </c>
      <c r="F509" t="s">
        <v>11</v>
      </c>
      <c r="G509">
        <v>80000000</v>
      </c>
      <c r="H509" s="8">
        <v>6.9</v>
      </c>
    </row>
    <row r="510" spans="1:8" hidden="1" x14ac:dyDescent="0.3">
      <c r="A510" t="s">
        <v>823</v>
      </c>
      <c r="B510">
        <v>99</v>
      </c>
      <c r="C510">
        <v>120776832</v>
      </c>
      <c r="D510" t="s">
        <v>551</v>
      </c>
      <c r="E510" t="s">
        <v>995</v>
      </c>
      <c r="F510" t="s">
        <v>11</v>
      </c>
      <c r="G510">
        <v>75000000</v>
      </c>
      <c r="H510" s="8">
        <v>6.8</v>
      </c>
    </row>
    <row r="511" spans="1:8" hidden="1" x14ac:dyDescent="0.3">
      <c r="A511" t="s">
        <v>867</v>
      </c>
      <c r="B511">
        <v>117</v>
      </c>
      <c r="C511">
        <v>118823091</v>
      </c>
      <c r="D511" t="s">
        <v>996</v>
      </c>
      <c r="E511" t="s">
        <v>997</v>
      </c>
      <c r="F511" t="s">
        <v>11</v>
      </c>
      <c r="G511">
        <v>75000000</v>
      </c>
      <c r="H511" s="8">
        <v>6.7</v>
      </c>
    </row>
    <row r="512" spans="1:8" hidden="1" x14ac:dyDescent="0.3">
      <c r="A512" t="s">
        <v>693</v>
      </c>
      <c r="B512">
        <v>125</v>
      </c>
      <c r="C512">
        <v>41814863</v>
      </c>
      <c r="D512" t="s">
        <v>998</v>
      </c>
      <c r="E512" t="s">
        <v>999</v>
      </c>
      <c r="F512" t="s">
        <v>11</v>
      </c>
      <c r="G512">
        <v>50000000</v>
      </c>
      <c r="H512" s="8">
        <v>5.0999999999999996</v>
      </c>
    </row>
    <row r="513" spans="1:8" hidden="1" x14ac:dyDescent="0.3">
      <c r="A513" t="s">
        <v>1000</v>
      </c>
      <c r="B513">
        <v>110</v>
      </c>
      <c r="C513">
        <v>97360069</v>
      </c>
      <c r="D513" t="s">
        <v>1001</v>
      </c>
      <c r="E513" t="s">
        <v>1002</v>
      </c>
      <c r="F513" t="s">
        <v>11</v>
      </c>
      <c r="G513">
        <v>75000000</v>
      </c>
      <c r="H513" s="8">
        <v>4.0999999999999996</v>
      </c>
    </row>
    <row r="514" spans="1:8" hidden="1" x14ac:dyDescent="0.3">
      <c r="A514" t="s">
        <v>364</v>
      </c>
      <c r="B514">
        <v>125</v>
      </c>
      <c r="C514">
        <v>117698894</v>
      </c>
      <c r="D514" t="s">
        <v>742</v>
      </c>
      <c r="E514" t="s">
        <v>1003</v>
      </c>
      <c r="F514" t="s">
        <v>11</v>
      </c>
      <c r="G514">
        <v>75000000</v>
      </c>
      <c r="H514" s="8">
        <v>7.3</v>
      </c>
    </row>
    <row r="515" spans="1:8" hidden="1" x14ac:dyDescent="0.3">
      <c r="A515" t="s">
        <v>730</v>
      </c>
      <c r="B515">
        <v>102</v>
      </c>
      <c r="C515">
        <v>162001186</v>
      </c>
      <c r="D515" t="s">
        <v>658</v>
      </c>
      <c r="E515" t="s">
        <v>1004</v>
      </c>
      <c r="F515" t="s">
        <v>11</v>
      </c>
      <c r="G515">
        <v>80000000</v>
      </c>
      <c r="H515" s="8">
        <v>6</v>
      </c>
    </row>
    <row r="516" spans="1:8" x14ac:dyDescent="0.3">
      <c r="A516" t="s">
        <v>123</v>
      </c>
      <c r="B516">
        <v>128</v>
      </c>
      <c r="C516">
        <v>77032279</v>
      </c>
      <c r="D516" t="s">
        <v>840</v>
      </c>
      <c r="E516" t="s">
        <v>1005</v>
      </c>
      <c r="F516" t="s">
        <v>11</v>
      </c>
      <c r="G516">
        <v>60000000</v>
      </c>
      <c r="H516" s="8">
        <v>7.3</v>
      </c>
    </row>
    <row r="517" spans="1:8" hidden="1" x14ac:dyDescent="0.3">
      <c r="A517" t="s">
        <v>745</v>
      </c>
      <c r="B517">
        <v>100</v>
      </c>
      <c r="C517">
        <v>73023275</v>
      </c>
      <c r="D517" t="s">
        <v>1006</v>
      </c>
      <c r="E517" t="s">
        <v>1007</v>
      </c>
      <c r="F517" t="s">
        <v>11</v>
      </c>
      <c r="G517">
        <v>35000000</v>
      </c>
      <c r="H517" s="8">
        <v>5.4</v>
      </c>
    </row>
    <row r="518" spans="1:8" hidden="1" x14ac:dyDescent="0.3">
      <c r="A518" t="s">
        <v>101</v>
      </c>
      <c r="B518">
        <v>124</v>
      </c>
      <c r="C518">
        <v>68473360</v>
      </c>
      <c r="D518" t="s">
        <v>226</v>
      </c>
      <c r="E518" t="s">
        <v>1008</v>
      </c>
      <c r="F518" t="s">
        <v>11</v>
      </c>
      <c r="G518">
        <v>75000000</v>
      </c>
      <c r="H518" s="8">
        <v>5.9</v>
      </c>
    </row>
    <row r="519" spans="1:8" hidden="1" x14ac:dyDescent="0.3">
      <c r="A519" t="s">
        <v>1009</v>
      </c>
      <c r="B519">
        <v>102</v>
      </c>
      <c r="C519">
        <v>66636385</v>
      </c>
      <c r="D519" t="s">
        <v>1010</v>
      </c>
      <c r="E519" t="s">
        <v>1011</v>
      </c>
      <c r="F519" t="s">
        <v>11</v>
      </c>
      <c r="G519">
        <v>75000000</v>
      </c>
      <c r="H519" s="8">
        <v>7.1</v>
      </c>
    </row>
    <row r="520" spans="1:8" hidden="1" x14ac:dyDescent="0.3">
      <c r="A520" t="s">
        <v>664</v>
      </c>
      <c r="B520">
        <v>90</v>
      </c>
      <c r="C520">
        <v>160762022</v>
      </c>
      <c r="D520" t="s">
        <v>145</v>
      </c>
      <c r="E520" t="s">
        <v>1012</v>
      </c>
      <c r="F520" t="s">
        <v>11</v>
      </c>
      <c r="G520">
        <v>75000000</v>
      </c>
      <c r="H520" s="8">
        <v>6</v>
      </c>
    </row>
    <row r="521" spans="1:8" hidden="1" x14ac:dyDescent="0.3">
      <c r="A521" t="s">
        <v>359</v>
      </c>
      <c r="B521">
        <v>130</v>
      </c>
      <c r="C521">
        <v>103338338</v>
      </c>
      <c r="D521" t="s">
        <v>1013</v>
      </c>
      <c r="E521" t="s">
        <v>1014</v>
      </c>
      <c r="F521" t="s">
        <v>11</v>
      </c>
      <c r="G521">
        <v>70000000</v>
      </c>
      <c r="H521" s="8">
        <v>6.5</v>
      </c>
    </row>
    <row r="522" spans="1:8" hidden="1" x14ac:dyDescent="0.3">
      <c r="A522" t="s">
        <v>1015</v>
      </c>
      <c r="B522">
        <v>118</v>
      </c>
      <c r="C522">
        <v>55808744</v>
      </c>
      <c r="D522" t="s">
        <v>1016</v>
      </c>
      <c r="E522" t="s">
        <v>1017</v>
      </c>
      <c r="F522" t="s">
        <v>11</v>
      </c>
      <c r="G522">
        <v>53000000</v>
      </c>
      <c r="H522" s="8">
        <v>5.7</v>
      </c>
    </row>
    <row r="523" spans="1:8" x14ac:dyDescent="0.3">
      <c r="A523" t="s">
        <v>123</v>
      </c>
      <c r="B523">
        <v>163</v>
      </c>
      <c r="C523">
        <v>47379090</v>
      </c>
      <c r="D523" t="s">
        <v>932</v>
      </c>
      <c r="E523" t="s">
        <v>1018</v>
      </c>
      <c r="F523" t="s">
        <v>11</v>
      </c>
      <c r="G523">
        <v>70000000</v>
      </c>
      <c r="H523" s="8">
        <v>7.6</v>
      </c>
    </row>
    <row r="524" spans="1:8" hidden="1" x14ac:dyDescent="0.3">
      <c r="A524" t="s">
        <v>1019</v>
      </c>
      <c r="B524">
        <v>142</v>
      </c>
      <c r="C524">
        <v>43426961</v>
      </c>
      <c r="D524" t="s">
        <v>634</v>
      </c>
      <c r="E524" t="s">
        <v>1020</v>
      </c>
      <c r="F524" t="s">
        <v>11</v>
      </c>
      <c r="G524">
        <v>70000000</v>
      </c>
      <c r="H524" s="8">
        <v>6.6</v>
      </c>
    </row>
    <row r="525" spans="1:8" hidden="1" x14ac:dyDescent="0.3">
      <c r="A525" t="s">
        <v>1021</v>
      </c>
      <c r="B525">
        <v>100</v>
      </c>
      <c r="C525">
        <v>47000485</v>
      </c>
      <c r="D525" t="s">
        <v>1022</v>
      </c>
      <c r="E525" t="s">
        <v>1023</v>
      </c>
      <c r="F525" t="s">
        <v>11</v>
      </c>
      <c r="G525">
        <v>75000000</v>
      </c>
      <c r="H525" s="8">
        <v>5.4</v>
      </c>
    </row>
    <row r="526" spans="1:8" hidden="1" x14ac:dyDescent="0.3">
      <c r="A526" t="s">
        <v>422</v>
      </c>
      <c r="B526">
        <v>116</v>
      </c>
      <c r="C526">
        <v>45434443</v>
      </c>
      <c r="D526" t="s">
        <v>533</v>
      </c>
      <c r="E526" t="s">
        <v>1024</v>
      </c>
      <c r="F526" t="s">
        <v>11</v>
      </c>
      <c r="G526">
        <v>75000000</v>
      </c>
      <c r="H526" s="8">
        <v>7.3</v>
      </c>
    </row>
    <row r="527" spans="1:8" hidden="1" x14ac:dyDescent="0.3">
      <c r="A527" t="s">
        <v>464</v>
      </c>
      <c r="B527">
        <v>131</v>
      </c>
      <c r="C527">
        <v>42044321</v>
      </c>
      <c r="D527" t="s">
        <v>465</v>
      </c>
      <c r="E527" t="s">
        <v>1025</v>
      </c>
      <c r="F527" t="s">
        <v>11</v>
      </c>
      <c r="G527">
        <v>80000000</v>
      </c>
      <c r="H527" s="8">
        <v>6.5</v>
      </c>
    </row>
    <row r="528" spans="1:8" hidden="1" x14ac:dyDescent="0.3">
      <c r="A528" t="s">
        <v>1026</v>
      </c>
      <c r="B528">
        <v>91</v>
      </c>
      <c r="C528">
        <v>73661010</v>
      </c>
      <c r="D528" t="s">
        <v>1027</v>
      </c>
      <c r="E528" t="s">
        <v>1028</v>
      </c>
      <c r="F528" t="s">
        <v>11</v>
      </c>
      <c r="G528">
        <v>75000000</v>
      </c>
      <c r="H528" s="8">
        <v>6.6</v>
      </c>
    </row>
    <row r="529" spans="1:8" hidden="1" x14ac:dyDescent="0.3">
      <c r="A529" t="s">
        <v>1029</v>
      </c>
      <c r="B529">
        <v>123</v>
      </c>
      <c r="C529">
        <v>41523271</v>
      </c>
      <c r="D529" t="s">
        <v>1030</v>
      </c>
      <c r="E529" t="s">
        <v>1031</v>
      </c>
      <c r="F529" t="s">
        <v>11</v>
      </c>
      <c r="G529">
        <v>80000000</v>
      </c>
      <c r="H529" s="8">
        <v>6.6</v>
      </c>
    </row>
    <row r="530" spans="1:8" hidden="1" x14ac:dyDescent="0.3">
      <c r="A530" t="s">
        <v>1032</v>
      </c>
      <c r="B530">
        <v>134</v>
      </c>
      <c r="C530">
        <v>37600435</v>
      </c>
      <c r="D530" t="s">
        <v>1033</v>
      </c>
      <c r="E530" t="s">
        <v>1034</v>
      </c>
      <c r="F530" t="s">
        <v>11</v>
      </c>
      <c r="G530">
        <v>55000000</v>
      </c>
      <c r="H530" s="8">
        <v>5.9</v>
      </c>
    </row>
    <row r="531" spans="1:8" hidden="1" x14ac:dyDescent="0.3">
      <c r="A531" t="s">
        <v>1035</v>
      </c>
      <c r="B531">
        <v>148</v>
      </c>
      <c r="C531">
        <v>39251128</v>
      </c>
      <c r="D531" t="s">
        <v>1036</v>
      </c>
      <c r="E531" t="s">
        <v>1037</v>
      </c>
      <c r="F531" t="s">
        <v>11</v>
      </c>
      <c r="G531">
        <v>75000000</v>
      </c>
      <c r="H531" s="8">
        <v>6.7</v>
      </c>
    </row>
    <row r="532" spans="1:8" hidden="1" x14ac:dyDescent="0.3">
      <c r="A532" t="s">
        <v>815</v>
      </c>
      <c r="B532">
        <v>110</v>
      </c>
      <c r="C532">
        <v>83503161</v>
      </c>
      <c r="D532" t="s">
        <v>1038</v>
      </c>
      <c r="E532" t="s">
        <v>1039</v>
      </c>
      <c r="F532" t="s">
        <v>11</v>
      </c>
      <c r="G532">
        <v>75000000</v>
      </c>
      <c r="H532" s="8">
        <v>6.1</v>
      </c>
    </row>
    <row r="533" spans="1:8" hidden="1" x14ac:dyDescent="0.3">
      <c r="A533" t="s">
        <v>1040</v>
      </c>
      <c r="B533">
        <v>113</v>
      </c>
      <c r="C533">
        <v>34636443</v>
      </c>
      <c r="D533" t="s">
        <v>794</v>
      </c>
      <c r="E533" t="s">
        <v>1041</v>
      </c>
      <c r="F533" t="s">
        <v>11</v>
      </c>
      <c r="G533">
        <v>52000000</v>
      </c>
      <c r="H533" s="8">
        <v>6.6</v>
      </c>
    </row>
    <row r="534" spans="1:8" hidden="1" x14ac:dyDescent="0.3">
      <c r="A534" t="s">
        <v>1042</v>
      </c>
      <c r="B534">
        <v>94</v>
      </c>
      <c r="C534">
        <v>22751979</v>
      </c>
      <c r="D534" t="s">
        <v>1043</v>
      </c>
      <c r="E534" t="s">
        <v>1044</v>
      </c>
      <c r="F534" t="s">
        <v>11</v>
      </c>
      <c r="G534">
        <v>75000000</v>
      </c>
      <c r="H534" s="8">
        <v>6.6</v>
      </c>
    </row>
    <row r="535" spans="1:8" hidden="1" x14ac:dyDescent="0.3">
      <c r="A535" t="s">
        <v>1045</v>
      </c>
      <c r="B535">
        <v>116</v>
      </c>
      <c r="C535">
        <v>30013346</v>
      </c>
      <c r="D535" t="s">
        <v>131</v>
      </c>
      <c r="E535" t="s">
        <v>1046</v>
      </c>
      <c r="F535" t="s">
        <v>11</v>
      </c>
      <c r="G535">
        <v>75000000</v>
      </c>
      <c r="H535" s="8">
        <v>5.3</v>
      </c>
    </row>
    <row r="536" spans="1:8" hidden="1" x14ac:dyDescent="0.3">
      <c r="A536" t="s">
        <v>780</v>
      </c>
      <c r="B536">
        <v>99</v>
      </c>
      <c r="C536">
        <v>14567883</v>
      </c>
      <c r="D536" t="s">
        <v>1047</v>
      </c>
      <c r="E536" t="s">
        <v>1048</v>
      </c>
      <c r="F536" t="s">
        <v>11</v>
      </c>
      <c r="G536">
        <v>75000000</v>
      </c>
      <c r="H536" s="8">
        <v>6</v>
      </c>
    </row>
    <row r="537" spans="1:8" hidden="1" x14ac:dyDescent="0.3">
      <c r="A537" t="s">
        <v>1049</v>
      </c>
      <c r="B537">
        <v>93</v>
      </c>
      <c r="C537">
        <v>5409517</v>
      </c>
      <c r="D537" t="s">
        <v>1050</v>
      </c>
      <c r="E537" t="s">
        <v>1051</v>
      </c>
      <c r="F537" t="s">
        <v>11</v>
      </c>
      <c r="G537">
        <v>75000000</v>
      </c>
      <c r="H537" s="8">
        <v>4.7</v>
      </c>
    </row>
    <row r="538" spans="1:8" hidden="1" x14ac:dyDescent="0.3">
      <c r="A538" t="s">
        <v>686</v>
      </c>
      <c r="B538">
        <v>113</v>
      </c>
      <c r="C538">
        <v>21009180</v>
      </c>
      <c r="D538" t="s">
        <v>226</v>
      </c>
      <c r="E538" t="s">
        <v>1052</v>
      </c>
      <c r="F538" t="s">
        <v>11</v>
      </c>
      <c r="G538">
        <v>45000000</v>
      </c>
      <c r="H538" s="8">
        <v>6.1</v>
      </c>
    </row>
    <row r="539" spans="1:8" hidden="1" x14ac:dyDescent="0.3">
      <c r="A539" t="s">
        <v>294</v>
      </c>
      <c r="B539">
        <v>106</v>
      </c>
      <c r="C539">
        <v>94999143</v>
      </c>
      <c r="D539" t="s">
        <v>737</v>
      </c>
      <c r="E539" t="s">
        <v>1053</v>
      </c>
      <c r="F539" t="s">
        <v>11</v>
      </c>
      <c r="G539">
        <v>75000000</v>
      </c>
      <c r="H539" s="8">
        <v>7.2</v>
      </c>
    </row>
    <row r="540" spans="1:8" hidden="1" x14ac:dyDescent="0.3">
      <c r="A540" t="s">
        <v>1054</v>
      </c>
      <c r="B540">
        <v>91</v>
      </c>
      <c r="C540">
        <v>336029560</v>
      </c>
      <c r="D540" t="s">
        <v>407</v>
      </c>
      <c r="E540" t="s">
        <v>1055</v>
      </c>
      <c r="F540" t="s">
        <v>11</v>
      </c>
      <c r="G540">
        <v>74000000</v>
      </c>
      <c r="H540" s="8">
        <v>6.4</v>
      </c>
    </row>
    <row r="541" spans="1:8" hidden="1" x14ac:dyDescent="0.3">
      <c r="A541" t="s">
        <v>35</v>
      </c>
      <c r="B541">
        <v>128</v>
      </c>
      <c r="C541">
        <v>36381716</v>
      </c>
      <c r="D541" t="s">
        <v>1056</v>
      </c>
      <c r="E541" t="s">
        <v>1057</v>
      </c>
      <c r="F541" t="s">
        <v>11</v>
      </c>
      <c r="G541">
        <v>82000000</v>
      </c>
      <c r="H541" s="8">
        <v>6.1</v>
      </c>
    </row>
    <row r="542" spans="1:8" hidden="1" x14ac:dyDescent="0.3">
      <c r="A542" t="s">
        <v>752</v>
      </c>
      <c r="B542">
        <v>98</v>
      </c>
      <c r="C542">
        <v>55585389</v>
      </c>
      <c r="D542" t="s">
        <v>742</v>
      </c>
      <c r="E542" t="s">
        <v>1058</v>
      </c>
      <c r="F542" t="s">
        <v>11</v>
      </c>
      <c r="G542">
        <v>69000000</v>
      </c>
      <c r="H542" s="8">
        <v>5.9</v>
      </c>
    </row>
    <row r="543" spans="1:8" hidden="1" x14ac:dyDescent="0.3">
      <c r="A543" t="s">
        <v>1029</v>
      </c>
      <c r="B543">
        <v>134</v>
      </c>
      <c r="C543">
        <v>36976367</v>
      </c>
      <c r="D543" t="s">
        <v>737</v>
      </c>
      <c r="E543" t="s">
        <v>1059</v>
      </c>
      <c r="F543" t="s">
        <v>11</v>
      </c>
      <c r="G543">
        <v>75000000</v>
      </c>
      <c r="H543" s="8">
        <v>6</v>
      </c>
    </row>
    <row r="544" spans="1:8" hidden="1" x14ac:dyDescent="0.3">
      <c r="A544" t="s">
        <v>1060</v>
      </c>
      <c r="B544">
        <v>97</v>
      </c>
      <c r="C544">
        <v>107225164</v>
      </c>
      <c r="D544" t="s">
        <v>1061</v>
      </c>
      <c r="E544" t="s">
        <v>1062</v>
      </c>
      <c r="F544" t="s">
        <v>11</v>
      </c>
      <c r="G544">
        <v>73000000</v>
      </c>
      <c r="H544" s="8">
        <v>6.3</v>
      </c>
    </row>
    <row r="545" spans="1:8" hidden="1" x14ac:dyDescent="0.3">
      <c r="A545" t="s">
        <v>1035</v>
      </c>
      <c r="B545">
        <v>112</v>
      </c>
      <c r="C545">
        <v>70224196</v>
      </c>
      <c r="D545" t="s">
        <v>1063</v>
      </c>
      <c r="E545" t="s">
        <v>1064</v>
      </c>
      <c r="F545" t="s">
        <v>11</v>
      </c>
      <c r="G545">
        <v>70000000</v>
      </c>
      <c r="H545" s="8">
        <v>5.6</v>
      </c>
    </row>
    <row r="546" spans="1:8" hidden="1" x14ac:dyDescent="0.3">
      <c r="A546" t="s">
        <v>1065</v>
      </c>
      <c r="B546">
        <v>153</v>
      </c>
      <c r="C546">
        <v>51814190</v>
      </c>
      <c r="D546" t="s">
        <v>840</v>
      </c>
      <c r="E546" t="s">
        <v>1066</v>
      </c>
      <c r="F546" t="s">
        <v>11</v>
      </c>
      <c r="G546">
        <v>75000000</v>
      </c>
      <c r="H546" s="8">
        <v>6.4</v>
      </c>
    </row>
    <row r="547" spans="1:8" hidden="1" x14ac:dyDescent="0.3">
      <c r="A547" t="s">
        <v>73</v>
      </c>
      <c r="B547">
        <v>110</v>
      </c>
      <c r="C547">
        <v>47456450</v>
      </c>
      <c r="D547" t="s">
        <v>297</v>
      </c>
      <c r="E547" t="s">
        <v>1067</v>
      </c>
      <c r="F547" t="s">
        <v>11</v>
      </c>
      <c r="G547">
        <v>70000000</v>
      </c>
      <c r="H547" s="8">
        <v>7.1</v>
      </c>
    </row>
    <row r="548" spans="1:8" hidden="1" x14ac:dyDescent="0.3">
      <c r="A548" t="s">
        <v>572</v>
      </c>
      <c r="B548">
        <v>122</v>
      </c>
      <c r="C548">
        <v>148213377</v>
      </c>
      <c r="D548" t="s">
        <v>1068</v>
      </c>
      <c r="E548" t="s">
        <v>1069</v>
      </c>
      <c r="F548" t="s">
        <v>11</v>
      </c>
      <c r="G548">
        <v>73000000</v>
      </c>
      <c r="H548" s="8">
        <v>6.6</v>
      </c>
    </row>
    <row r="549" spans="1:8" hidden="1" x14ac:dyDescent="0.3">
      <c r="A549" t="s">
        <v>1070</v>
      </c>
      <c r="B549">
        <v>87</v>
      </c>
      <c r="C549">
        <v>112950721</v>
      </c>
      <c r="D549" t="s">
        <v>164</v>
      </c>
      <c r="E549" t="s">
        <v>1071</v>
      </c>
      <c r="F549" t="s">
        <v>11</v>
      </c>
      <c r="G549">
        <v>72000000</v>
      </c>
      <c r="H549" s="8">
        <v>4.5999999999999996</v>
      </c>
    </row>
    <row r="550" spans="1:8" hidden="1" x14ac:dyDescent="0.3">
      <c r="A550" t="s">
        <v>1072</v>
      </c>
      <c r="B550">
        <v>178</v>
      </c>
      <c r="C550">
        <v>75600000</v>
      </c>
      <c r="D550" t="s">
        <v>1073</v>
      </c>
      <c r="E550" t="s">
        <v>1074</v>
      </c>
      <c r="F550" t="s">
        <v>11</v>
      </c>
      <c r="G550">
        <v>72000000</v>
      </c>
      <c r="H550" s="8">
        <v>8.4</v>
      </c>
    </row>
    <row r="551" spans="1:8" hidden="1" x14ac:dyDescent="0.3">
      <c r="A551" t="s">
        <v>15</v>
      </c>
      <c r="B551">
        <v>125</v>
      </c>
      <c r="C551">
        <v>62647540</v>
      </c>
      <c r="D551" t="s">
        <v>480</v>
      </c>
      <c r="E551" t="s">
        <v>1075</v>
      </c>
      <c r="F551" t="s">
        <v>11</v>
      </c>
      <c r="G551">
        <v>70000000</v>
      </c>
      <c r="H551" s="8">
        <v>7.1</v>
      </c>
    </row>
    <row r="552" spans="1:8" hidden="1" x14ac:dyDescent="0.3">
      <c r="A552" t="s">
        <v>1076</v>
      </c>
      <c r="B552">
        <v>87</v>
      </c>
      <c r="C552">
        <v>183132370</v>
      </c>
      <c r="D552" t="s">
        <v>1077</v>
      </c>
      <c r="E552" t="s">
        <v>1078</v>
      </c>
      <c r="F552" t="s">
        <v>11</v>
      </c>
      <c r="G552">
        <v>75000000</v>
      </c>
      <c r="H552" s="8">
        <v>7.4</v>
      </c>
    </row>
    <row r="553" spans="1:8" hidden="1" x14ac:dyDescent="0.3">
      <c r="A553" t="s">
        <v>1079</v>
      </c>
      <c r="B553">
        <v>152</v>
      </c>
      <c r="C553">
        <v>27796042</v>
      </c>
      <c r="D553" t="s">
        <v>69</v>
      </c>
      <c r="E553" t="s">
        <v>1080</v>
      </c>
      <c r="F553" t="s">
        <v>11</v>
      </c>
      <c r="G553">
        <v>72000000</v>
      </c>
      <c r="H553" s="8">
        <v>6.9</v>
      </c>
    </row>
    <row r="554" spans="1:8" hidden="1" x14ac:dyDescent="0.3">
      <c r="A554" t="s">
        <v>693</v>
      </c>
      <c r="B554">
        <v>116</v>
      </c>
      <c r="C554">
        <v>32616869</v>
      </c>
      <c r="D554" t="s">
        <v>1081</v>
      </c>
      <c r="E554" t="s">
        <v>1082</v>
      </c>
      <c r="F554" t="s">
        <v>11</v>
      </c>
      <c r="G554">
        <v>72000000</v>
      </c>
      <c r="H554" s="8">
        <v>4.5</v>
      </c>
    </row>
    <row r="555" spans="1:8" hidden="1" x14ac:dyDescent="0.3">
      <c r="A555" t="s">
        <v>802</v>
      </c>
      <c r="B555">
        <v>109</v>
      </c>
      <c r="C555">
        <v>18947630</v>
      </c>
      <c r="D555" t="s">
        <v>1083</v>
      </c>
      <c r="E555" t="s">
        <v>1084</v>
      </c>
      <c r="F555" t="s">
        <v>11</v>
      </c>
      <c r="G555">
        <v>59660000</v>
      </c>
      <c r="H555" s="8">
        <v>7.1</v>
      </c>
    </row>
    <row r="556" spans="1:8" hidden="1" x14ac:dyDescent="0.3">
      <c r="A556" t="s">
        <v>294</v>
      </c>
      <c r="B556">
        <v>108</v>
      </c>
      <c r="C556">
        <v>114195633</v>
      </c>
      <c r="D556" t="s">
        <v>1085</v>
      </c>
      <c r="E556" t="s">
        <v>1086</v>
      </c>
      <c r="F556" t="s">
        <v>11</v>
      </c>
      <c r="G556">
        <v>60000000</v>
      </c>
      <c r="H556" s="8">
        <v>6.5</v>
      </c>
    </row>
    <row r="557" spans="1:8" hidden="1" x14ac:dyDescent="0.3">
      <c r="A557" t="s">
        <v>1087</v>
      </c>
      <c r="B557">
        <v>85</v>
      </c>
      <c r="C557">
        <v>144156464</v>
      </c>
      <c r="D557" t="s">
        <v>164</v>
      </c>
      <c r="E557" t="s">
        <v>1088</v>
      </c>
      <c r="F557" t="s">
        <v>11</v>
      </c>
      <c r="G557">
        <v>71500000</v>
      </c>
      <c r="H557" s="8">
        <v>5.3</v>
      </c>
    </row>
    <row r="558" spans="1:8" hidden="1" x14ac:dyDescent="0.3">
      <c r="A558" t="s">
        <v>294</v>
      </c>
      <c r="B558">
        <v>106</v>
      </c>
      <c r="C558">
        <v>227965690</v>
      </c>
      <c r="D558" t="s">
        <v>891</v>
      </c>
      <c r="E558" t="s">
        <v>1089</v>
      </c>
      <c r="F558" t="s">
        <v>11</v>
      </c>
      <c r="G558">
        <v>72000000</v>
      </c>
      <c r="H558" s="8">
        <v>6.7</v>
      </c>
    </row>
    <row r="559" spans="1:8" hidden="1" x14ac:dyDescent="0.3">
      <c r="A559" t="s">
        <v>46</v>
      </c>
      <c r="B559">
        <v>93</v>
      </c>
      <c r="C559">
        <v>436471036</v>
      </c>
      <c r="D559" t="s">
        <v>1090</v>
      </c>
      <c r="E559" t="s">
        <v>1091</v>
      </c>
      <c r="F559" t="s">
        <v>11</v>
      </c>
      <c r="G559">
        <v>150000000</v>
      </c>
      <c r="H559" s="8">
        <v>7.2</v>
      </c>
    </row>
    <row r="560" spans="1:8" hidden="1" x14ac:dyDescent="0.3">
      <c r="A560" t="s">
        <v>98</v>
      </c>
      <c r="B560">
        <v>117</v>
      </c>
      <c r="C560">
        <v>244052771</v>
      </c>
      <c r="D560" t="s">
        <v>99</v>
      </c>
      <c r="E560" t="s">
        <v>1092</v>
      </c>
      <c r="F560" t="s">
        <v>11</v>
      </c>
      <c r="G560">
        <v>120000000</v>
      </c>
      <c r="H560" s="8">
        <v>7.2</v>
      </c>
    </row>
    <row r="561" spans="1:8" hidden="1" x14ac:dyDescent="0.3">
      <c r="A561" t="s">
        <v>1093</v>
      </c>
      <c r="B561">
        <v>116</v>
      </c>
      <c r="C561">
        <v>152149590</v>
      </c>
      <c r="D561" t="s">
        <v>551</v>
      </c>
      <c r="E561" t="s">
        <v>1094</v>
      </c>
      <c r="F561" t="s">
        <v>11</v>
      </c>
      <c r="G561">
        <v>70000000</v>
      </c>
      <c r="H561" s="8">
        <v>5.5</v>
      </c>
    </row>
    <row r="562" spans="1:8" hidden="1" x14ac:dyDescent="0.3">
      <c r="A562" t="s">
        <v>157</v>
      </c>
      <c r="B562">
        <v>132</v>
      </c>
      <c r="C562">
        <v>141204016</v>
      </c>
      <c r="D562" t="s">
        <v>16</v>
      </c>
      <c r="E562" t="s">
        <v>1095</v>
      </c>
      <c r="F562" t="s">
        <v>11</v>
      </c>
      <c r="G562">
        <v>70000000</v>
      </c>
      <c r="H562" s="8">
        <v>5.8</v>
      </c>
    </row>
    <row r="563" spans="1:8" hidden="1" x14ac:dyDescent="0.3">
      <c r="A563" t="s">
        <v>1096</v>
      </c>
      <c r="B563">
        <v>92</v>
      </c>
      <c r="C563">
        <v>162495848</v>
      </c>
      <c r="D563" t="s">
        <v>89</v>
      </c>
      <c r="E563" t="s">
        <v>1097</v>
      </c>
      <c r="F563" t="s">
        <v>11</v>
      </c>
      <c r="G563">
        <v>74000000</v>
      </c>
      <c r="H563" s="8">
        <v>6</v>
      </c>
    </row>
    <row r="564" spans="1:8" hidden="1" x14ac:dyDescent="0.3">
      <c r="A564" t="s">
        <v>270</v>
      </c>
      <c r="B564">
        <v>139</v>
      </c>
      <c r="C564">
        <v>136448821</v>
      </c>
      <c r="D564" t="s">
        <v>501</v>
      </c>
      <c r="E564" t="s">
        <v>1098</v>
      </c>
      <c r="F564" t="s">
        <v>11</v>
      </c>
      <c r="G564">
        <v>80000000</v>
      </c>
      <c r="H564" s="8">
        <v>6.6</v>
      </c>
    </row>
    <row r="565" spans="1:8" hidden="1" x14ac:dyDescent="0.3">
      <c r="A565" t="s">
        <v>578</v>
      </c>
      <c r="B565">
        <v>153</v>
      </c>
      <c r="C565">
        <v>120523073</v>
      </c>
      <c r="D565" t="s">
        <v>1099</v>
      </c>
      <c r="E565" t="s">
        <v>1100</v>
      </c>
      <c r="F565" t="s">
        <v>11</v>
      </c>
      <c r="G565">
        <v>75000000</v>
      </c>
      <c r="H565" s="8">
        <v>8.3000000000000007</v>
      </c>
    </row>
    <row r="566" spans="1:8" x14ac:dyDescent="0.3">
      <c r="A566" t="s">
        <v>123</v>
      </c>
      <c r="B566">
        <v>142</v>
      </c>
      <c r="C566">
        <v>119654900</v>
      </c>
      <c r="D566" t="s">
        <v>250</v>
      </c>
      <c r="E566" t="s">
        <v>1101</v>
      </c>
      <c r="F566" t="s">
        <v>11</v>
      </c>
      <c r="G566">
        <v>70000000</v>
      </c>
      <c r="H566" s="8">
        <v>6.7</v>
      </c>
    </row>
    <row r="567" spans="1:8" hidden="1" x14ac:dyDescent="0.3">
      <c r="A567" t="s">
        <v>85</v>
      </c>
      <c r="B567">
        <v>101</v>
      </c>
      <c r="C567">
        <v>72660029</v>
      </c>
      <c r="D567" t="s">
        <v>40</v>
      </c>
      <c r="E567" t="s">
        <v>617</v>
      </c>
      <c r="F567" t="s">
        <v>11</v>
      </c>
      <c r="G567">
        <v>100000000</v>
      </c>
      <c r="H567" s="8">
        <v>6</v>
      </c>
    </row>
    <row r="568" spans="1:8" hidden="1" x14ac:dyDescent="0.3">
      <c r="A568" t="s">
        <v>693</v>
      </c>
      <c r="B568">
        <v>124</v>
      </c>
      <c r="C568">
        <v>117541000</v>
      </c>
      <c r="D568" t="s">
        <v>19</v>
      </c>
      <c r="E568" t="s">
        <v>1102</v>
      </c>
      <c r="F568" t="s">
        <v>11</v>
      </c>
      <c r="G568">
        <v>70000000</v>
      </c>
      <c r="H568" s="8">
        <v>7.1</v>
      </c>
    </row>
    <row r="569" spans="1:8" hidden="1" x14ac:dyDescent="0.3">
      <c r="A569" t="s">
        <v>1103</v>
      </c>
      <c r="B569">
        <v>117</v>
      </c>
      <c r="C569">
        <v>116643346</v>
      </c>
      <c r="D569" t="s">
        <v>1104</v>
      </c>
      <c r="E569" t="s">
        <v>1105</v>
      </c>
      <c r="F569" t="s">
        <v>11</v>
      </c>
      <c r="G569">
        <v>80000000</v>
      </c>
      <c r="H569" s="8">
        <v>6</v>
      </c>
    </row>
    <row r="570" spans="1:8" hidden="1" x14ac:dyDescent="0.3">
      <c r="A570" t="s">
        <v>1106</v>
      </c>
      <c r="B570">
        <v>141</v>
      </c>
      <c r="C570">
        <v>100614858</v>
      </c>
      <c r="D570" t="s">
        <v>1107</v>
      </c>
      <c r="E570" t="s">
        <v>1108</v>
      </c>
      <c r="F570" t="s">
        <v>11</v>
      </c>
      <c r="G570">
        <v>68000000</v>
      </c>
      <c r="H570" s="8">
        <v>6.9</v>
      </c>
    </row>
    <row r="571" spans="1:8" hidden="1" x14ac:dyDescent="0.3">
      <c r="A571" t="s">
        <v>294</v>
      </c>
      <c r="B571">
        <v>110</v>
      </c>
      <c r="C571">
        <v>42272747</v>
      </c>
      <c r="D571" t="s">
        <v>1109</v>
      </c>
      <c r="E571" t="s">
        <v>1110</v>
      </c>
      <c r="F571" t="s">
        <v>11</v>
      </c>
      <c r="G571">
        <v>70000000</v>
      </c>
      <c r="H571" s="8">
        <v>5.6</v>
      </c>
    </row>
    <row r="572" spans="1:8" hidden="1" x14ac:dyDescent="0.3">
      <c r="A572" t="s">
        <v>780</v>
      </c>
      <c r="B572">
        <v>109</v>
      </c>
      <c r="C572">
        <v>80281096</v>
      </c>
      <c r="D572" t="s">
        <v>739</v>
      </c>
      <c r="E572" t="s">
        <v>1111</v>
      </c>
      <c r="F572" t="s">
        <v>11</v>
      </c>
      <c r="G572">
        <v>60000000</v>
      </c>
      <c r="H572" s="8">
        <v>5.6</v>
      </c>
    </row>
    <row r="573" spans="1:8" hidden="1" x14ac:dyDescent="0.3">
      <c r="A573" t="s">
        <v>1087</v>
      </c>
      <c r="B573">
        <v>88</v>
      </c>
      <c r="C573">
        <v>219613391</v>
      </c>
      <c r="D573" t="s">
        <v>1112</v>
      </c>
      <c r="E573" t="s">
        <v>1113</v>
      </c>
      <c r="F573" t="s">
        <v>11</v>
      </c>
      <c r="G573">
        <v>75000000</v>
      </c>
      <c r="H573" s="8">
        <v>4.5</v>
      </c>
    </row>
    <row r="574" spans="1:8" hidden="1" x14ac:dyDescent="0.3">
      <c r="A574" t="s">
        <v>1114</v>
      </c>
      <c r="B574">
        <v>124</v>
      </c>
      <c r="C574">
        <v>78120196</v>
      </c>
      <c r="D574" t="s">
        <v>329</v>
      </c>
      <c r="E574" t="s">
        <v>1115</v>
      </c>
      <c r="F574" t="s">
        <v>11</v>
      </c>
      <c r="G574">
        <v>75000000</v>
      </c>
      <c r="H574" s="8">
        <v>7.1</v>
      </c>
    </row>
    <row r="575" spans="1:8" hidden="1" x14ac:dyDescent="0.3">
      <c r="A575" t="s">
        <v>1019</v>
      </c>
      <c r="B575">
        <v>119</v>
      </c>
      <c r="C575">
        <v>98895417</v>
      </c>
      <c r="D575" t="s">
        <v>19</v>
      </c>
      <c r="E575" t="s">
        <v>1116</v>
      </c>
      <c r="F575" t="s">
        <v>11</v>
      </c>
      <c r="G575">
        <v>70000000</v>
      </c>
      <c r="H575" s="8">
        <v>6.5</v>
      </c>
    </row>
    <row r="576" spans="1:8" hidden="1" x14ac:dyDescent="0.3">
      <c r="A576" t="s">
        <v>1117</v>
      </c>
      <c r="B576">
        <v>103</v>
      </c>
      <c r="C576">
        <v>70117571</v>
      </c>
      <c r="D576" t="s">
        <v>74</v>
      </c>
      <c r="E576" t="s">
        <v>1118</v>
      </c>
      <c r="F576" t="s">
        <v>11</v>
      </c>
      <c r="G576">
        <v>58000000</v>
      </c>
      <c r="H576" s="8">
        <v>6.4</v>
      </c>
    </row>
    <row r="577" spans="1:8" hidden="1" x14ac:dyDescent="0.3">
      <c r="A577" t="s">
        <v>281</v>
      </c>
      <c r="B577">
        <v>116</v>
      </c>
      <c r="C577">
        <v>83552429</v>
      </c>
      <c r="D577" t="s">
        <v>206</v>
      </c>
      <c r="E577" t="s">
        <v>1119</v>
      </c>
      <c r="F577" t="s">
        <v>11</v>
      </c>
      <c r="G577">
        <v>70000000</v>
      </c>
      <c r="H577" s="8">
        <v>5.8</v>
      </c>
    </row>
    <row r="578" spans="1:8" hidden="1" x14ac:dyDescent="0.3">
      <c r="A578" t="s">
        <v>83</v>
      </c>
      <c r="B578">
        <v>125</v>
      </c>
      <c r="C578">
        <v>66257002</v>
      </c>
      <c r="D578" t="s">
        <v>443</v>
      </c>
      <c r="E578" t="s">
        <v>1120</v>
      </c>
      <c r="F578" t="s">
        <v>11</v>
      </c>
      <c r="G578">
        <v>70000000</v>
      </c>
      <c r="H578" s="8">
        <v>8</v>
      </c>
    </row>
    <row r="579" spans="1:8" hidden="1" x14ac:dyDescent="0.3">
      <c r="A579" t="s">
        <v>1009</v>
      </c>
      <c r="B579">
        <v>125</v>
      </c>
      <c r="C579">
        <v>65012000</v>
      </c>
      <c r="D579" t="s">
        <v>1121</v>
      </c>
      <c r="E579" t="s">
        <v>1122</v>
      </c>
      <c r="F579" t="s">
        <v>11</v>
      </c>
      <c r="G579">
        <v>70000000</v>
      </c>
      <c r="H579" s="8">
        <v>6.2</v>
      </c>
    </row>
    <row r="580" spans="1:8" x14ac:dyDescent="0.3">
      <c r="A580" t="s">
        <v>123</v>
      </c>
      <c r="B580">
        <v>146</v>
      </c>
      <c r="C580">
        <v>79883359</v>
      </c>
      <c r="D580" t="s">
        <v>1123</v>
      </c>
      <c r="E580" t="s">
        <v>1124</v>
      </c>
      <c r="F580" t="s">
        <v>11</v>
      </c>
      <c r="G580">
        <v>66000000</v>
      </c>
      <c r="H580" s="8">
        <v>7.2</v>
      </c>
    </row>
    <row r="581" spans="1:8" hidden="1" x14ac:dyDescent="0.3">
      <c r="A581" t="s">
        <v>1125</v>
      </c>
      <c r="B581">
        <v>118</v>
      </c>
      <c r="C581">
        <v>78031620</v>
      </c>
      <c r="D581" t="s">
        <v>1123</v>
      </c>
      <c r="E581" t="s">
        <v>1126</v>
      </c>
      <c r="F581" t="s">
        <v>11</v>
      </c>
      <c r="G581">
        <v>70000000</v>
      </c>
      <c r="H581" s="8">
        <v>6.1</v>
      </c>
    </row>
    <row r="582" spans="1:8" hidden="1" x14ac:dyDescent="0.3">
      <c r="A582" t="s">
        <v>8</v>
      </c>
      <c r="B582">
        <v>171</v>
      </c>
      <c r="C582">
        <v>54222000</v>
      </c>
      <c r="D582" t="s">
        <v>485</v>
      </c>
      <c r="E582" t="s">
        <v>1127</v>
      </c>
      <c r="F582" t="s">
        <v>11</v>
      </c>
      <c r="G582">
        <v>69500000</v>
      </c>
      <c r="H582" s="8">
        <v>7.6</v>
      </c>
    </row>
    <row r="583" spans="1:8" hidden="1" x14ac:dyDescent="0.3">
      <c r="A583" t="s">
        <v>241</v>
      </c>
      <c r="B583">
        <v>136</v>
      </c>
      <c r="C583">
        <v>52474616</v>
      </c>
      <c r="D583" t="s">
        <v>1128</v>
      </c>
      <c r="E583" t="s">
        <v>1129</v>
      </c>
      <c r="F583" t="s">
        <v>11</v>
      </c>
      <c r="G583">
        <v>70000000</v>
      </c>
      <c r="H583" s="8">
        <v>6.3</v>
      </c>
    </row>
    <row r="584" spans="1:8" hidden="1" x14ac:dyDescent="0.3">
      <c r="A584" t="s">
        <v>1130</v>
      </c>
      <c r="B584">
        <v>92</v>
      </c>
      <c r="C584">
        <v>55942830</v>
      </c>
      <c r="D584" t="s">
        <v>1131</v>
      </c>
      <c r="E584" t="s">
        <v>1132</v>
      </c>
      <c r="F584" t="s">
        <v>11</v>
      </c>
      <c r="G584">
        <v>70000000</v>
      </c>
      <c r="H584" s="8">
        <v>6.3</v>
      </c>
    </row>
    <row r="585" spans="1:8" hidden="1" x14ac:dyDescent="0.3">
      <c r="A585" t="s">
        <v>328</v>
      </c>
      <c r="B585">
        <v>116</v>
      </c>
      <c r="C585">
        <v>40932372</v>
      </c>
      <c r="D585" t="s">
        <v>19</v>
      </c>
      <c r="E585" t="s">
        <v>1133</v>
      </c>
      <c r="F585" t="s">
        <v>11</v>
      </c>
      <c r="G585">
        <v>70000000</v>
      </c>
      <c r="H585" s="8">
        <v>6.3</v>
      </c>
    </row>
    <row r="586" spans="1:8" hidden="1" x14ac:dyDescent="0.3">
      <c r="A586" t="s">
        <v>218</v>
      </c>
      <c r="B586">
        <v>127</v>
      </c>
      <c r="C586">
        <v>38345403</v>
      </c>
      <c r="D586" t="s">
        <v>1134</v>
      </c>
      <c r="E586" t="s">
        <v>1135</v>
      </c>
      <c r="F586" t="s">
        <v>11</v>
      </c>
      <c r="G586">
        <v>70000000</v>
      </c>
      <c r="H586" s="8">
        <v>7.7</v>
      </c>
    </row>
    <row r="587" spans="1:8" hidden="1" x14ac:dyDescent="0.3">
      <c r="A587" t="s">
        <v>802</v>
      </c>
      <c r="B587">
        <v>136</v>
      </c>
      <c r="C587">
        <v>37901509</v>
      </c>
      <c r="D587" t="s">
        <v>1136</v>
      </c>
      <c r="E587" t="s">
        <v>1137</v>
      </c>
      <c r="F587" t="s">
        <v>11</v>
      </c>
      <c r="G587">
        <v>70000000</v>
      </c>
      <c r="H587" s="8">
        <v>7</v>
      </c>
    </row>
    <row r="588" spans="1:8" hidden="1" x14ac:dyDescent="0.3">
      <c r="A588" t="s">
        <v>270</v>
      </c>
      <c r="B588">
        <v>111</v>
      </c>
      <c r="C588">
        <v>48430355</v>
      </c>
      <c r="D588" t="s">
        <v>840</v>
      </c>
      <c r="E588" t="s">
        <v>1138</v>
      </c>
      <c r="F588" t="s">
        <v>11</v>
      </c>
      <c r="G588">
        <v>70000000</v>
      </c>
      <c r="H588" s="8">
        <v>5.3</v>
      </c>
    </row>
    <row r="589" spans="1:8" hidden="1" x14ac:dyDescent="0.3">
      <c r="A589" t="s">
        <v>433</v>
      </c>
      <c r="B589">
        <v>116</v>
      </c>
      <c r="C589">
        <v>30157016</v>
      </c>
      <c r="D589" t="s">
        <v>349</v>
      </c>
      <c r="E589" t="s">
        <v>1139</v>
      </c>
      <c r="F589" t="s">
        <v>11</v>
      </c>
      <c r="G589">
        <v>70000000</v>
      </c>
      <c r="H589" s="8">
        <v>5.6</v>
      </c>
    </row>
    <row r="590" spans="1:8" hidden="1" x14ac:dyDescent="0.3">
      <c r="A590" t="s">
        <v>1140</v>
      </c>
      <c r="B590">
        <v>113</v>
      </c>
      <c r="C590">
        <v>28031250</v>
      </c>
      <c r="D590" t="s">
        <v>1141</v>
      </c>
      <c r="E590" t="s">
        <v>1142</v>
      </c>
      <c r="F590" t="s">
        <v>11</v>
      </c>
      <c r="G590">
        <v>60000000</v>
      </c>
      <c r="H590" s="8">
        <v>5.2</v>
      </c>
    </row>
    <row r="591" spans="1:8" hidden="1" x14ac:dyDescent="0.3">
      <c r="A591" t="s">
        <v>1087</v>
      </c>
      <c r="B591">
        <v>97</v>
      </c>
      <c r="C591">
        <v>33105600</v>
      </c>
      <c r="D591" t="s">
        <v>349</v>
      </c>
      <c r="E591" t="s">
        <v>1143</v>
      </c>
      <c r="F591" t="s">
        <v>11</v>
      </c>
      <c r="G591">
        <v>70000000</v>
      </c>
      <c r="H591" s="8">
        <v>5.4</v>
      </c>
    </row>
    <row r="592" spans="1:8" hidden="1" x14ac:dyDescent="0.3">
      <c r="A592" t="s">
        <v>1144</v>
      </c>
      <c r="B592">
        <v>88</v>
      </c>
      <c r="C592">
        <v>62321039</v>
      </c>
      <c r="D592" t="s">
        <v>1145</v>
      </c>
      <c r="E592" t="s">
        <v>1146</v>
      </c>
      <c r="F592" t="s">
        <v>11</v>
      </c>
      <c r="G592">
        <v>70000000</v>
      </c>
      <c r="H592" s="8">
        <v>6.4</v>
      </c>
    </row>
    <row r="593" spans="1:8" hidden="1" x14ac:dyDescent="0.3">
      <c r="A593" t="s">
        <v>867</v>
      </c>
      <c r="B593">
        <v>136</v>
      </c>
      <c r="C593">
        <v>38509342</v>
      </c>
      <c r="D593" t="s">
        <v>1147</v>
      </c>
      <c r="E593" t="s">
        <v>1148</v>
      </c>
      <c r="F593" t="s">
        <v>11</v>
      </c>
      <c r="G593">
        <v>75000000</v>
      </c>
      <c r="H593" s="8">
        <v>5.9</v>
      </c>
    </row>
    <row r="594" spans="1:8" hidden="1" x14ac:dyDescent="0.3">
      <c r="A594" t="s">
        <v>1149</v>
      </c>
      <c r="B594">
        <v>125</v>
      </c>
      <c r="C594">
        <v>19076815</v>
      </c>
      <c r="D594" t="s">
        <v>1123</v>
      </c>
      <c r="E594" t="s">
        <v>1150</v>
      </c>
      <c r="F594" t="s">
        <v>11</v>
      </c>
      <c r="G594">
        <v>60000000</v>
      </c>
      <c r="H594" s="8">
        <v>6.3</v>
      </c>
    </row>
    <row r="595" spans="1:8" hidden="1" x14ac:dyDescent="0.3">
      <c r="A595" t="s">
        <v>1151</v>
      </c>
      <c r="B595">
        <v>116</v>
      </c>
      <c r="C595">
        <v>25093607</v>
      </c>
      <c r="D595" t="s">
        <v>108</v>
      </c>
      <c r="E595" t="s">
        <v>1152</v>
      </c>
      <c r="F595" t="s">
        <v>11</v>
      </c>
      <c r="G595">
        <v>35000000</v>
      </c>
      <c r="H595" s="8">
        <v>6.5</v>
      </c>
    </row>
    <row r="596" spans="1:8" hidden="1" x14ac:dyDescent="0.3">
      <c r="A596" t="s">
        <v>428</v>
      </c>
      <c r="B596">
        <v>98</v>
      </c>
      <c r="C596">
        <v>18990542</v>
      </c>
      <c r="D596" t="s">
        <v>1153</v>
      </c>
      <c r="E596" t="s">
        <v>1154</v>
      </c>
      <c r="F596" t="s">
        <v>11</v>
      </c>
      <c r="G596">
        <v>70000000</v>
      </c>
      <c r="H596" s="8">
        <v>3</v>
      </c>
    </row>
    <row r="597" spans="1:8" hidden="1" x14ac:dyDescent="0.3">
      <c r="A597" t="s">
        <v>1155</v>
      </c>
      <c r="B597">
        <v>91</v>
      </c>
      <c r="C597">
        <v>14294842</v>
      </c>
      <c r="D597" t="s">
        <v>460</v>
      </c>
      <c r="E597" t="s">
        <v>1156</v>
      </c>
      <c r="F597" t="s">
        <v>11</v>
      </c>
      <c r="G597">
        <v>70000000</v>
      </c>
      <c r="H597" s="8">
        <v>3.6</v>
      </c>
    </row>
    <row r="598" spans="1:8" hidden="1" x14ac:dyDescent="0.3">
      <c r="A598" t="s">
        <v>1157</v>
      </c>
      <c r="B598">
        <v>97</v>
      </c>
      <c r="C598">
        <v>19819494</v>
      </c>
      <c r="D598" t="s">
        <v>142</v>
      </c>
      <c r="E598" t="s">
        <v>1158</v>
      </c>
      <c r="F598" t="s">
        <v>11</v>
      </c>
      <c r="G598">
        <v>70000000</v>
      </c>
      <c r="H598" s="8">
        <v>5.8</v>
      </c>
    </row>
    <row r="599" spans="1:8" hidden="1" x14ac:dyDescent="0.3">
      <c r="A599" t="s">
        <v>1159</v>
      </c>
      <c r="B599">
        <v>95</v>
      </c>
      <c r="C599">
        <v>13596911</v>
      </c>
      <c r="D599" t="s">
        <v>1160</v>
      </c>
      <c r="E599" t="s">
        <v>1161</v>
      </c>
      <c r="F599" t="s">
        <v>11</v>
      </c>
      <c r="G599">
        <v>70000000</v>
      </c>
      <c r="H599" s="8">
        <v>6.2</v>
      </c>
    </row>
    <row r="600" spans="1:8" hidden="1" x14ac:dyDescent="0.3">
      <c r="A600" t="s">
        <v>517</v>
      </c>
      <c r="B600">
        <v>88</v>
      </c>
      <c r="C600">
        <v>8460990</v>
      </c>
      <c r="D600" t="s">
        <v>1162</v>
      </c>
      <c r="E600" t="s">
        <v>1163</v>
      </c>
      <c r="F600" t="s">
        <v>11</v>
      </c>
      <c r="G600">
        <v>70000000</v>
      </c>
      <c r="H600" s="8">
        <v>5.6</v>
      </c>
    </row>
    <row r="601" spans="1:8" hidden="1" x14ac:dyDescent="0.3">
      <c r="A601" t="s">
        <v>535</v>
      </c>
      <c r="B601">
        <v>133</v>
      </c>
      <c r="C601">
        <v>7097125</v>
      </c>
      <c r="D601" t="s">
        <v>794</v>
      </c>
      <c r="E601" t="s">
        <v>1164</v>
      </c>
      <c r="F601" t="s">
        <v>11</v>
      </c>
      <c r="G601">
        <v>70000000</v>
      </c>
      <c r="H601" s="8">
        <v>5.4</v>
      </c>
    </row>
    <row r="602" spans="1:8" hidden="1" x14ac:dyDescent="0.3">
      <c r="A602" t="s">
        <v>1165</v>
      </c>
      <c r="B602">
        <v>106</v>
      </c>
      <c r="C602">
        <v>37760080</v>
      </c>
      <c r="D602" t="s">
        <v>520</v>
      </c>
      <c r="E602" t="s">
        <v>1166</v>
      </c>
      <c r="F602" t="s">
        <v>11</v>
      </c>
      <c r="G602">
        <v>70000000</v>
      </c>
      <c r="H602" s="8">
        <v>6.1</v>
      </c>
    </row>
    <row r="603" spans="1:8" hidden="1" x14ac:dyDescent="0.3">
      <c r="A603" t="s">
        <v>1167</v>
      </c>
      <c r="B603">
        <v>116</v>
      </c>
      <c r="C603">
        <v>5851188</v>
      </c>
      <c r="D603" t="s">
        <v>742</v>
      </c>
      <c r="E603" t="s">
        <v>1168</v>
      </c>
      <c r="F603" t="s">
        <v>11</v>
      </c>
      <c r="G603">
        <v>70000000</v>
      </c>
      <c r="H603" s="8">
        <v>4.2</v>
      </c>
    </row>
    <row r="604" spans="1:8" hidden="1" x14ac:dyDescent="0.3">
      <c r="A604" t="s">
        <v>1169</v>
      </c>
      <c r="B604">
        <v>115</v>
      </c>
      <c r="C604">
        <v>25121291</v>
      </c>
      <c r="D604" t="s">
        <v>1170</v>
      </c>
      <c r="E604" t="s">
        <v>1171</v>
      </c>
      <c r="F604" t="s">
        <v>11</v>
      </c>
      <c r="G604">
        <v>50000000</v>
      </c>
      <c r="H604" s="8">
        <v>6.7</v>
      </c>
    </row>
    <row r="605" spans="1:8" hidden="1" x14ac:dyDescent="0.3">
      <c r="A605" t="s">
        <v>693</v>
      </c>
      <c r="B605">
        <v>99</v>
      </c>
      <c r="C605">
        <v>18821279</v>
      </c>
      <c r="D605" t="s">
        <v>13</v>
      </c>
      <c r="E605" t="s">
        <v>1172</v>
      </c>
      <c r="F605" t="s">
        <v>11</v>
      </c>
      <c r="G605">
        <v>70000000</v>
      </c>
      <c r="H605" s="8">
        <v>4.2</v>
      </c>
    </row>
    <row r="606" spans="1:8" hidden="1" x14ac:dyDescent="0.3">
      <c r="A606" t="s">
        <v>1173</v>
      </c>
      <c r="B606">
        <v>124</v>
      </c>
      <c r="C606">
        <v>118471320</v>
      </c>
      <c r="D606" t="s">
        <v>297</v>
      </c>
      <c r="E606" t="s">
        <v>1174</v>
      </c>
      <c r="F606" t="s">
        <v>11</v>
      </c>
      <c r="G606">
        <v>68000000</v>
      </c>
      <c r="H606" s="8">
        <v>6.4</v>
      </c>
    </row>
    <row r="607" spans="1:8" hidden="1" x14ac:dyDescent="0.3">
      <c r="A607" t="s">
        <v>1175</v>
      </c>
      <c r="B607">
        <v>124</v>
      </c>
      <c r="C607">
        <v>300523113</v>
      </c>
      <c r="D607" t="s">
        <v>360</v>
      </c>
      <c r="E607" t="s">
        <v>1176</v>
      </c>
      <c r="F607" t="s">
        <v>11</v>
      </c>
      <c r="G607">
        <v>68000000</v>
      </c>
      <c r="H607" s="8">
        <v>4.9000000000000004</v>
      </c>
    </row>
    <row r="608" spans="1:8" hidden="1" x14ac:dyDescent="0.3">
      <c r="A608" t="s">
        <v>652</v>
      </c>
      <c r="B608">
        <v>124</v>
      </c>
      <c r="C608">
        <v>71069884</v>
      </c>
      <c r="D608" t="s">
        <v>712</v>
      </c>
      <c r="E608" t="s">
        <v>1177</v>
      </c>
      <c r="F608" t="s">
        <v>11</v>
      </c>
      <c r="G608">
        <v>68000000</v>
      </c>
      <c r="H608" s="8">
        <v>6.8</v>
      </c>
    </row>
    <row r="609" spans="1:8" hidden="1" x14ac:dyDescent="0.3">
      <c r="A609" t="s">
        <v>983</v>
      </c>
      <c r="B609">
        <v>87</v>
      </c>
      <c r="C609">
        <v>251501645</v>
      </c>
      <c r="D609" t="s">
        <v>979</v>
      </c>
      <c r="E609" t="s">
        <v>1178</v>
      </c>
      <c r="F609" t="s">
        <v>11</v>
      </c>
      <c r="G609">
        <v>69000000</v>
      </c>
      <c r="H609" s="8">
        <v>7.7</v>
      </c>
    </row>
    <row r="610" spans="1:8" hidden="1" x14ac:dyDescent="0.3">
      <c r="A610" t="s">
        <v>1179</v>
      </c>
      <c r="B610">
        <v>105</v>
      </c>
      <c r="C610">
        <v>35324232</v>
      </c>
      <c r="D610" t="s">
        <v>1180</v>
      </c>
      <c r="E610" t="s">
        <v>1181</v>
      </c>
      <c r="F610" t="s">
        <v>11</v>
      </c>
      <c r="G610">
        <v>68000000</v>
      </c>
      <c r="H610" s="8">
        <v>5.6</v>
      </c>
    </row>
    <row r="611" spans="1:8" hidden="1" x14ac:dyDescent="0.3">
      <c r="A611" t="s">
        <v>1182</v>
      </c>
      <c r="B611">
        <v>125</v>
      </c>
      <c r="C611">
        <v>81257500</v>
      </c>
      <c r="D611" t="s">
        <v>658</v>
      </c>
      <c r="E611" t="s">
        <v>1183</v>
      </c>
      <c r="F611" t="s">
        <v>11</v>
      </c>
      <c r="G611">
        <v>68000000</v>
      </c>
      <c r="H611" s="8">
        <v>6.4</v>
      </c>
    </row>
    <row r="612" spans="1:8" hidden="1" x14ac:dyDescent="0.3">
      <c r="A612" t="s">
        <v>1184</v>
      </c>
      <c r="B612">
        <v>141</v>
      </c>
      <c r="C612">
        <v>617840</v>
      </c>
      <c r="D612" t="s">
        <v>1185</v>
      </c>
      <c r="E612" t="s">
        <v>1186</v>
      </c>
      <c r="F612" t="s">
        <v>11</v>
      </c>
      <c r="G612">
        <v>70000000</v>
      </c>
      <c r="H612" s="8">
        <v>7.2</v>
      </c>
    </row>
    <row r="613" spans="1:8" hidden="1" x14ac:dyDescent="0.3">
      <c r="A613" t="s">
        <v>1187</v>
      </c>
      <c r="B613">
        <v>121</v>
      </c>
      <c r="C613">
        <v>29655590</v>
      </c>
      <c r="D613" t="s">
        <v>313</v>
      </c>
      <c r="E613" t="s">
        <v>1188</v>
      </c>
      <c r="F613" t="s">
        <v>11</v>
      </c>
      <c r="G613">
        <v>65000000</v>
      </c>
      <c r="H613" s="8">
        <v>6</v>
      </c>
    </row>
    <row r="614" spans="1:8" hidden="1" x14ac:dyDescent="0.3">
      <c r="A614" t="s">
        <v>1159</v>
      </c>
      <c r="B614">
        <v>111</v>
      </c>
      <c r="C614">
        <v>45045037</v>
      </c>
      <c r="D614" t="s">
        <v>551</v>
      </c>
      <c r="E614" t="s">
        <v>1189</v>
      </c>
      <c r="F614" t="s">
        <v>11</v>
      </c>
      <c r="G614">
        <v>36000000</v>
      </c>
      <c r="H614" s="8">
        <v>5.9</v>
      </c>
    </row>
    <row r="615" spans="1:8" hidden="1" x14ac:dyDescent="0.3">
      <c r="A615" t="s">
        <v>535</v>
      </c>
      <c r="B615">
        <v>157</v>
      </c>
      <c r="C615">
        <v>28965197</v>
      </c>
      <c r="D615" t="s">
        <v>1190</v>
      </c>
      <c r="E615" t="s">
        <v>1191</v>
      </c>
      <c r="F615" t="s">
        <v>11</v>
      </c>
      <c r="G615">
        <v>68000000</v>
      </c>
      <c r="H615" s="8">
        <v>7.9</v>
      </c>
    </row>
    <row r="616" spans="1:8" hidden="1" x14ac:dyDescent="0.3">
      <c r="A616" t="s">
        <v>60</v>
      </c>
      <c r="B616">
        <v>128</v>
      </c>
      <c r="C616">
        <v>39380442</v>
      </c>
      <c r="D616" t="s">
        <v>297</v>
      </c>
      <c r="E616" t="s">
        <v>1192</v>
      </c>
      <c r="F616" t="s">
        <v>11</v>
      </c>
      <c r="G616">
        <v>70000000</v>
      </c>
      <c r="H616" s="8">
        <v>7.1</v>
      </c>
    </row>
    <row r="617" spans="1:8" hidden="1" x14ac:dyDescent="0.3">
      <c r="A617" t="s">
        <v>990</v>
      </c>
      <c r="B617">
        <v>105</v>
      </c>
      <c r="C617">
        <v>37516013</v>
      </c>
      <c r="D617" t="s">
        <v>1145</v>
      </c>
      <c r="E617" t="s">
        <v>1193</v>
      </c>
      <c r="F617" t="s">
        <v>11</v>
      </c>
      <c r="G617">
        <v>69000000</v>
      </c>
      <c r="H617" s="8">
        <v>5.9</v>
      </c>
    </row>
    <row r="618" spans="1:8" hidden="1" x14ac:dyDescent="0.3">
      <c r="A618" t="s">
        <v>821</v>
      </c>
      <c r="B618">
        <v>113</v>
      </c>
      <c r="C618">
        <v>87704396</v>
      </c>
      <c r="D618" t="s">
        <v>526</v>
      </c>
      <c r="E618" t="s">
        <v>1194</v>
      </c>
      <c r="F618" t="s">
        <v>11</v>
      </c>
      <c r="G618">
        <v>66000000</v>
      </c>
      <c r="H618" s="8">
        <v>6.2</v>
      </c>
    </row>
    <row r="619" spans="1:8" hidden="1" x14ac:dyDescent="0.3">
      <c r="A619" t="s">
        <v>1195</v>
      </c>
      <c r="B619">
        <v>121</v>
      </c>
      <c r="C619">
        <v>83892374</v>
      </c>
      <c r="D619" t="s">
        <v>737</v>
      </c>
      <c r="E619" t="s">
        <v>1196</v>
      </c>
      <c r="F619" t="s">
        <v>11</v>
      </c>
      <c r="G619">
        <v>66000000</v>
      </c>
      <c r="H619" s="8">
        <v>7</v>
      </c>
    </row>
    <row r="620" spans="1:8" hidden="1" x14ac:dyDescent="0.3">
      <c r="A620" t="s">
        <v>1197</v>
      </c>
      <c r="B620">
        <v>102</v>
      </c>
      <c r="C620">
        <v>5932060</v>
      </c>
      <c r="D620" t="s">
        <v>1198</v>
      </c>
      <c r="E620" t="s">
        <v>1199</v>
      </c>
      <c r="F620" t="s">
        <v>11</v>
      </c>
      <c r="G620">
        <v>35000000</v>
      </c>
      <c r="H620" s="8">
        <v>5.4</v>
      </c>
    </row>
    <row r="621" spans="1:8" x14ac:dyDescent="0.3">
      <c r="A621" t="s">
        <v>123</v>
      </c>
      <c r="B621">
        <v>169</v>
      </c>
      <c r="C621">
        <v>216119491</v>
      </c>
      <c r="D621" t="s">
        <v>480</v>
      </c>
      <c r="E621" t="s">
        <v>1200</v>
      </c>
      <c r="F621" t="s">
        <v>11</v>
      </c>
      <c r="G621">
        <v>70000000</v>
      </c>
      <c r="H621" s="8">
        <v>8.6</v>
      </c>
    </row>
    <row r="622" spans="1:8" hidden="1" x14ac:dyDescent="0.3">
      <c r="A622" t="s">
        <v>1201</v>
      </c>
      <c r="B622">
        <v>132</v>
      </c>
      <c r="C622">
        <v>43568507</v>
      </c>
      <c r="D622" t="s">
        <v>142</v>
      </c>
      <c r="E622" t="s">
        <v>1202</v>
      </c>
      <c r="F622" t="s">
        <v>11</v>
      </c>
      <c r="G622">
        <v>66000000</v>
      </c>
      <c r="H622" s="8">
        <v>6.5</v>
      </c>
    </row>
    <row r="623" spans="1:8" hidden="1" x14ac:dyDescent="0.3">
      <c r="A623" t="s">
        <v>792</v>
      </c>
      <c r="B623">
        <v>127</v>
      </c>
      <c r="C623">
        <v>182805123</v>
      </c>
      <c r="D623" t="s">
        <v>1203</v>
      </c>
      <c r="E623" t="s">
        <v>1204</v>
      </c>
      <c r="F623" t="s">
        <v>11</v>
      </c>
      <c r="G623">
        <v>70000000</v>
      </c>
      <c r="H623" s="8">
        <v>6.4</v>
      </c>
    </row>
    <row r="624" spans="1:8" hidden="1" x14ac:dyDescent="0.3">
      <c r="A624" t="s">
        <v>594</v>
      </c>
      <c r="B624">
        <v>103</v>
      </c>
      <c r="C624">
        <v>176387405</v>
      </c>
      <c r="D624" t="s">
        <v>145</v>
      </c>
      <c r="E624" t="s">
        <v>1205</v>
      </c>
      <c r="F624" t="s">
        <v>11</v>
      </c>
      <c r="G624">
        <v>59000000</v>
      </c>
      <c r="H624" s="8">
        <v>7.6</v>
      </c>
    </row>
    <row r="625" spans="1:8" hidden="1" x14ac:dyDescent="0.3">
      <c r="A625" t="s">
        <v>1206</v>
      </c>
      <c r="B625">
        <v>136</v>
      </c>
      <c r="C625">
        <v>33685268</v>
      </c>
      <c r="D625" t="s">
        <v>1207</v>
      </c>
      <c r="E625" t="s">
        <v>1208</v>
      </c>
      <c r="F625" t="s">
        <v>11</v>
      </c>
      <c r="G625">
        <v>68000000</v>
      </c>
      <c r="H625" s="8">
        <v>5.5</v>
      </c>
    </row>
    <row r="626" spans="1:8" x14ac:dyDescent="0.3">
      <c r="A626" t="s">
        <v>123</v>
      </c>
      <c r="B626">
        <v>150</v>
      </c>
      <c r="C626">
        <v>182204440</v>
      </c>
      <c r="D626" t="s">
        <v>1073</v>
      </c>
      <c r="E626" t="s">
        <v>1209</v>
      </c>
      <c r="F626" t="s">
        <v>11</v>
      </c>
      <c r="G626">
        <v>65000000</v>
      </c>
      <c r="H626" s="8">
        <v>7.4</v>
      </c>
    </row>
    <row r="627" spans="1:8" hidden="1" x14ac:dyDescent="0.3">
      <c r="A627" t="s">
        <v>137</v>
      </c>
      <c r="B627">
        <v>136</v>
      </c>
      <c r="C627">
        <v>171383253</v>
      </c>
      <c r="D627" t="s">
        <v>206</v>
      </c>
      <c r="E627" t="s">
        <v>1210</v>
      </c>
      <c r="F627" t="s">
        <v>11</v>
      </c>
      <c r="G627">
        <v>63000000</v>
      </c>
      <c r="H627" s="8">
        <v>8.6999999999999993</v>
      </c>
    </row>
    <row r="628" spans="1:8" hidden="1" x14ac:dyDescent="0.3">
      <c r="A628" t="s">
        <v>270</v>
      </c>
      <c r="B628">
        <v>140</v>
      </c>
      <c r="C628">
        <v>172071312</v>
      </c>
      <c r="D628" t="s">
        <v>1211</v>
      </c>
      <c r="E628" t="s">
        <v>1212</v>
      </c>
      <c r="F628" t="s">
        <v>11</v>
      </c>
      <c r="G628">
        <v>62000000</v>
      </c>
      <c r="H628" s="8">
        <v>7.6</v>
      </c>
    </row>
    <row r="629" spans="1:8" hidden="1" x14ac:dyDescent="0.3">
      <c r="A629" t="s">
        <v>426</v>
      </c>
      <c r="B629">
        <v>113</v>
      </c>
      <c r="C629">
        <v>119412921</v>
      </c>
      <c r="D629" t="s">
        <v>206</v>
      </c>
      <c r="E629" t="s">
        <v>427</v>
      </c>
      <c r="F629" t="s">
        <v>11</v>
      </c>
      <c r="G629">
        <v>65000000</v>
      </c>
      <c r="H629" s="8">
        <v>7.5</v>
      </c>
    </row>
    <row r="630" spans="1:8" hidden="1" x14ac:dyDescent="0.3">
      <c r="A630" t="s">
        <v>1213</v>
      </c>
      <c r="B630">
        <v>104</v>
      </c>
      <c r="C630">
        <v>139225854</v>
      </c>
      <c r="D630" t="s">
        <v>164</v>
      </c>
      <c r="E630" t="s">
        <v>1214</v>
      </c>
      <c r="F630" t="s">
        <v>11</v>
      </c>
      <c r="G630">
        <v>60000000</v>
      </c>
      <c r="H630" s="8">
        <v>5.5</v>
      </c>
    </row>
    <row r="631" spans="1:8" hidden="1" x14ac:dyDescent="0.3">
      <c r="A631" t="s">
        <v>1215</v>
      </c>
      <c r="B631">
        <v>158</v>
      </c>
      <c r="C631">
        <v>148775460</v>
      </c>
      <c r="D631" t="s">
        <v>942</v>
      </c>
      <c r="E631" t="s">
        <v>1216</v>
      </c>
      <c r="F631" t="s">
        <v>11</v>
      </c>
      <c r="G631">
        <v>61000000</v>
      </c>
      <c r="H631" s="8">
        <v>7.6</v>
      </c>
    </row>
    <row r="632" spans="1:8" hidden="1" x14ac:dyDescent="0.3">
      <c r="A632" t="s">
        <v>1217</v>
      </c>
      <c r="B632">
        <v>119</v>
      </c>
      <c r="C632">
        <v>115731542</v>
      </c>
      <c r="D632" t="s">
        <v>465</v>
      </c>
      <c r="E632" t="s">
        <v>1218</v>
      </c>
      <c r="F632" t="s">
        <v>11</v>
      </c>
      <c r="G632">
        <v>65000000</v>
      </c>
      <c r="H632" s="8">
        <v>6.5</v>
      </c>
    </row>
    <row r="633" spans="1:8" hidden="1" x14ac:dyDescent="0.3">
      <c r="A633" t="s">
        <v>572</v>
      </c>
      <c r="B633">
        <v>106</v>
      </c>
      <c r="C633">
        <v>100468793</v>
      </c>
      <c r="D633" t="s">
        <v>658</v>
      </c>
      <c r="E633" t="s">
        <v>1219</v>
      </c>
      <c r="F633" t="s">
        <v>11</v>
      </c>
      <c r="G633">
        <v>65000000</v>
      </c>
      <c r="H633" s="8">
        <v>6.9</v>
      </c>
    </row>
    <row r="634" spans="1:8" hidden="1" x14ac:dyDescent="0.3">
      <c r="A634" t="s">
        <v>101</v>
      </c>
      <c r="B634">
        <v>136</v>
      </c>
      <c r="C634">
        <v>93771072</v>
      </c>
      <c r="D634" t="s">
        <v>1220</v>
      </c>
      <c r="E634" t="s">
        <v>1221</v>
      </c>
      <c r="F634" t="s">
        <v>11</v>
      </c>
      <c r="G634">
        <v>65000000</v>
      </c>
      <c r="H634" s="8">
        <v>6.7</v>
      </c>
    </row>
    <row r="635" spans="1:8" hidden="1" x14ac:dyDescent="0.3">
      <c r="A635" t="s">
        <v>846</v>
      </c>
      <c r="B635">
        <v>95</v>
      </c>
      <c r="C635">
        <v>100448498</v>
      </c>
      <c r="D635" t="s">
        <v>840</v>
      </c>
      <c r="E635" t="s">
        <v>1222</v>
      </c>
      <c r="F635" t="s">
        <v>11</v>
      </c>
      <c r="G635">
        <v>65000000</v>
      </c>
      <c r="H635" s="8">
        <v>6.6</v>
      </c>
    </row>
    <row r="636" spans="1:8" hidden="1" x14ac:dyDescent="0.3">
      <c r="A636" t="s">
        <v>1223</v>
      </c>
      <c r="B636">
        <v>137</v>
      </c>
      <c r="C636">
        <v>115603980</v>
      </c>
      <c r="D636" t="s">
        <v>1224</v>
      </c>
      <c r="E636" t="s">
        <v>1225</v>
      </c>
      <c r="F636" t="s">
        <v>11</v>
      </c>
      <c r="G636">
        <v>65000000</v>
      </c>
      <c r="H636" s="8">
        <v>7.2</v>
      </c>
    </row>
    <row r="637" spans="1:8" hidden="1" x14ac:dyDescent="0.3">
      <c r="A637" t="s">
        <v>1226</v>
      </c>
      <c r="B637">
        <v>130</v>
      </c>
      <c r="C637">
        <v>90454043</v>
      </c>
      <c r="D637" t="s">
        <v>16</v>
      </c>
      <c r="E637" t="s">
        <v>1227</v>
      </c>
      <c r="F637" t="s">
        <v>11</v>
      </c>
      <c r="G637">
        <v>65000000</v>
      </c>
      <c r="H637" s="8">
        <v>6.4</v>
      </c>
    </row>
    <row r="638" spans="1:8" hidden="1" x14ac:dyDescent="0.3">
      <c r="A638" t="s">
        <v>693</v>
      </c>
      <c r="B638">
        <v>124</v>
      </c>
      <c r="C638">
        <v>84049211</v>
      </c>
      <c r="D638" t="s">
        <v>16</v>
      </c>
      <c r="E638" t="s">
        <v>1228</v>
      </c>
      <c r="F638" t="s">
        <v>11</v>
      </c>
      <c r="G638">
        <v>70000000</v>
      </c>
      <c r="H638" s="8">
        <v>6.4</v>
      </c>
    </row>
    <row r="639" spans="1:8" hidden="1" x14ac:dyDescent="0.3">
      <c r="A639" t="s">
        <v>438</v>
      </c>
      <c r="B639">
        <v>108</v>
      </c>
      <c r="C639">
        <v>70450000</v>
      </c>
      <c r="D639" t="s">
        <v>108</v>
      </c>
      <c r="E639" t="s">
        <v>1229</v>
      </c>
      <c r="F639" t="s">
        <v>11</v>
      </c>
      <c r="G639">
        <v>50000000</v>
      </c>
      <c r="H639" s="8">
        <v>6</v>
      </c>
    </row>
    <row r="640" spans="1:8" hidden="1" x14ac:dyDescent="0.3">
      <c r="A640" t="s">
        <v>223</v>
      </c>
      <c r="B640">
        <v>104</v>
      </c>
      <c r="C640">
        <v>69688384</v>
      </c>
      <c r="D640" t="s">
        <v>164</v>
      </c>
      <c r="E640" t="s">
        <v>1230</v>
      </c>
      <c r="F640" t="s">
        <v>11</v>
      </c>
      <c r="G640">
        <v>60000000</v>
      </c>
      <c r="H640" s="8">
        <v>6.1</v>
      </c>
    </row>
    <row r="641" spans="1:8" hidden="1" x14ac:dyDescent="0.3">
      <c r="A641" t="s">
        <v>241</v>
      </c>
      <c r="B641">
        <v>129</v>
      </c>
      <c r="C641">
        <v>70236496</v>
      </c>
      <c r="D641" t="s">
        <v>932</v>
      </c>
      <c r="E641" t="s">
        <v>1231</v>
      </c>
      <c r="F641" t="s">
        <v>11</v>
      </c>
      <c r="G641">
        <v>63000000</v>
      </c>
      <c r="H641" s="8">
        <v>6</v>
      </c>
    </row>
    <row r="642" spans="1:8" hidden="1" x14ac:dyDescent="0.3">
      <c r="A642" t="s">
        <v>118</v>
      </c>
      <c r="B642">
        <v>117</v>
      </c>
      <c r="C642">
        <v>63695760</v>
      </c>
      <c r="D642" t="s">
        <v>1128</v>
      </c>
      <c r="E642" t="s">
        <v>1232</v>
      </c>
      <c r="F642" t="s">
        <v>11</v>
      </c>
      <c r="G642">
        <v>65000000</v>
      </c>
      <c r="H642" s="8">
        <v>6.4</v>
      </c>
    </row>
    <row r="643" spans="1:8" hidden="1" x14ac:dyDescent="0.3">
      <c r="A643" t="s">
        <v>1233</v>
      </c>
      <c r="B643">
        <v>99</v>
      </c>
      <c r="C643">
        <v>59617068</v>
      </c>
      <c r="D643" t="s">
        <v>551</v>
      </c>
      <c r="E643" t="s">
        <v>1234</v>
      </c>
      <c r="F643" t="s">
        <v>11</v>
      </c>
      <c r="G643">
        <v>65000000</v>
      </c>
      <c r="H643" s="8">
        <v>6.4</v>
      </c>
    </row>
    <row r="644" spans="1:8" hidden="1" x14ac:dyDescent="0.3">
      <c r="A644" t="s">
        <v>1235</v>
      </c>
      <c r="B644">
        <v>159</v>
      </c>
      <c r="C644">
        <v>55637680</v>
      </c>
      <c r="D644" t="s">
        <v>639</v>
      </c>
      <c r="E644" t="s">
        <v>1236</v>
      </c>
      <c r="F644" t="s">
        <v>11</v>
      </c>
      <c r="G644">
        <v>65000000</v>
      </c>
      <c r="H644" s="8">
        <v>7.3</v>
      </c>
    </row>
    <row r="645" spans="1:8" hidden="1" x14ac:dyDescent="0.3">
      <c r="A645" t="s">
        <v>1237</v>
      </c>
      <c r="B645">
        <v>118</v>
      </c>
      <c r="C645">
        <v>85911262</v>
      </c>
      <c r="D645" t="s">
        <v>1238</v>
      </c>
      <c r="E645" t="s">
        <v>1239</v>
      </c>
      <c r="F645" t="s">
        <v>11</v>
      </c>
      <c r="G645">
        <v>65000000</v>
      </c>
      <c r="H645" s="8">
        <v>5.2</v>
      </c>
    </row>
    <row r="646" spans="1:8" hidden="1" x14ac:dyDescent="0.3">
      <c r="A646" t="s">
        <v>1240</v>
      </c>
      <c r="B646">
        <v>105</v>
      </c>
      <c r="C646">
        <v>53846915</v>
      </c>
      <c r="D646" t="s">
        <v>1030</v>
      </c>
      <c r="E646" t="s">
        <v>1241</v>
      </c>
      <c r="F646" t="s">
        <v>11</v>
      </c>
      <c r="G646">
        <v>50100000</v>
      </c>
      <c r="H646" s="8">
        <v>6.6</v>
      </c>
    </row>
    <row r="647" spans="1:8" hidden="1" x14ac:dyDescent="0.3">
      <c r="A647" t="s">
        <v>105</v>
      </c>
      <c r="B647">
        <v>103</v>
      </c>
      <c r="C647">
        <v>54758461</v>
      </c>
      <c r="D647" t="s">
        <v>468</v>
      </c>
      <c r="E647" t="s">
        <v>1242</v>
      </c>
      <c r="F647" t="s">
        <v>11</v>
      </c>
      <c r="G647">
        <v>65000000</v>
      </c>
      <c r="H647" s="8">
        <v>6.3</v>
      </c>
    </row>
    <row r="648" spans="1:8" hidden="1" x14ac:dyDescent="0.3">
      <c r="A648" t="s">
        <v>1243</v>
      </c>
      <c r="B648">
        <v>122</v>
      </c>
      <c r="C648">
        <v>52397389</v>
      </c>
      <c r="D648" t="s">
        <v>1244</v>
      </c>
      <c r="E648" t="s">
        <v>1245</v>
      </c>
      <c r="F648" t="s">
        <v>11</v>
      </c>
      <c r="G648">
        <v>65000000</v>
      </c>
      <c r="H648" s="8">
        <v>5.9</v>
      </c>
    </row>
    <row r="649" spans="1:8" hidden="1" x14ac:dyDescent="0.3">
      <c r="A649" t="s">
        <v>1009</v>
      </c>
      <c r="B649">
        <v>143</v>
      </c>
      <c r="C649">
        <v>38966057</v>
      </c>
      <c r="D649" t="s">
        <v>840</v>
      </c>
      <c r="E649" t="s">
        <v>1246</v>
      </c>
      <c r="F649" t="s">
        <v>11</v>
      </c>
      <c r="G649">
        <v>65000000</v>
      </c>
      <c r="H649" s="8">
        <v>6.7</v>
      </c>
    </row>
    <row r="650" spans="1:8" hidden="1" x14ac:dyDescent="0.3">
      <c r="A650" t="s">
        <v>780</v>
      </c>
      <c r="B650">
        <v>96</v>
      </c>
      <c r="C650">
        <v>42345531</v>
      </c>
      <c r="D650" t="s">
        <v>739</v>
      </c>
      <c r="E650" t="s">
        <v>1247</v>
      </c>
      <c r="F650" t="s">
        <v>11</v>
      </c>
      <c r="G650">
        <v>65000000</v>
      </c>
      <c r="H650" s="8">
        <v>5.4</v>
      </c>
    </row>
    <row r="651" spans="1:8" hidden="1" x14ac:dyDescent="0.3">
      <c r="A651" t="s">
        <v>780</v>
      </c>
      <c r="B651">
        <v>111</v>
      </c>
      <c r="C651">
        <v>36064910</v>
      </c>
      <c r="D651" t="s">
        <v>930</v>
      </c>
      <c r="E651" t="s">
        <v>1248</v>
      </c>
      <c r="F651" t="s">
        <v>11</v>
      </c>
      <c r="G651">
        <v>45000000</v>
      </c>
      <c r="H651" s="8">
        <v>6.4</v>
      </c>
    </row>
    <row r="652" spans="1:8" hidden="1" x14ac:dyDescent="0.3">
      <c r="A652" t="s">
        <v>693</v>
      </c>
      <c r="B652">
        <v>121</v>
      </c>
      <c r="C652">
        <v>33328051</v>
      </c>
      <c r="D652" t="s">
        <v>794</v>
      </c>
      <c r="E652" t="s">
        <v>1249</v>
      </c>
      <c r="F652" t="s">
        <v>11</v>
      </c>
      <c r="G652">
        <v>65000000</v>
      </c>
      <c r="H652" s="8">
        <v>6.7</v>
      </c>
    </row>
    <row r="653" spans="1:8" hidden="1" x14ac:dyDescent="0.3">
      <c r="A653" t="s">
        <v>1250</v>
      </c>
      <c r="B653">
        <v>135</v>
      </c>
      <c r="C653">
        <v>32598931</v>
      </c>
      <c r="D653" t="s">
        <v>297</v>
      </c>
      <c r="E653" t="s">
        <v>1251</v>
      </c>
      <c r="F653" t="s">
        <v>11</v>
      </c>
      <c r="G653">
        <v>65000000</v>
      </c>
      <c r="H653" s="8">
        <v>6.2</v>
      </c>
    </row>
    <row r="654" spans="1:8" hidden="1" x14ac:dyDescent="0.3">
      <c r="A654" t="s">
        <v>150</v>
      </c>
      <c r="B654">
        <v>101</v>
      </c>
      <c r="C654">
        <v>28045540</v>
      </c>
      <c r="D654" t="s">
        <v>53</v>
      </c>
      <c r="E654" t="s">
        <v>1252</v>
      </c>
      <c r="F654" t="s">
        <v>11</v>
      </c>
      <c r="G654">
        <v>65000000</v>
      </c>
      <c r="H654" s="8">
        <v>6.1</v>
      </c>
    </row>
    <row r="655" spans="1:8" hidden="1" x14ac:dyDescent="0.3">
      <c r="A655" t="s">
        <v>215</v>
      </c>
      <c r="B655">
        <v>151</v>
      </c>
      <c r="C655">
        <v>37023395</v>
      </c>
      <c r="D655" t="s">
        <v>1128</v>
      </c>
      <c r="E655" t="s">
        <v>1253</v>
      </c>
      <c r="F655" t="s">
        <v>11</v>
      </c>
      <c r="G655">
        <v>63000000</v>
      </c>
      <c r="H655" s="8">
        <v>8.8000000000000007</v>
      </c>
    </row>
    <row r="656" spans="1:8" hidden="1" x14ac:dyDescent="0.3">
      <c r="A656" t="s">
        <v>105</v>
      </c>
      <c r="B656">
        <v>131</v>
      </c>
      <c r="C656">
        <v>43532294</v>
      </c>
      <c r="D656" t="s">
        <v>1254</v>
      </c>
      <c r="E656" t="s">
        <v>1255</v>
      </c>
      <c r="F656" t="s">
        <v>11</v>
      </c>
      <c r="G656">
        <v>65000000</v>
      </c>
      <c r="H656" s="8">
        <v>7.1</v>
      </c>
    </row>
    <row r="657" spans="1:8" hidden="1" x14ac:dyDescent="0.3">
      <c r="A657" t="s">
        <v>1256</v>
      </c>
      <c r="B657">
        <v>100</v>
      </c>
      <c r="C657">
        <v>17218080</v>
      </c>
      <c r="D657" t="s">
        <v>533</v>
      </c>
      <c r="E657" t="s">
        <v>1257</v>
      </c>
      <c r="F657" t="s">
        <v>11</v>
      </c>
      <c r="G657">
        <v>70000000</v>
      </c>
      <c r="H657" s="8">
        <v>5.7</v>
      </c>
    </row>
    <row r="658" spans="1:8" hidden="1" x14ac:dyDescent="0.3">
      <c r="A658" t="s">
        <v>1217</v>
      </c>
      <c r="B658">
        <v>105</v>
      </c>
      <c r="C658">
        <v>10014234</v>
      </c>
      <c r="D658" t="s">
        <v>326</v>
      </c>
      <c r="E658" t="s">
        <v>1258</v>
      </c>
      <c r="F658" t="s">
        <v>11</v>
      </c>
      <c r="G658">
        <v>65000000</v>
      </c>
      <c r="H658" s="8">
        <v>5</v>
      </c>
    </row>
    <row r="659" spans="1:8" hidden="1" x14ac:dyDescent="0.3">
      <c r="A659" t="s">
        <v>1259</v>
      </c>
      <c r="B659">
        <v>92</v>
      </c>
      <c r="C659">
        <v>19059018</v>
      </c>
      <c r="D659" t="s">
        <v>1260</v>
      </c>
      <c r="E659" t="s">
        <v>1261</v>
      </c>
      <c r="F659" t="s">
        <v>11</v>
      </c>
      <c r="G659">
        <v>65000000</v>
      </c>
      <c r="H659" s="8">
        <v>5.0999999999999996</v>
      </c>
    </row>
    <row r="660" spans="1:8" hidden="1" x14ac:dyDescent="0.3">
      <c r="A660" t="s">
        <v>1262</v>
      </c>
      <c r="B660">
        <v>130</v>
      </c>
      <c r="C660">
        <v>1987287</v>
      </c>
      <c r="D660" t="s">
        <v>643</v>
      </c>
      <c r="E660" t="s">
        <v>1263</v>
      </c>
      <c r="F660" t="s">
        <v>11</v>
      </c>
      <c r="G660">
        <v>50000000</v>
      </c>
      <c r="H660" s="8">
        <v>6.9</v>
      </c>
    </row>
    <row r="661" spans="1:8" hidden="1" x14ac:dyDescent="0.3">
      <c r="A661" t="s">
        <v>1195</v>
      </c>
      <c r="B661">
        <v>100</v>
      </c>
      <c r="C661">
        <v>24407944</v>
      </c>
      <c r="D661" t="s">
        <v>991</v>
      </c>
      <c r="E661" t="s">
        <v>1264</v>
      </c>
      <c r="F661" t="s">
        <v>11</v>
      </c>
      <c r="G661">
        <v>43000000</v>
      </c>
      <c r="H661" s="8">
        <v>4.8</v>
      </c>
    </row>
    <row r="662" spans="1:8" hidden="1" x14ac:dyDescent="0.3">
      <c r="A662" t="s">
        <v>1265</v>
      </c>
      <c r="B662">
        <v>102</v>
      </c>
      <c r="C662">
        <v>13750556</v>
      </c>
      <c r="D662" t="s">
        <v>108</v>
      </c>
      <c r="E662" t="s">
        <v>1266</v>
      </c>
      <c r="F662" t="s">
        <v>11</v>
      </c>
      <c r="G662">
        <v>65000000</v>
      </c>
      <c r="H662" s="8">
        <v>6.5</v>
      </c>
    </row>
    <row r="663" spans="1:8" hidden="1" x14ac:dyDescent="0.3">
      <c r="A663" t="s">
        <v>741</v>
      </c>
      <c r="B663">
        <v>133</v>
      </c>
      <c r="C663">
        <v>31054924</v>
      </c>
      <c r="D663" t="s">
        <v>1267</v>
      </c>
      <c r="E663" t="s">
        <v>1268</v>
      </c>
      <c r="F663" t="s">
        <v>11</v>
      </c>
      <c r="G663">
        <v>64000000</v>
      </c>
      <c r="H663" s="8">
        <v>5.0999999999999996</v>
      </c>
    </row>
    <row r="664" spans="1:8" hidden="1" x14ac:dyDescent="0.3">
      <c r="A664" t="s">
        <v>1269</v>
      </c>
      <c r="B664">
        <v>121</v>
      </c>
      <c r="C664">
        <v>43247140</v>
      </c>
      <c r="D664" t="s">
        <v>1270</v>
      </c>
      <c r="E664" t="s">
        <v>1271</v>
      </c>
      <c r="F664" t="s">
        <v>11</v>
      </c>
      <c r="G664">
        <v>55000000</v>
      </c>
      <c r="H664" s="8">
        <v>7.1</v>
      </c>
    </row>
    <row r="665" spans="1:8" hidden="1" x14ac:dyDescent="0.3">
      <c r="A665" t="s">
        <v>609</v>
      </c>
      <c r="B665">
        <v>147</v>
      </c>
      <c r="C665">
        <v>2208939</v>
      </c>
      <c r="D665" t="s">
        <v>1272</v>
      </c>
      <c r="E665" t="s">
        <v>1273</v>
      </c>
      <c r="F665" t="s">
        <v>11</v>
      </c>
      <c r="G665">
        <v>50000000</v>
      </c>
      <c r="H665" s="8">
        <v>7.5</v>
      </c>
    </row>
    <row r="666" spans="1:8" hidden="1" x14ac:dyDescent="0.3">
      <c r="A666" t="s">
        <v>657</v>
      </c>
      <c r="B666">
        <v>94</v>
      </c>
      <c r="C666">
        <v>213079163</v>
      </c>
      <c r="D666" t="s">
        <v>573</v>
      </c>
      <c r="E666" t="s">
        <v>1274</v>
      </c>
      <c r="F666" t="s">
        <v>11</v>
      </c>
      <c r="G666">
        <v>63000000</v>
      </c>
      <c r="H666" s="8">
        <v>6.2</v>
      </c>
    </row>
    <row r="667" spans="1:8" hidden="1" x14ac:dyDescent="0.3">
      <c r="A667" t="s">
        <v>301</v>
      </c>
      <c r="B667">
        <v>94</v>
      </c>
      <c r="C667">
        <v>19548064</v>
      </c>
      <c r="D667" t="s">
        <v>407</v>
      </c>
      <c r="E667" t="s">
        <v>1275</v>
      </c>
      <c r="F667" t="s">
        <v>11</v>
      </c>
      <c r="G667">
        <v>65000000</v>
      </c>
      <c r="H667" s="8">
        <v>6.3</v>
      </c>
    </row>
    <row r="668" spans="1:8" x14ac:dyDescent="0.3">
      <c r="A668" t="s">
        <v>123</v>
      </c>
      <c r="B668">
        <v>127</v>
      </c>
      <c r="C668">
        <v>356784000</v>
      </c>
      <c r="D668" t="s">
        <v>382</v>
      </c>
      <c r="E668" t="s">
        <v>1276</v>
      </c>
      <c r="F668" t="s">
        <v>11</v>
      </c>
      <c r="G668">
        <v>63000000</v>
      </c>
      <c r="H668" s="8">
        <v>8.1</v>
      </c>
    </row>
    <row r="669" spans="1:8" hidden="1" x14ac:dyDescent="0.3">
      <c r="A669" t="s">
        <v>1206</v>
      </c>
      <c r="B669">
        <v>212</v>
      </c>
      <c r="C669">
        <v>25052000</v>
      </c>
      <c r="D669" t="s">
        <v>1277</v>
      </c>
      <c r="E669" t="s">
        <v>1278</v>
      </c>
      <c r="F669" t="s">
        <v>11</v>
      </c>
      <c r="G669">
        <v>63000000</v>
      </c>
      <c r="H669" s="8">
        <v>6.6</v>
      </c>
    </row>
    <row r="670" spans="1:8" hidden="1" x14ac:dyDescent="0.3">
      <c r="A670" t="s">
        <v>390</v>
      </c>
      <c r="B670">
        <v>141</v>
      </c>
      <c r="C670">
        <v>122012710</v>
      </c>
      <c r="D670" t="s">
        <v>142</v>
      </c>
      <c r="E670" t="s">
        <v>1279</v>
      </c>
      <c r="F670" t="s">
        <v>11</v>
      </c>
      <c r="G670">
        <v>62000000</v>
      </c>
      <c r="H670" s="8">
        <v>6.9</v>
      </c>
    </row>
    <row r="671" spans="1:8" hidden="1" x14ac:dyDescent="0.3">
      <c r="A671" t="s">
        <v>1280</v>
      </c>
      <c r="B671">
        <v>103</v>
      </c>
      <c r="C671">
        <v>72413</v>
      </c>
      <c r="D671" t="s">
        <v>61</v>
      </c>
      <c r="E671" t="s">
        <v>1281</v>
      </c>
      <c r="F671" t="s">
        <v>648</v>
      </c>
      <c r="G671">
        <v>65000000</v>
      </c>
      <c r="H671" s="8">
        <v>6.1</v>
      </c>
    </row>
    <row r="672" spans="1:8" hidden="1" x14ac:dyDescent="0.3">
      <c r="A672" t="s">
        <v>1282</v>
      </c>
      <c r="B672">
        <v>98</v>
      </c>
      <c r="C672">
        <v>58255287</v>
      </c>
      <c r="D672" t="s">
        <v>326</v>
      </c>
      <c r="E672" t="s">
        <v>1283</v>
      </c>
      <c r="F672" t="s">
        <v>11</v>
      </c>
      <c r="G672">
        <v>64000000</v>
      </c>
      <c r="H672" s="8">
        <v>4.3</v>
      </c>
    </row>
    <row r="673" spans="1:8" hidden="1" x14ac:dyDescent="0.3">
      <c r="A673" t="s">
        <v>205</v>
      </c>
      <c r="B673">
        <v>116</v>
      </c>
      <c r="C673">
        <v>77086030</v>
      </c>
      <c r="D673" t="s">
        <v>1284</v>
      </c>
      <c r="E673" t="s">
        <v>1285</v>
      </c>
      <c r="F673" t="s">
        <v>11</v>
      </c>
      <c r="G673">
        <v>62000000</v>
      </c>
      <c r="H673" s="8">
        <v>6.6</v>
      </c>
    </row>
    <row r="674" spans="1:8" hidden="1" x14ac:dyDescent="0.3">
      <c r="A674" t="s">
        <v>1286</v>
      </c>
      <c r="B674">
        <v>114</v>
      </c>
      <c r="C674">
        <v>65000000</v>
      </c>
      <c r="D674" t="s">
        <v>465</v>
      </c>
      <c r="E674" t="s">
        <v>1287</v>
      </c>
      <c r="F674" t="s">
        <v>11</v>
      </c>
      <c r="G674">
        <v>62000000</v>
      </c>
      <c r="H674" s="8">
        <v>6.8</v>
      </c>
    </row>
    <row r="675" spans="1:8" hidden="1" x14ac:dyDescent="0.3">
      <c r="A675" t="s">
        <v>1288</v>
      </c>
      <c r="B675">
        <v>87</v>
      </c>
      <c r="C675">
        <v>32178777</v>
      </c>
      <c r="D675" t="s">
        <v>1289</v>
      </c>
      <c r="E675" t="s">
        <v>1290</v>
      </c>
      <c r="F675" t="s">
        <v>11</v>
      </c>
      <c r="G675">
        <v>62000000</v>
      </c>
      <c r="H675" s="8">
        <v>3.8</v>
      </c>
    </row>
    <row r="676" spans="1:8" hidden="1" x14ac:dyDescent="0.3">
      <c r="A676" t="s">
        <v>1291</v>
      </c>
      <c r="B676">
        <v>125</v>
      </c>
      <c r="C676">
        <v>15738632</v>
      </c>
      <c r="D676" t="s">
        <v>131</v>
      </c>
      <c r="E676" t="s">
        <v>1292</v>
      </c>
      <c r="F676" t="s">
        <v>11</v>
      </c>
      <c r="G676">
        <v>42000000</v>
      </c>
      <c r="H676" s="8">
        <v>5.9</v>
      </c>
    </row>
    <row r="677" spans="1:8" hidden="1" x14ac:dyDescent="0.3">
      <c r="A677" t="s">
        <v>578</v>
      </c>
      <c r="B677">
        <v>187</v>
      </c>
      <c r="C677">
        <v>54116191</v>
      </c>
      <c r="D677" t="s">
        <v>1293</v>
      </c>
      <c r="E677" t="s">
        <v>1294</v>
      </c>
      <c r="F677" t="s">
        <v>11</v>
      </c>
      <c r="G677">
        <v>44000000</v>
      </c>
      <c r="H677" s="8">
        <v>7.9</v>
      </c>
    </row>
    <row r="678" spans="1:8" hidden="1" x14ac:dyDescent="0.3">
      <c r="A678" t="s">
        <v>1295</v>
      </c>
      <c r="B678">
        <v>93</v>
      </c>
      <c r="C678">
        <v>118153533</v>
      </c>
      <c r="D678" t="s">
        <v>1296</v>
      </c>
      <c r="E678" t="s">
        <v>1297</v>
      </c>
      <c r="F678" t="s">
        <v>11</v>
      </c>
      <c r="G678">
        <v>61000000</v>
      </c>
      <c r="H678" s="8">
        <v>6.3</v>
      </c>
    </row>
    <row r="679" spans="1:8" hidden="1" x14ac:dyDescent="0.3">
      <c r="A679" t="s">
        <v>1298</v>
      </c>
      <c r="B679">
        <v>95</v>
      </c>
      <c r="C679">
        <v>108012170</v>
      </c>
      <c r="D679" t="s">
        <v>89</v>
      </c>
      <c r="E679" t="s">
        <v>1299</v>
      </c>
      <c r="F679" t="s">
        <v>11</v>
      </c>
      <c r="G679">
        <v>63000000</v>
      </c>
      <c r="H679" s="8">
        <v>5.5</v>
      </c>
    </row>
    <row r="680" spans="1:8" hidden="1" x14ac:dyDescent="0.3">
      <c r="A680" t="s">
        <v>35</v>
      </c>
      <c r="B680">
        <v>117</v>
      </c>
      <c r="C680">
        <v>210592590</v>
      </c>
      <c r="D680" t="s">
        <v>513</v>
      </c>
      <c r="E680">
        <v>300</v>
      </c>
      <c r="F680" t="s">
        <v>11</v>
      </c>
      <c r="G680">
        <v>65000000</v>
      </c>
      <c r="H680" s="8">
        <v>7.7</v>
      </c>
    </row>
    <row r="681" spans="1:8" hidden="1" x14ac:dyDescent="0.3">
      <c r="A681" t="s">
        <v>657</v>
      </c>
      <c r="B681">
        <v>106</v>
      </c>
      <c r="C681">
        <v>279167575</v>
      </c>
      <c r="D681" t="s">
        <v>551</v>
      </c>
      <c r="E681" t="s">
        <v>1300</v>
      </c>
      <c r="F681" t="s">
        <v>11</v>
      </c>
      <c r="G681">
        <v>80000000</v>
      </c>
      <c r="H681" s="8">
        <v>6.3</v>
      </c>
    </row>
    <row r="682" spans="1:8" hidden="1" x14ac:dyDescent="0.3">
      <c r="A682" t="s">
        <v>1301</v>
      </c>
      <c r="B682">
        <v>115</v>
      </c>
      <c r="C682">
        <v>143151473</v>
      </c>
      <c r="D682" t="s">
        <v>1302</v>
      </c>
      <c r="E682" t="s">
        <v>1303</v>
      </c>
      <c r="F682" t="s">
        <v>11</v>
      </c>
      <c r="G682">
        <v>60000000</v>
      </c>
      <c r="H682" s="8">
        <v>7.1</v>
      </c>
    </row>
    <row r="683" spans="1:8" hidden="1" x14ac:dyDescent="0.3">
      <c r="A683" t="s">
        <v>1079</v>
      </c>
      <c r="B683">
        <v>189</v>
      </c>
      <c r="C683">
        <v>136801374</v>
      </c>
      <c r="D683" t="s">
        <v>1304</v>
      </c>
      <c r="E683" t="s">
        <v>1305</v>
      </c>
      <c r="F683" t="s">
        <v>11</v>
      </c>
      <c r="G683">
        <v>60000000</v>
      </c>
      <c r="H683" s="8">
        <v>8.5</v>
      </c>
    </row>
    <row r="684" spans="1:8" hidden="1" x14ac:dyDescent="0.3">
      <c r="A684" t="s">
        <v>584</v>
      </c>
      <c r="B684">
        <v>81</v>
      </c>
      <c r="C684">
        <v>135381507</v>
      </c>
      <c r="D684" t="s">
        <v>198</v>
      </c>
      <c r="E684" t="s">
        <v>1306</v>
      </c>
      <c r="F684" t="s">
        <v>11</v>
      </c>
      <c r="G684">
        <v>150000000</v>
      </c>
      <c r="H684" s="8">
        <v>5.8</v>
      </c>
    </row>
    <row r="685" spans="1:8" hidden="1" x14ac:dyDescent="0.3">
      <c r="A685" t="s">
        <v>215</v>
      </c>
      <c r="B685">
        <v>149</v>
      </c>
      <c r="C685">
        <v>167735396</v>
      </c>
      <c r="D685" t="s">
        <v>719</v>
      </c>
      <c r="E685" t="s">
        <v>1307</v>
      </c>
      <c r="F685" t="s">
        <v>11</v>
      </c>
      <c r="G685">
        <v>61000000</v>
      </c>
      <c r="H685" s="8">
        <v>8.1</v>
      </c>
    </row>
    <row r="686" spans="1:8" hidden="1" x14ac:dyDescent="0.3">
      <c r="A686" t="s">
        <v>166</v>
      </c>
      <c r="B686">
        <v>119</v>
      </c>
      <c r="C686">
        <v>121468960</v>
      </c>
      <c r="D686" t="s">
        <v>376</v>
      </c>
      <c r="E686" t="s">
        <v>1308</v>
      </c>
      <c r="F686" t="s">
        <v>11</v>
      </c>
      <c r="G686">
        <v>60000000</v>
      </c>
      <c r="H686" s="8">
        <v>7.9</v>
      </c>
    </row>
    <row r="687" spans="1:8" hidden="1" x14ac:dyDescent="0.3">
      <c r="A687" t="s">
        <v>101</v>
      </c>
      <c r="B687">
        <v>130</v>
      </c>
      <c r="C687">
        <v>106635996</v>
      </c>
      <c r="D687" t="s">
        <v>16</v>
      </c>
      <c r="E687" t="s">
        <v>1309</v>
      </c>
      <c r="F687" t="s">
        <v>11</v>
      </c>
      <c r="G687">
        <v>58000000</v>
      </c>
      <c r="H687" s="8">
        <v>7.2</v>
      </c>
    </row>
    <row r="688" spans="1:8" hidden="1" x14ac:dyDescent="0.3">
      <c r="A688" t="s">
        <v>586</v>
      </c>
      <c r="B688">
        <v>116</v>
      </c>
      <c r="C688">
        <v>102678089</v>
      </c>
      <c r="D688" t="s">
        <v>639</v>
      </c>
      <c r="E688" t="s">
        <v>1310</v>
      </c>
      <c r="F688" t="s">
        <v>11</v>
      </c>
      <c r="G688">
        <v>95000000</v>
      </c>
      <c r="H688" s="8">
        <v>6.3</v>
      </c>
    </row>
    <row r="689" spans="1:8" hidden="1" x14ac:dyDescent="0.3">
      <c r="A689" t="s">
        <v>356</v>
      </c>
      <c r="B689">
        <v>103</v>
      </c>
      <c r="C689">
        <v>125603360</v>
      </c>
      <c r="D689" t="s">
        <v>755</v>
      </c>
      <c r="E689" t="s">
        <v>1311</v>
      </c>
      <c r="F689" t="s">
        <v>11</v>
      </c>
      <c r="G689">
        <v>60000000</v>
      </c>
      <c r="H689" s="8">
        <v>8.1</v>
      </c>
    </row>
    <row r="690" spans="1:8" hidden="1" x14ac:dyDescent="0.3">
      <c r="A690" t="s">
        <v>1312</v>
      </c>
      <c r="B690">
        <v>99</v>
      </c>
      <c r="C690">
        <v>101217900</v>
      </c>
      <c r="D690" t="s">
        <v>1313</v>
      </c>
      <c r="E690" t="s">
        <v>1314</v>
      </c>
      <c r="F690" t="s">
        <v>11</v>
      </c>
      <c r="G690">
        <v>70000000</v>
      </c>
      <c r="H690" s="8">
        <v>7</v>
      </c>
    </row>
    <row r="691" spans="1:8" hidden="1" x14ac:dyDescent="0.3">
      <c r="A691" t="s">
        <v>1070</v>
      </c>
      <c r="B691">
        <v>92</v>
      </c>
      <c r="C691">
        <v>104148781</v>
      </c>
      <c r="D691" t="s">
        <v>1006</v>
      </c>
      <c r="E691" t="s">
        <v>1315</v>
      </c>
      <c r="F691" t="s">
        <v>11</v>
      </c>
      <c r="G691">
        <v>60000000</v>
      </c>
      <c r="H691" s="8">
        <v>5.5</v>
      </c>
    </row>
    <row r="692" spans="1:8" hidden="1" x14ac:dyDescent="0.3">
      <c r="A692" t="s">
        <v>1269</v>
      </c>
      <c r="B692">
        <v>109</v>
      </c>
      <c r="C692">
        <v>75573300</v>
      </c>
      <c r="D692" t="s">
        <v>1180</v>
      </c>
      <c r="E692" t="s">
        <v>1316</v>
      </c>
      <c r="F692" t="s">
        <v>11</v>
      </c>
      <c r="G692">
        <v>61000000</v>
      </c>
      <c r="H692" s="8">
        <v>6.7</v>
      </c>
    </row>
    <row r="693" spans="1:8" hidden="1" x14ac:dyDescent="0.3">
      <c r="A693" t="s">
        <v>627</v>
      </c>
      <c r="B693">
        <v>87</v>
      </c>
      <c r="C693">
        <v>93375151</v>
      </c>
      <c r="D693" t="s">
        <v>832</v>
      </c>
      <c r="E693" t="s">
        <v>1317</v>
      </c>
      <c r="F693" t="s">
        <v>11</v>
      </c>
      <c r="G693">
        <v>60000000</v>
      </c>
      <c r="H693" s="8">
        <v>5.2</v>
      </c>
    </row>
    <row r="694" spans="1:8" hidden="1" x14ac:dyDescent="0.3">
      <c r="A694" t="s">
        <v>1015</v>
      </c>
      <c r="B694">
        <v>111</v>
      </c>
      <c r="C694">
        <v>106126012</v>
      </c>
      <c r="D694" t="s">
        <v>108</v>
      </c>
      <c r="E694" t="s">
        <v>1318</v>
      </c>
      <c r="F694" t="s">
        <v>11</v>
      </c>
      <c r="G694">
        <v>60000000</v>
      </c>
      <c r="H694" s="8">
        <v>7</v>
      </c>
    </row>
    <row r="695" spans="1:8" hidden="1" x14ac:dyDescent="0.3">
      <c r="A695" t="s">
        <v>1319</v>
      </c>
      <c r="B695">
        <v>101</v>
      </c>
      <c r="C695">
        <v>93307796</v>
      </c>
      <c r="D695" t="s">
        <v>551</v>
      </c>
      <c r="E695" t="s">
        <v>1320</v>
      </c>
      <c r="F695" t="s">
        <v>11</v>
      </c>
      <c r="G695">
        <v>60000000</v>
      </c>
      <c r="H695" s="8">
        <v>6.1</v>
      </c>
    </row>
    <row r="696" spans="1:8" hidden="1" x14ac:dyDescent="0.3">
      <c r="A696" t="s">
        <v>255</v>
      </c>
      <c r="B696">
        <v>83</v>
      </c>
      <c r="C696">
        <v>90646554</v>
      </c>
      <c r="D696" t="s">
        <v>145</v>
      </c>
      <c r="E696" t="s">
        <v>1321</v>
      </c>
      <c r="F696" t="s">
        <v>11</v>
      </c>
      <c r="G696">
        <v>105000000</v>
      </c>
      <c r="H696" s="8">
        <v>6.6</v>
      </c>
    </row>
    <row r="697" spans="1:8" hidden="1" x14ac:dyDescent="0.3">
      <c r="A697" t="s">
        <v>1322</v>
      </c>
      <c r="B697">
        <v>113</v>
      </c>
      <c r="C697">
        <v>109176215</v>
      </c>
      <c r="D697" t="s">
        <v>658</v>
      </c>
      <c r="E697" t="s">
        <v>1323</v>
      </c>
      <c r="F697" t="s">
        <v>11</v>
      </c>
      <c r="G697">
        <v>60000000</v>
      </c>
      <c r="H697" s="8">
        <v>5.5</v>
      </c>
    </row>
    <row r="698" spans="1:8" hidden="1" x14ac:dyDescent="0.3">
      <c r="A698" t="s">
        <v>568</v>
      </c>
      <c r="B698">
        <v>107</v>
      </c>
      <c r="C698">
        <v>82670733</v>
      </c>
      <c r="D698" t="s">
        <v>1081</v>
      </c>
      <c r="E698" t="s">
        <v>1324</v>
      </c>
      <c r="F698" t="s">
        <v>11</v>
      </c>
      <c r="G698">
        <v>60000000</v>
      </c>
      <c r="H698" s="8">
        <v>5.9</v>
      </c>
    </row>
    <row r="699" spans="1:8" hidden="1" x14ac:dyDescent="0.3">
      <c r="A699" t="s">
        <v>867</v>
      </c>
      <c r="B699">
        <v>94</v>
      </c>
      <c r="C699">
        <v>82569532</v>
      </c>
      <c r="D699" t="s">
        <v>789</v>
      </c>
      <c r="E699" t="s">
        <v>1325</v>
      </c>
      <c r="F699" t="s">
        <v>11</v>
      </c>
      <c r="G699">
        <v>60000000</v>
      </c>
      <c r="H699" s="8">
        <v>5.4</v>
      </c>
    </row>
    <row r="700" spans="1:8" hidden="1" x14ac:dyDescent="0.3">
      <c r="A700" t="s">
        <v>1326</v>
      </c>
      <c r="B700">
        <v>132</v>
      </c>
      <c r="C700">
        <v>81687587</v>
      </c>
      <c r="D700" t="s">
        <v>930</v>
      </c>
      <c r="E700" t="s">
        <v>1327</v>
      </c>
      <c r="F700" t="s">
        <v>11</v>
      </c>
      <c r="G700">
        <v>61000000</v>
      </c>
      <c r="H700" s="8">
        <v>6.4</v>
      </c>
    </row>
    <row r="701" spans="1:8" hidden="1" x14ac:dyDescent="0.3">
      <c r="A701" t="s">
        <v>1328</v>
      </c>
      <c r="B701">
        <v>140</v>
      </c>
      <c r="C701">
        <v>80574010</v>
      </c>
      <c r="D701" t="s">
        <v>69</v>
      </c>
      <c r="E701" t="s">
        <v>1329</v>
      </c>
      <c r="F701" t="s">
        <v>11</v>
      </c>
      <c r="G701">
        <v>60000000</v>
      </c>
      <c r="H701" s="8">
        <v>5.7</v>
      </c>
    </row>
    <row r="702" spans="1:8" hidden="1" x14ac:dyDescent="0.3">
      <c r="A702" t="s">
        <v>85</v>
      </c>
      <c r="B702">
        <v>125</v>
      </c>
      <c r="C702">
        <v>75764085</v>
      </c>
      <c r="D702" t="s">
        <v>830</v>
      </c>
      <c r="E702" t="s">
        <v>1330</v>
      </c>
      <c r="F702" t="s">
        <v>11</v>
      </c>
      <c r="G702">
        <v>60000000</v>
      </c>
      <c r="H702" s="8">
        <v>6.7</v>
      </c>
    </row>
    <row r="703" spans="1:8" hidden="1" x14ac:dyDescent="0.3">
      <c r="A703" t="s">
        <v>411</v>
      </c>
      <c r="B703">
        <v>111</v>
      </c>
      <c r="C703">
        <v>90356857</v>
      </c>
      <c r="D703" t="s">
        <v>131</v>
      </c>
      <c r="E703" t="s">
        <v>1331</v>
      </c>
      <c r="F703" t="s">
        <v>11</v>
      </c>
      <c r="G703">
        <v>58000000</v>
      </c>
      <c r="H703" s="8">
        <v>7.1</v>
      </c>
    </row>
    <row r="704" spans="1:8" hidden="1" x14ac:dyDescent="0.3">
      <c r="A704" t="s">
        <v>241</v>
      </c>
      <c r="B704">
        <v>156</v>
      </c>
      <c r="C704">
        <v>75530832</v>
      </c>
      <c r="D704" t="s">
        <v>1254</v>
      </c>
      <c r="E704" t="s">
        <v>1332</v>
      </c>
      <c r="F704" t="s">
        <v>11</v>
      </c>
      <c r="G704">
        <v>55000000</v>
      </c>
      <c r="H704" s="8">
        <v>6.8</v>
      </c>
    </row>
    <row r="705" spans="1:8" hidden="1" x14ac:dyDescent="0.3">
      <c r="A705" t="s">
        <v>1333</v>
      </c>
      <c r="B705">
        <v>170</v>
      </c>
      <c r="C705">
        <v>75370763</v>
      </c>
      <c r="D705" t="s">
        <v>1334</v>
      </c>
      <c r="E705" t="s">
        <v>1335</v>
      </c>
      <c r="F705" t="s">
        <v>11</v>
      </c>
      <c r="G705">
        <v>60000000</v>
      </c>
      <c r="H705" s="8">
        <v>6.5</v>
      </c>
    </row>
    <row r="706" spans="1:8" hidden="1" x14ac:dyDescent="0.3">
      <c r="A706" t="s">
        <v>535</v>
      </c>
      <c r="B706">
        <v>120</v>
      </c>
      <c r="C706">
        <v>100003492</v>
      </c>
      <c r="D706" t="s">
        <v>712</v>
      </c>
      <c r="E706" t="s">
        <v>1336</v>
      </c>
      <c r="F706" t="s">
        <v>11</v>
      </c>
      <c r="G706">
        <v>65000000</v>
      </c>
      <c r="H706" s="8">
        <v>7.6</v>
      </c>
    </row>
    <row r="707" spans="1:8" hidden="1" x14ac:dyDescent="0.3">
      <c r="A707" t="s">
        <v>575</v>
      </c>
      <c r="B707">
        <v>100</v>
      </c>
      <c r="C707">
        <v>90341670</v>
      </c>
      <c r="D707" t="s">
        <v>641</v>
      </c>
      <c r="E707" t="s">
        <v>1337</v>
      </c>
      <c r="F707" t="s">
        <v>11</v>
      </c>
      <c r="G707">
        <v>60000000</v>
      </c>
      <c r="H707" s="8">
        <v>5.5</v>
      </c>
    </row>
    <row r="708" spans="1:8" hidden="1" x14ac:dyDescent="0.3">
      <c r="A708" t="s">
        <v>1338</v>
      </c>
      <c r="B708">
        <v>115</v>
      </c>
      <c r="C708">
        <v>74540762</v>
      </c>
      <c r="D708" t="s">
        <v>297</v>
      </c>
      <c r="E708" t="s">
        <v>1339</v>
      </c>
      <c r="F708" t="s">
        <v>11</v>
      </c>
      <c r="G708">
        <v>55000000</v>
      </c>
      <c r="H708" s="8">
        <v>6.5</v>
      </c>
    </row>
    <row r="709" spans="1:8" hidden="1" x14ac:dyDescent="0.3">
      <c r="A709" t="s">
        <v>285</v>
      </c>
      <c r="B709">
        <v>130</v>
      </c>
      <c r="C709">
        <v>80033643</v>
      </c>
      <c r="D709" t="s">
        <v>391</v>
      </c>
      <c r="E709" t="s">
        <v>1340</v>
      </c>
      <c r="F709" t="s">
        <v>11</v>
      </c>
      <c r="G709">
        <v>60000000</v>
      </c>
      <c r="H709" s="8">
        <v>7</v>
      </c>
    </row>
    <row r="710" spans="1:8" hidden="1" x14ac:dyDescent="0.3">
      <c r="A710" t="s">
        <v>693</v>
      </c>
      <c r="B710">
        <v>105</v>
      </c>
      <c r="C710">
        <v>73648142</v>
      </c>
      <c r="D710" t="s">
        <v>930</v>
      </c>
      <c r="E710" t="s">
        <v>1341</v>
      </c>
      <c r="F710" t="s">
        <v>11</v>
      </c>
      <c r="G710">
        <v>60000000</v>
      </c>
      <c r="H710" s="8">
        <v>5.8</v>
      </c>
    </row>
    <row r="711" spans="1:8" hidden="1" x14ac:dyDescent="0.3">
      <c r="A711" t="s">
        <v>1342</v>
      </c>
      <c r="B711">
        <v>111</v>
      </c>
      <c r="C711">
        <v>71844424</v>
      </c>
      <c r="D711" t="s">
        <v>1343</v>
      </c>
      <c r="E711" t="s">
        <v>1344</v>
      </c>
      <c r="F711" t="s">
        <v>11</v>
      </c>
      <c r="G711">
        <v>60000000</v>
      </c>
      <c r="H711" s="8">
        <v>7.3</v>
      </c>
    </row>
    <row r="712" spans="1:8" hidden="1" x14ac:dyDescent="0.3">
      <c r="A712" t="s">
        <v>500</v>
      </c>
      <c r="B712">
        <v>106</v>
      </c>
      <c r="C712">
        <v>75638743</v>
      </c>
      <c r="D712" t="s">
        <v>1345</v>
      </c>
      <c r="E712" t="s">
        <v>1346</v>
      </c>
      <c r="F712" t="s">
        <v>11</v>
      </c>
      <c r="G712">
        <v>60000000</v>
      </c>
      <c r="H712" s="8">
        <v>6.6</v>
      </c>
    </row>
    <row r="713" spans="1:8" hidden="1" x14ac:dyDescent="0.3">
      <c r="A713" t="s">
        <v>1347</v>
      </c>
      <c r="B713">
        <v>89</v>
      </c>
      <c r="C713">
        <v>66734992</v>
      </c>
      <c r="D713" t="s">
        <v>449</v>
      </c>
      <c r="E713" t="s">
        <v>1348</v>
      </c>
      <c r="F713" t="s">
        <v>11</v>
      </c>
      <c r="G713">
        <v>60000000</v>
      </c>
      <c r="H713" s="8">
        <v>4.4000000000000004</v>
      </c>
    </row>
    <row r="714" spans="1:8" hidden="1" x14ac:dyDescent="0.3">
      <c r="A714" t="s">
        <v>1049</v>
      </c>
      <c r="B714">
        <v>100</v>
      </c>
      <c r="C714">
        <v>75280058</v>
      </c>
      <c r="D714" t="s">
        <v>1349</v>
      </c>
      <c r="E714" t="s">
        <v>1350</v>
      </c>
      <c r="F714" t="s">
        <v>11</v>
      </c>
      <c r="G714">
        <v>60000000</v>
      </c>
      <c r="H714" s="8">
        <v>7.7</v>
      </c>
    </row>
    <row r="715" spans="1:8" hidden="1" x14ac:dyDescent="0.3">
      <c r="A715" t="s">
        <v>294</v>
      </c>
      <c r="B715">
        <v>91</v>
      </c>
      <c r="C715">
        <v>64505912</v>
      </c>
      <c r="D715" t="s">
        <v>974</v>
      </c>
      <c r="E715" t="s">
        <v>1351</v>
      </c>
      <c r="F715" t="s">
        <v>11</v>
      </c>
      <c r="G715">
        <v>48000000</v>
      </c>
      <c r="H715" s="8">
        <v>5</v>
      </c>
    </row>
    <row r="716" spans="1:8" hidden="1" x14ac:dyDescent="0.3">
      <c r="A716" t="s">
        <v>568</v>
      </c>
      <c r="B716">
        <v>146</v>
      </c>
      <c r="C716">
        <v>77862546</v>
      </c>
      <c r="D716" t="s">
        <v>142</v>
      </c>
      <c r="E716" t="s">
        <v>1352</v>
      </c>
      <c r="F716" t="s">
        <v>11</v>
      </c>
      <c r="G716">
        <v>70000000</v>
      </c>
      <c r="H716" s="8">
        <v>7.7</v>
      </c>
    </row>
    <row r="717" spans="1:8" hidden="1" x14ac:dyDescent="0.3">
      <c r="A717" t="s">
        <v>1353</v>
      </c>
      <c r="B717">
        <v>98</v>
      </c>
      <c r="C717">
        <v>61112916</v>
      </c>
      <c r="D717" t="s">
        <v>164</v>
      </c>
      <c r="E717" t="s">
        <v>1354</v>
      </c>
      <c r="F717" t="s">
        <v>11</v>
      </c>
      <c r="G717">
        <v>50000000</v>
      </c>
      <c r="H717" s="8">
        <v>4.4000000000000004</v>
      </c>
    </row>
    <row r="718" spans="1:8" hidden="1" x14ac:dyDescent="0.3">
      <c r="A718" t="s">
        <v>846</v>
      </c>
      <c r="B718">
        <v>101</v>
      </c>
      <c r="C718">
        <v>88200225</v>
      </c>
      <c r="D718" t="s">
        <v>326</v>
      </c>
      <c r="E718" t="s">
        <v>1355</v>
      </c>
      <c r="F718" t="s">
        <v>11</v>
      </c>
      <c r="G718">
        <v>60000000</v>
      </c>
      <c r="H718" s="8">
        <v>6.1</v>
      </c>
    </row>
    <row r="719" spans="1:8" hidden="1" x14ac:dyDescent="0.3">
      <c r="A719" t="s">
        <v>1356</v>
      </c>
      <c r="B719">
        <v>94</v>
      </c>
      <c r="C719">
        <v>60573641</v>
      </c>
      <c r="D719" t="s">
        <v>1006</v>
      </c>
      <c r="E719" t="s">
        <v>1357</v>
      </c>
      <c r="F719" t="s">
        <v>11</v>
      </c>
      <c r="G719">
        <v>60000000</v>
      </c>
      <c r="H719" s="8">
        <v>5.4</v>
      </c>
    </row>
    <row r="720" spans="1:8" hidden="1" x14ac:dyDescent="0.3">
      <c r="A720" t="s">
        <v>120</v>
      </c>
      <c r="B720">
        <v>132</v>
      </c>
      <c r="C720">
        <v>59035104</v>
      </c>
      <c r="D720" t="s">
        <v>1358</v>
      </c>
      <c r="E720" t="s">
        <v>1359</v>
      </c>
      <c r="F720" t="s">
        <v>11</v>
      </c>
      <c r="G720">
        <v>66000000</v>
      </c>
      <c r="H720" s="8">
        <v>6.8</v>
      </c>
    </row>
    <row r="721" spans="1:8" hidden="1" x14ac:dyDescent="0.3">
      <c r="A721" t="s">
        <v>1360</v>
      </c>
      <c r="B721">
        <v>115</v>
      </c>
      <c r="C721">
        <v>56702901</v>
      </c>
      <c r="D721" t="s">
        <v>1128</v>
      </c>
      <c r="E721" t="s">
        <v>1361</v>
      </c>
      <c r="F721" t="s">
        <v>11</v>
      </c>
      <c r="G721">
        <v>60000000</v>
      </c>
      <c r="H721" s="8">
        <v>6.5</v>
      </c>
    </row>
    <row r="722" spans="1:8" hidden="1" x14ac:dyDescent="0.3">
      <c r="A722" t="s">
        <v>1362</v>
      </c>
      <c r="B722">
        <v>92</v>
      </c>
      <c r="C722">
        <v>55994557</v>
      </c>
      <c r="D722" t="s">
        <v>89</v>
      </c>
      <c r="E722" t="s">
        <v>1363</v>
      </c>
      <c r="F722" t="s">
        <v>11</v>
      </c>
      <c r="G722">
        <v>60000000</v>
      </c>
      <c r="H722" s="8">
        <v>7</v>
      </c>
    </row>
    <row r="723" spans="1:8" hidden="1" x14ac:dyDescent="0.3">
      <c r="A723" t="s">
        <v>1167</v>
      </c>
      <c r="B723">
        <v>124</v>
      </c>
      <c r="C723">
        <v>54910560</v>
      </c>
      <c r="D723" t="s">
        <v>1104</v>
      </c>
      <c r="E723" t="s">
        <v>1364</v>
      </c>
      <c r="F723" t="s">
        <v>11</v>
      </c>
      <c r="G723">
        <v>60000000</v>
      </c>
      <c r="H723" s="8">
        <v>6.3</v>
      </c>
    </row>
    <row r="724" spans="1:8" hidden="1" x14ac:dyDescent="0.3">
      <c r="A724" t="s">
        <v>438</v>
      </c>
      <c r="B724">
        <v>119</v>
      </c>
      <c r="C724">
        <v>53789313</v>
      </c>
      <c r="D724" t="s">
        <v>540</v>
      </c>
      <c r="E724" t="s">
        <v>1365</v>
      </c>
      <c r="F724" t="s">
        <v>11</v>
      </c>
      <c r="G724">
        <v>60000000</v>
      </c>
      <c r="H724" s="8">
        <v>6.3</v>
      </c>
    </row>
    <row r="725" spans="1:8" hidden="1" x14ac:dyDescent="0.3">
      <c r="A725" t="s">
        <v>1366</v>
      </c>
      <c r="B725">
        <v>124</v>
      </c>
      <c r="C725">
        <v>51045801</v>
      </c>
      <c r="D725" t="s">
        <v>69</v>
      </c>
      <c r="E725" t="s">
        <v>1367</v>
      </c>
      <c r="F725" t="s">
        <v>11</v>
      </c>
      <c r="G725">
        <v>60000000</v>
      </c>
      <c r="H725" s="8">
        <v>6.1</v>
      </c>
    </row>
    <row r="726" spans="1:8" hidden="1" x14ac:dyDescent="0.3">
      <c r="A726" t="s">
        <v>1368</v>
      </c>
      <c r="B726">
        <v>93</v>
      </c>
      <c r="C726">
        <v>50818750</v>
      </c>
      <c r="D726" t="s">
        <v>89</v>
      </c>
      <c r="E726" t="s">
        <v>1369</v>
      </c>
      <c r="F726" t="s">
        <v>11</v>
      </c>
      <c r="G726">
        <v>60000000</v>
      </c>
      <c r="H726" s="8">
        <v>6.1</v>
      </c>
    </row>
    <row r="727" spans="1:8" hidden="1" x14ac:dyDescent="0.3">
      <c r="A727" t="s">
        <v>1370</v>
      </c>
      <c r="B727">
        <v>98</v>
      </c>
      <c r="C727">
        <v>50189179</v>
      </c>
      <c r="D727" t="s">
        <v>632</v>
      </c>
      <c r="E727" t="s">
        <v>1371</v>
      </c>
      <c r="F727" t="s">
        <v>11</v>
      </c>
      <c r="G727">
        <v>60000000</v>
      </c>
      <c r="H727" s="8">
        <v>5.3</v>
      </c>
    </row>
    <row r="728" spans="1:8" hidden="1" x14ac:dyDescent="0.3">
      <c r="A728" t="s">
        <v>1372</v>
      </c>
      <c r="B728">
        <v>92</v>
      </c>
      <c r="C728">
        <v>50024083</v>
      </c>
      <c r="D728" t="s">
        <v>19</v>
      </c>
      <c r="E728" t="s">
        <v>1373</v>
      </c>
      <c r="F728" t="s">
        <v>11</v>
      </c>
      <c r="G728">
        <v>60000000</v>
      </c>
      <c r="H728" s="8">
        <v>5.4</v>
      </c>
    </row>
    <row r="729" spans="1:8" hidden="1" x14ac:dyDescent="0.3">
      <c r="A729" t="s">
        <v>273</v>
      </c>
      <c r="B729">
        <v>105</v>
      </c>
      <c r="C729">
        <v>50549107</v>
      </c>
      <c r="D729" t="s">
        <v>297</v>
      </c>
      <c r="E729" t="s">
        <v>1374</v>
      </c>
      <c r="F729" t="s">
        <v>11</v>
      </c>
      <c r="G729">
        <v>60000000</v>
      </c>
      <c r="H729" s="8">
        <v>6.2</v>
      </c>
    </row>
    <row r="730" spans="1:8" hidden="1" x14ac:dyDescent="0.3">
      <c r="A730" t="s">
        <v>1375</v>
      </c>
      <c r="B730">
        <v>124</v>
      </c>
      <c r="C730">
        <v>56443482</v>
      </c>
      <c r="D730" t="s">
        <v>1376</v>
      </c>
      <c r="E730" t="s">
        <v>1377</v>
      </c>
      <c r="F730" t="s">
        <v>11</v>
      </c>
      <c r="G730">
        <v>60000000</v>
      </c>
      <c r="H730" s="8">
        <v>6.6</v>
      </c>
    </row>
    <row r="731" spans="1:8" hidden="1" x14ac:dyDescent="0.3">
      <c r="A731" t="s">
        <v>1378</v>
      </c>
      <c r="B731">
        <v>99</v>
      </c>
      <c r="C731">
        <v>62401264</v>
      </c>
      <c r="D731" t="s">
        <v>142</v>
      </c>
      <c r="E731" t="s">
        <v>1379</v>
      </c>
      <c r="F731" t="s">
        <v>11</v>
      </c>
      <c r="G731">
        <v>60000000</v>
      </c>
      <c r="H731" s="8">
        <v>5.9</v>
      </c>
    </row>
    <row r="732" spans="1:8" hidden="1" x14ac:dyDescent="0.3">
      <c r="A732" t="s">
        <v>1380</v>
      </c>
      <c r="B732">
        <v>116</v>
      </c>
      <c r="C732">
        <v>47748610</v>
      </c>
      <c r="D732" t="s">
        <v>1381</v>
      </c>
      <c r="E732" t="s">
        <v>1382</v>
      </c>
      <c r="F732" t="s">
        <v>11</v>
      </c>
      <c r="G732">
        <v>75000000</v>
      </c>
      <c r="H732" s="8">
        <v>6.3</v>
      </c>
    </row>
    <row r="733" spans="1:8" hidden="1" x14ac:dyDescent="0.3">
      <c r="A733" t="s">
        <v>1019</v>
      </c>
      <c r="B733">
        <v>124</v>
      </c>
      <c r="C733">
        <v>46975183</v>
      </c>
      <c r="D733" t="s">
        <v>794</v>
      </c>
      <c r="E733" t="s">
        <v>1383</v>
      </c>
      <c r="F733" t="s">
        <v>11</v>
      </c>
      <c r="G733">
        <v>61000000</v>
      </c>
      <c r="H733" s="8">
        <v>7.2</v>
      </c>
    </row>
    <row r="734" spans="1:8" hidden="1" x14ac:dyDescent="0.3">
      <c r="A734" t="s">
        <v>1384</v>
      </c>
      <c r="B734">
        <v>96</v>
      </c>
      <c r="C734">
        <v>50807639</v>
      </c>
      <c r="D734" t="s">
        <v>89</v>
      </c>
      <c r="E734" t="s">
        <v>1385</v>
      </c>
      <c r="F734" t="s">
        <v>11</v>
      </c>
      <c r="G734">
        <v>60000000</v>
      </c>
      <c r="H734" s="8">
        <v>6.8</v>
      </c>
    </row>
    <row r="735" spans="1:8" hidden="1" x14ac:dyDescent="0.3">
      <c r="A735" t="s">
        <v>1386</v>
      </c>
      <c r="B735">
        <v>104</v>
      </c>
      <c r="C735">
        <v>46611204</v>
      </c>
      <c r="D735" t="s">
        <v>830</v>
      </c>
      <c r="E735" t="s">
        <v>1387</v>
      </c>
      <c r="F735" t="s">
        <v>11</v>
      </c>
      <c r="G735">
        <v>48000000</v>
      </c>
      <c r="H735" s="8">
        <v>6.1</v>
      </c>
    </row>
    <row r="736" spans="1:8" hidden="1" x14ac:dyDescent="0.3">
      <c r="A736" t="s">
        <v>703</v>
      </c>
      <c r="B736">
        <v>100</v>
      </c>
      <c r="C736">
        <v>257756197</v>
      </c>
      <c r="D736" t="s">
        <v>335</v>
      </c>
      <c r="E736" t="s">
        <v>1388</v>
      </c>
      <c r="F736" t="s">
        <v>11</v>
      </c>
      <c r="G736">
        <v>60000000</v>
      </c>
      <c r="H736" s="8">
        <v>7.8</v>
      </c>
    </row>
    <row r="737" spans="1:8" hidden="1" x14ac:dyDescent="0.3">
      <c r="A737" t="s">
        <v>1389</v>
      </c>
      <c r="B737">
        <v>115</v>
      </c>
      <c r="C737">
        <v>48472213</v>
      </c>
      <c r="D737" t="s">
        <v>573</v>
      </c>
      <c r="E737" t="s">
        <v>1390</v>
      </c>
      <c r="F737" t="s">
        <v>11</v>
      </c>
      <c r="G737">
        <v>45000000</v>
      </c>
      <c r="H737" s="8">
        <v>5</v>
      </c>
    </row>
    <row r="738" spans="1:8" hidden="1" x14ac:dyDescent="0.3">
      <c r="A738" t="s">
        <v>1195</v>
      </c>
      <c r="B738">
        <v>101</v>
      </c>
      <c r="C738">
        <v>43060566</v>
      </c>
      <c r="D738" t="s">
        <v>86</v>
      </c>
      <c r="E738" t="s">
        <v>1391</v>
      </c>
      <c r="F738" t="s">
        <v>11</v>
      </c>
      <c r="G738">
        <v>60000000</v>
      </c>
      <c r="H738" s="8">
        <v>6.2</v>
      </c>
    </row>
    <row r="739" spans="1:8" hidden="1" x14ac:dyDescent="0.3">
      <c r="A739" t="s">
        <v>1392</v>
      </c>
      <c r="B739">
        <v>113</v>
      </c>
      <c r="C739">
        <v>45996718</v>
      </c>
      <c r="D739" t="s">
        <v>142</v>
      </c>
      <c r="E739" t="s">
        <v>1393</v>
      </c>
      <c r="F739" t="s">
        <v>11</v>
      </c>
      <c r="G739">
        <v>60000000</v>
      </c>
      <c r="H739" s="8">
        <v>6.7</v>
      </c>
    </row>
    <row r="740" spans="1:8" hidden="1" x14ac:dyDescent="0.3">
      <c r="A740" t="s">
        <v>1394</v>
      </c>
      <c r="B740">
        <v>100</v>
      </c>
      <c r="C740">
        <v>43337279</v>
      </c>
      <c r="D740" t="s">
        <v>1395</v>
      </c>
      <c r="E740" t="s">
        <v>1396</v>
      </c>
      <c r="F740" t="s">
        <v>11</v>
      </c>
      <c r="G740">
        <v>60000000</v>
      </c>
      <c r="H740" s="8">
        <v>4.9000000000000004</v>
      </c>
    </row>
    <row r="741" spans="1:8" hidden="1" x14ac:dyDescent="0.3">
      <c r="A741" t="s">
        <v>1226</v>
      </c>
      <c r="B741">
        <v>134</v>
      </c>
      <c r="C741">
        <v>37479778</v>
      </c>
      <c r="D741" t="s">
        <v>1397</v>
      </c>
      <c r="E741" t="s">
        <v>1398</v>
      </c>
      <c r="F741" t="s">
        <v>11</v>
      </c>
      <c r="G741">
        <v>60000000</v>
      </c>
      <c r="H741" s="8">
        <v>7.4</v>
      </c>
    </row>
    <row r="742" spans="1:8" hidden="1" x14ac:dyDescent="0.3">
      <c r="A742" t="s">
        <v>431</v>
      </c>
      <c r="B742">
        <v>125</v>
      </c>
      <c r="C742">
        <v>40559930</v>
      </c>
      <c r="D742" t="s">
        <v>1399</v>
      </c>
      <c r="E742" t="s">
        <v>1400</v>
      </c>
      <c r="F742" t="s">
        <v>11</v>
      </c>
      <c r="G742">
        <v>60000000</v>
      </c>
      <c r="H742" s="8">
        <v>6.2</v>
      </c>
    </row>
    <row r="743" spans="1:8" hidden="1" x14ac:dyDescent="0.3">
      <c r="A743" t="s">
        <v>1401</v>
      </c>
      <c r="B743">
        <v>94</v>
      </c>
      <c r="C743">
        <v>36830057</v>
      </c>
      <c r="D743" t="s">
        <v>881</v>
      </c>
      <c r="E743" t="s">
        <v>1402</v>
      </c>
      <c r="F743" t="s">
        <v>11</v>
      </c>
      <c r="G743">
        <v>65000000</v>
      </c>
      <c r="H743" s="8">
        <v>4.9000000000000004</v>
      </c>
    </row>
    <row r="744" spans="1:8" hidden="1" x14ac:dyDescent="0.3">
      <c r="A744" t="s">
        <v>1103</v>
      </c>
      <c r="B744">
        <v>107</v>
      </c>
      <c r="C744">
        <v>36279230</v>
      </c>
      <c r="D744" t="s">
        <v>108</v>
      </c>
      <c r="E744" t="s">
        <v>1403</v>
      </c>
      <c r="F744" t="s">
        <v>11</v>
      </c>
      <c r="G744">
        <v>60000000</v>
      </c>
      <c r="H744" s="8">
        <v>6.1</v>
      </c>
    </row>
    <row r="745" spans="1:8" hidden="1" x14ac:dyDescent="0.3">
      <c r="A745" t="s">
        <v>1404</v>
      </c>
      <c r="B745">
        <v>91</v>
      </c>
      <c r="C745">
        <v>42194060</v>
      </c>
      <c r="D745" t="s">
        <v>198</v>
      </c>
      <c r="E745" t="s">
        <v>1405</v>
      </c>
      <c r="F745" t="s">
        <v>11</v>
      </c>
      <c r="G745">
        <v>70000000</v>
      </c>
      <c r="H745" s="8">
        <v>6.1</v>
      </c>
    </row>
    <row r="746" spans="1:8" hidden="1" x14ac:dyDescent="0.3">
      <c r="A746" t="s">
        <v>1406</v>
      </c>
      <c r="B746">
        <v>116</v>
      </c>
      <c r="C746">
        <v>43119879</v>
      </c>
      <c r="D746" t="s">
        <v>74</v>
      </c>
      <c r="E746" t="s">
        <v>1407</v>
      </c>
      <c r="F746" t="s">
        <v>11</v>
      </c>
      <c r="G746">
        <v>60000000</v>
      </c>
      <c r="H746" s="8">
        <v>6.4</v>
      </c>
    </row>
    <row r="747" spans="1:8" hidden="1" x14ac:dyDescent="0.3">
      <c r="A747" t="s">
        <v>1408</v>
      </c>
      <c r="B747">
        <v>100</v>
      </c>
      <c r="C747">
        <v>35096190</v>
      </c>
      <c r="D747" t="s">
        <v>1409</v>
      </c>
      <c r="E747" t="s">
        <v>1410</v>
      </c>
      <c r="F747" t="s">
        <v>11</v>
      </c>
      <c r="G747">
        <v>60000000</v>
      </c>
      <c r="H747" s="8">
        <v>6.3</v>
      </c>
    </row>
    <row r="748" spans="1:8" hidden="1" x14ac:dyDescent="0.3">
      <c r="A748" t="s">
        <v>101</v>
      </c>
      <c r="B748">
        <v>117</v>
      </c>
      <c r="C748">
        <v>43290977</v>
      </c>
      <c r="D748" t="s">
        <v>719</v>
      </c>
      <c r="E748" t="s">
        <v>1411</v>
      </c>
      <c r="F748" t="s">
        <v>11</v>
      </c>
      <c r="G748">
        <v>80000000</v>
      </c>
      <c r="H748" s="8">
        <v>6.6</v>
      </c>
    </row>
    <row r="749" spans="1:8" hidden="1" x14ac:dyDescent="0.3">
      <c r="A749" t="s">
        <v>599</v>
      </c>
      <c r="B749">
        <v>110</v>
      </c>
      <c r="C749">
        <v>33927476</v>
      </c>
      <c r="D749" t="s">
        <v>1412</v>
      </c>
      <c r="E749" t="s">
        <v>1413</v>
      </c>
      <c r="F749" t="s">
        <v>11</v>
      </c>
      <c r="G749">
        <v>40000000</v>
      </c>
      <c r="H749" s="8">
        <v>5.7</v>
      </c>
    </row>
    <row r="750" spans="1:8" hidden="1" x14ac:dyDescent="0.3">
      <c r="A750" t="s">
        <v>1394</v>
      </c>
      <c r="B750">
        <v>96</v>
      </c>
      <c r="C750">
        <v>32122249</v>
      </c>
      <c r="D750" t="s">
        <v>326</v>
      </c>
      <c r="E750" t="s">
        <v>1414</v>
      </c>
      <c r="F750" t="s">
        <v>11</v>
      </c>
      <c r="G750">
        <v>60000000</v>
      </c>
      <c r="H750" s="8">
        <v>5.9</v>
      </c>
    </row>
    <row r="751" spans="1:8" hidden="1" x14ac:dyDescent="0.3">
      <c r="A751" t="s">
        <v>1366</v>
      </c>
      <c r="B751">
        <v>101</v>
      </c>
      <c r="C751">
        <v>40076438</v>
      </c>
      <c r="D751" t="s">
        <v>794</v>
      </c>
      <c r="E751" t="s">
        <v>1415</v>
      </c>
      <c r="F751" t="s">
        <v>11</v>
      </c>
      <c r="G751">
        <v>60000000</v>
      </c>
      <c r="H751" s="8">
        <v>6</v>
      </c>
    </row>
    <row r="752" spans="1:8" hidden="1" x14ac:dyDescent="0.3">
      <c r="A752" t="s">
        <v>1416</v>
      </c>
      <c r="B752">
        <v>111</v>
      </c>
      <c r="C752">
        <v>32940507</v>
      </c>
      <c r="D752" t="s">
        <v>142</v>
      </c>
      <c r="E752" t="s">
        <v>1417</v>
      </c>
      <c r="F752" t="s">
        <v>11</v>
      </c>
      <c r="G752">
        <v>60000000</v>
      </c>
      <c r="H752" s="8">
        <v>6.1</v>
      </c>
    </row>
    <row r="753" spans="1:8" hidden="1" x14ac:dyDescent="0.3">
      <c r="A753" t="s">
        <v>303</v>
      </c>
      <c r="B753">
        <v>117</v>
      </c>
      <c r="C753">
        <v>31670931</v>
      </c>
      <c r="D753" t="s">
        <v>1418</v>
      </c>
      <c r="E753" t="s">
        <v>1419</v>
      </c>
      <c r="F753" t="s">
        <v>11</v>
      </c>
      <c r="G753">
        <v>60000000</v>
      </c>
      <c r="H753" s="8">
        <v>6.7</v>
      </c>
    </row>
    <row r="754" spans="1:8" hidden="1" x14ac:dyDescent="0.3">
      <c r="A754" t="s">
        <v>1333</v>
      </c>
      <c r="B754">
        <v>126</v>
      </c>
      <c r="C754">
        <v>30695227</v>
      </c>
      <c r="D754" t="s">
        <v>1420</v>
      </c>
      <c r="E754" t="s">
        <v>1421</v>
      </c>
      <c r="F754" t="s">
        <v>11</v>
      </c>
      <c r="G754">
        <v>60000000</v>
      </c>
      <c r="H754" s="8">
        <v>6.7</v>
      </c>
    </row>
    <row r="755" spans="1:8" hidden="1" x14ac:dyDescent="0.3">
      <c r="A755" t="s">
        <v>1106</v>
      </c>
      <c r="B755">
        <v>152</v>
      </c>
      <c r="C755">
        <v>32522352</v>
      </c>
      <c r="D755" t="s">
        <v>1422</v>
      </c>
      <c r="E755" t="s">
        <v>1423</v>
      </c>
      <c r="F755" t="s">
        <v>11</v>
      </c>
      <c r="G755">
        <v>60000000</v>
      </c>
      <c r="H755" s="8">
        <v>7.9</v>
      </c>
    </row>
    <row r="756" spans="1:8" hidden="1" x14ac:dyDescent="0.3">
      <c r="A756" t="s">
        <v>310</v>
      </c>
      <c r="B756">
        <v>101</v>
      </c>
      <c r="C756">
        <v>26082914</v>
      </c>
      <c r="D756" t="s">
        <v>1104</v>
      </c>
      <c r="E756" t="s">
        <v>1424</v>
      </c>
      <c r="F756" t="s">
        <v>11</v>
      </c>
      <c r="G756">
        <v>87000000</v>
      </c>
      <c r="H756" s="8">
        <v>4.3</v>
      </c>
    </row>
    <row r="757" spans="1:8" hidden="1" x14ac:dyDescent="0.3">
      <c r="A757" t="s">
        <v>1425</v>
      </c>
      <c r="B757">
        <v>87</v>
      </c>
      <c r="C757">
        <v>29136626</v>
      </c>
      <c r="D757" t="s">
        <v>1426</v>
      </c>
      <c r="E757" t="s">
        <v>1427</v>
      </c>
      <c r="F757" t="s">
        <v>11</v>
      </c>
      <c r="G757">
        <v>60000000</v>
      </c>
      <c r="H757" s="8">
        <v>5.7</v>
      </c>
    </row>
    <row r="758" spans="1:8" hidden="1" x14ac:dyDescent="0.3">
      <c r="A758" t="s">
        <v>1428</v>
      </c>
      <c r="B758">
        <v>85</v>
      </c>
      <c r="C758">
        <v>26288320</v>
      </c>
      <c r="D758" t="s">
        <v>1429</v>
      </c>
      <c r="E758" t="s">
        <v>1430</v>
      </c>
      <c r="F758" t="s">
        <v>11</v>
      </c>
      <c r="G758">
        <v>60000000</v>
      </c>
      <c r="H758" s="8">
        <v>6.7</v>
      </c>
    </row>
    <row r="759" spans="1:8" hidden="1" x14ac:dyDescent="0.3">
      <c r="A759" t="s">
        <v>780</v>
      </c>
      <c r="B759">
        <v>130</v>
      </c>
      <c r="C759">
        <v>26616590</v>
      </c>
      <c r="D759" t="s">
        <v>1431</v>
      </c>
      <c r="E759" t="s">
        <v>1432</v>
      </c>
      <c r="F759" t="s">
        <v>11</v>
      </c>
      <c r="G759">
        <v>60000000</v>
      </c>
      <c r="H759" s="8">
        <v>6.7</v>
      </c>
    </row>
    <row r="760" spans="1:8" hidden="1" x14ac:dyDescent="0.3">
      <c r="A760" t="s">
        <v>30</v>
      </c>
      <c r="B760">
        <v>173</v>
      </c>
      <c r="C760">
        <v>623279547</v>
      </c>
      <c r="D760" t="s">
        <v>22</v>
      </c>
      <c r="E760" t="s">
        <v>49</v>
      </c>
      <c r="F760" t="s">
        <v>11</v>
      </c>
      <c r="G760">
        <v>220000000</v>
      </c>
      <c r="H760" s="8">
        <v>8.1</v>
      </c>
    </row>
    <row r="761" spans="1:8" hidden="1" x14ac:dyDescent="0.3">
      <c r="A761" t="s">
        <v>163</v>
      </c>
      <c r="B761">
        <v>104</v>
      </c>
      <c r="C761">
        <v>30063805</v>
      </c>
      <c r="D761" t="s">
        <v>1433</v>
      </c>
      <c r="E761" t="s">
        <v>1434</v>
      </c>
      <c r="F761" t="s">
        <v>11</v>
      </c>
      <c r="G761">
        <v>60000000</v>
      </c>
      <c r="H761" s="8">
        <v>6.1</v>
      </c>
    </row>
    <row r="762" spans="1:8" hidden="1" x14ac:dyDescent="0.3">
      <c r="A762" t="s">
        <v>752</v>
      </c>
      <c r="B762">
        <v>121</v>
      </c>
      <c r="C762">
        <v>22518325</v>
      </c>
      <c r="D762" t="s">
        <v>719</v>
      </c>
      <c r="E762" t="s">
        <v>1435</v>
      </c>
      <c r="F762" t="s">
        <v>11</v>
      </c>
      <c r="G762">
        <v>50000000</v>
      </c>
      <c r="H762" s="8">
        <v>5.6</v>
      </c>
    </row>
    <row r="763" spans="1:8" hidden="1" x14ac:dyDescent="0.3">
      <c r="A763" t="s">
        <v>1436</v>
      </c>
      <c r="B763">
        <v>140</v>
      </c>
      <c r="C763">
        <v>13082288</v>
      </c>
      <c r="D763" t="s">
        <v>1437</v>
      </c>
      <c r="E763" t="s">
        <v>1438</v>
      </c>
      <c r="F763" t="s">
        <v>11</v>
      </c>
      <c r="G763">
        <v>60000000</v>
      </c>
      <c r="H763" s="8">
        <v>6.6</v>
      </c>
    </row>
    <row r="764" spans="1:8" hidden="1" x14ac:dyDescent="0.3">
      <c r="A764" t="s">
        <v>1439</v>
      </c>
      <c r="B764">
        <v>131</v>
      </c>
      <c r="C764">
        <v>18208078</v>
      </c>
      <c r="D764" t="s">
        <v>297</v>
      </c>
      <c r="E764" t="s">
        <v>1440</v>
      </c>
      <c r="F764" t="s">
        <v>11</v>
      </c>
      <c r="G764">
        <v>60000000</v>
      </c>
      <c r="H764" s="8">
        <v>6.9</v>
      </c>
    </row>
    <row r="765" spans="1:8" hidden="1" x14ac:dyDescent="0.3">
      <c r="A765" t="s">
        <v>1441</v>
      </c>
      <c r="B765">
        <v>91</v>
      </c>
      <c r="C765">
        <v>14218868</v>
      </c>
      <c r="D765" t="s">
        <v>1431</v>
      </c>
      <c r="E765" t="s">
        <v>1442</v>
      </c>
      <c r="F765" t="s">
        <v>11</v>
      </c>
      <c r="G765">
        <v>65000000</v>
      </c>
      <c r="H765" s="8">
        <v>4.8</v>
      </c>
    </row>
    <row r="766" spans="1:8" hidden="1" x14ac:dyDescent="0.3">
      <c r="A766" t="s">
        <v>1443</v>
      </c>
      <c r="B766">
        <v>118</v>
      </c>
      <c r="C766">
        <v>22451</v>
      </c>
      <c r="D766" t="s">
        <v>1444</v>
      </c>
      <c r="E766" t="s">
        <v>1445</v>
      </c>
      <c r="F766" t="s">
        <v>11</v>
      </c>
      <c r="G766">
        <v>60000000</v>
      </c>
      <c r="H766" s="8">
        <v>6.2</v>
      </c>
    </row>
    <row r="767" spans="1:8" hidden="1" x14ac:dyDescent="0.3">
      <c r="A767" t="s">
        <v>1446</v>
      </c>
      <c r="B767">
        <v>130</v>
      </c>
      <c r="C767">
        <v>31165421</v>
      </c>
      <c r="D767" t="s">
        <v>1447</v>
      </c>
      <c r="E767" t="s">
        <v>1448</v>
      </c>
      <c r="F767" t="s">
        <v>11</v>
      </c>
      <c r="G767">
        <v>60000000</v>
      </c>
      <c r="H767" s="8">
        <v>6</v>
      </c>
    </row>
    <row r="768" spans="1:8" hidden="1" x14ac:dyDescent="0.3">
      <c r="A768" t="s">
        <v>1353</v>
      </c>
      <c r="B768">
        <v>90</v>
      </c>
      <c r="C768">
        <v>11802056</v>
      </c>
      <c r="D768" t="s">
        <v>1449</v>
      </c>
      <c r="E768" t="s">
        <v>1450</v>
      </c>
      <c r="F768" t="s">
        <v>11</v>
      </c>
      <c r="G768">
        <v>60000000</v>
      </c>
      <c r="H768" s="8">
        <v>4.9000000000000004</v>
      </c>
    </row>
    <row r="769" spans="1:8" hidden="1" x14ac:dyDescent="0.3">
      <c r="A769" t="s">
        <v>1451</v>
      </c>
      <c r="B769">
        <v>103</v>
      </c>
      <c r="C769">
        <v>25472967</v>
      </c>
      <c r="D769" t="s">
        <v>1452</v>
      </c>
      <c r="E769" t="s">
        <v>1453</v>
      </c>
      <c r="F769" t="s">
        <v>11</v>
      </c>
      <c r="G769">
        <v>30000000</v>
      </c>
      <c r="H769" s="8">
        <v>5.6</v>
      </c>
    </row>
    <row r="770" spans="1:8" hidden="1" x14ac:dyDescent="0.3">
      <c r="A770" t="s">
        <v>270</v>
      </c>
      <c r="B770">
        <v>122</v>
      </c>
      <c r="C770">
        <v>22362500</v>
      </c>
      <c r="D770" t="s">
        <v>840</v>
      </c>
      <c r="E770" t="s">
        <v>1454</v>
      </c>
      <c r="F770" t="s">
        <v>11</v>
      </c>
      <c r="G770">
        <v>55000000</v>
      </c>
      <c r="H770" s="8">
        <v>6.1</v>
      </c>
    </row>
    <row r="771" spans="1:8" hidden="1" x14ac:dyDescent="0.3">
      <c r="A771" t="s">
        <v>1455</v>
      </c>
      <c r="B771">
        <v>106</v>
      </c>
      <c r="C771">
        <v>17281832</v>
      </c>
      <c r="D771" t="s">
        <v>65</v>
      </c>
      <c r="E771" t="s">
        <v>1456</v>
      </c>
      <c r="F771" t="s">
        <v>11</v>
      </c>
      <c r="G771">
        <v>60000000</v>
      </c>
      <c r="H771" s="8">
        <v>6.1</v>
      </c>
    </row>
    <row r="772" spans="1:8" hidden="1" x14ac:dyDescent="0.3">
      <c r="A772" t="s">
        <v>1265</v>
      </c>
      <c r="B772">
        <v>103</v>
      </c>
      <c r="C772">
        <v>19781879</v>
      </c>
      <c r="D772" t="s">
        <v>991</v>
      </c>
      <c r="E772" t="s">
        <v>1457</v>
      </c>
      <c r="F772" t="s">
        <v>11</v>
      </c>
      <c r="G772">
        <v>60000000</v>
      </c>
      <c r="H772" s="8">
        <v>4.8</v>
      </c>
    </row>
    <row r="773" spans="1:8" hidden="1" x14ac:dyDescent="0.3">
      <c r="A773" t="s">
        <v>1458</v>
      </c>
      <c r="B773">
        <v>107</v>
      </c>
      <c r="C773">
        <v>7605668</v>
      </c>
      <c r="D773" t="s">
        <v>1459</v>
      </c>
      <c r="E773" t="s">
        <v>1460</v>
      </c>
      <c r="F773" t="s">
        <v>11</v>
      </c>
      <c r="G773">
        <v>60000000</v>
      </c>
      <c r="H773" s="8">
        <v>5.5</v>
      </c>
    </row>
    <row r="774" spans="1:8" hidden="1" x14ac:dyDescent="0.3">
      <c r="A774" t="s">
        <v>1461</v>
      </c>
      <c r="B774">
        <v>156</v>
      </c>
      <c r="C774">
        <v>4535117</v>
      </c>
      <c r="D774" t="s">
        <v>641</v>
      </c>
      <c r="E774" t="s">
        <v>1462</v>
      </c>
      <c r="F774" t="s">
        <v>11</v>
      </c>
      <c r="G774">
        <v>60000000</v>
      </c>
      <c r="H774" s="8">
        <v>3.8</v>
      </c>
    </row>
    <row r="775" spans="1:8" hidden="1" x14ac:dyDescent="0.3">
      <c r="A775" t="s">
        <v>101</v>
      </c>
      <c r="B775">
        <v>127</v>
      </c>
      <c r="C775">
        <v>4426297</v>
      </c>
      <c r="D775" t="s">
        <v>399</v>
      </c>
      <c r="E775" t="s">
        <v>1463</v>
      </c>
      <c r="F775" t="s">
        <v>11</v>
      </c>
      <c r="G775">
        <v>35000000</v>
      </c>
      <c r="H775" s="8">
        <v>6.5</v>
      </c>
    </row>
    <row r="776" spans="1:8" hidden="1" x14ac:dyDescent="0.3">
      <c r="A776" t="s">
        <v>1464</v>
      </c>
      <c r="B776">
        <v>132</v>
      </c>
      <c r="C776">
        <v>10166502</v>
      </c>
      <c r="D776" t="s">
        <v>480</v>
      </c>
      <c r="E776" t="s">
        <v>1465</v>
      </c>
      <c r="F776" t="s">
        <v>1466</v>
      </c>
      <c r="G776">
        <v>80000000</v>
      </c>
      <c r="H776" s="8">
        <v>6.7</v>
      </c>
    </row>
    <row r="777" spans="1:8" hidden="1" x14ac:dyDescent="0.3">
      <c r="A777" t="s">
        <v>1467</v>
      </c>
      <c r="B777">
        <v>108</v>
      </c>
      <c r="C777">
        <v>363024263</v>
      </c>
      <c r="D777" t="s">
        <v>1468</v>
      </c>
      <c r="E777" t="s">
        <v>1469</v>
      </c>
      <c r="F777" t="s">
        <v>11</v>
      </c>
      <c r="G777">
        <v>58000000</v>
      </c>
      <c r="H777" s="8">
        <v>8.1</v>
      </c>
    </row>
    <row r="778" spans="1:8" hidden="1" x14ac:dyDescent="0.3">
      <c r="A778" t="s">
        <v>1470</v>
      </c>
      <c r="B778">
        <v>114</v>
      </c>
      <c r="C778">
        <v>12065985</v>
      </c>
      <c r="D778" t="s">
        <v>840</v>
      </c>
      <c r="E778" t="s">
        <v>1471</v>
      </c>
      <c r="F778" t="s">
        <v>11</v>
      </c>
      <c r="G778">
        <v>60000000</v>
      </c>
      <c r="H778" s="8">
        <v>4.9000000000000004</v>
      </c>
    </row>
    <row r="779" spans="1:8" hidden="1" x14ac:dyDescent="0.3">
      <c r="A779" t="s">
        <v>1226</v>
      </c>
      <c r="B779">
        <v>133</v>
      </c>
      <c r="C779">
        <v>350123553</v>
      </c>
      <c r="D779" t="s">
        <v>1472</v>
      </c>
      <c r="E779" t="s">
        <v>1473</v>
      </c>
      <c r="F779" t="s">
        <v>11</v>
      </c>
      <c r="G779">
        <v>58800000</v>
      </c>
      <c r="H779" s="8">
        <v>7.3</v>
      </c>
    </row>
    <row r="780" spans="1:8" hidden="1" x14ac:dyDescent="0.3">
      <c r="A780" t="s">
        <v>147</v>
      </c>
      <c r="B780">
        <v>103</v>
      </c>
      <c r="C780">
        <v>80021740</v>
      </c>
      <c r="D780" t="s">
        <v>1474</v>
      </c>
      <c r="E780" t="s">
        <v>1475</v>
      </c>
      <c r="F780" t="s">
        <v>11</v>
      </c>
      <c r="G780">
        <v>58000000</v>
      </c>
      <c r="H780" s="8">
        <v>6.4</v>
      </c>
    </row>
    <row r="781" spans="1:8" hidden="1" x14ac:dyDescent="0.3">
      <c r="A781" t="s">
        <v>684</v>
      </c>
      <c r="B781">
        <v>95</v>
      </c>
      <c r="C781">
        <v>48291624</v>
      </c>
      <c r="D781" t="s">
        <v>1203</v>
      </c>
      <c r="E781" t="s">
        <v>1476</v>
      </c>
      <c r="F781" t="s">
        <v>11</v>
      </c>
      <c r="G781">
        <v>58000000</v>
      </c>
      <c r="H781" s="8">
        <v>6.7</v>
      </c>
    </row>
    <row r="782" spans="1:8" hidden="1" x14ac:dyDescent="0.3">
      <c r="A782" t="s">
        <v>1356</v>
      </c>
      <c r="B782">
        <v>90</v>
      </c>
      <c r="C782">
        <v>35231365</v>
      </c>
      <c r="D782" t="s">
        <v>1477</v>
      </c>
      <c r="E782" t="s">
        <v>1478</v>
      </c>
      <c r="F782" t="s">
        <v>11</v>
      </c>
      <c r="G782">
        <v>60000000</v>
      </c>
      <c r="H782" s="8">
        <v>3.6</v>
      </c>
    </row>
    <row r="783" spans="1:8" hidden="1" x14ac:dyDescent="0.3">
      <c r="A783" t="s">
        <v>1479</v>
      </c>
      <c r="B783">
        <v>87</v>
      </c>
      <c r="C783">
        <v>53715611</v>
      </c>
      <c r="D783" t="s">
        <v>1480</v>
      </c>
      <c r="E783" t="s">
        <v>1481</v>
      </c>
      <c r="F783" t="s">
        <v>11</v>
      </c>
      <c r="G783">
        <v>63000000</v>
      </c>
      <c r="H783" s="8">
        <v>5.7</v>
      </c>
    </row>
    <row r="784" spans="1:8" hidden="1" x14ac:dyDescent="0.3">
      <c r="A784" t="s">
        <v>1125</v>
      </c>
      <c r="B784">
        <v>114</v>
      </c>
      <c r="C784">
        <v>31199215</v>
      </c>
      <c r="D784" t="s">
        <v>1482</v>
      </c>
      <c r="E784" t="s">
        <v>1483</v>
      </c>
      <c r="F784" t="s">
        <v>11</v>
      </c>
      <c r="G784">
        <v>58000000</v>
      </c>
      <c r="H784" s="8">
        <v>6</v>
      </c>
    </row>
    <row r="785" spans="1:8" hidden="1" x14ac:dyDescent="0.3">
      <c r="A785" t="s">
        <v>1319</v>
      </c>
      <c r="B785">
        <v>103</v>
      </c>
      <c r="C785">
        <v>29580087</v>
      </c>
      <c r="D785" t="s">
        <v>465</v>
      </c>
      <c r="E785" t="s">
        <v>1484</v>
      </c>
      <c r="F785" t="s">
        <v>11</v>
      </c>
      <c r="G785">
        <v>58000000</v>
      </c>
      <c r="H785" s="8">
        <v>4.7</v>
      </c>
    </row>
    <row r="786" spans="1:8" hidden="1" x14ac:dyDescent="0.3">
      <c r="A786" t="s">
        <v>258</v>
      </c>
      <c r="B786">
        <v>125</v>
      </c>
      <c r="C786">
        <v>44665963</v>
      </c>
      <c r="D786" t="s">
        <v>658</v>
      </c>
      <c r="E786" t="s">
        <v>1485</v>
      </c>
      <c r="F786" t="s">
        <v>11</v>
      </c>
      <c r="G786">
        <v>58000000</v>
      </c>
      <c r="H786" s="8">
        <v>6.3</v>
      </c>
    </row>
    <row r="787" spans="1:8" hidden="1" x14ac:dyDescent="0.3">
      <c r="A787" t="s">
        <v>780</v>
      </c>
      <c r="B787">
        <v>97</v>
      </c>
      <c r="C787">
        <v>60128566</v>
      </c>
      <c r="D787" t="s">
        <v>1141</v>
      </c>
      <c r="E787" t="s">
        <v>1486</v>
      </c>
      <c r="F787" t="s">
        <v>11</v>
      </c>
      <c r="G787">
        <v>60000000</v>
      </c>
      <c r="H787" s="8">
        <v>5.9</v>
      </c>
    </row>
    <row r="788" spans="1:8" hidden="1" x14ac:dyDescent="0.3">
      <c r="A788" t="s">
        <v>1487</v>
      </c>
      <c r="B788">
        <v>125</v>
      </c>
      <c r="C788">
        <v>49875589</v>
      </c>
      <c r="D788" t="s">
        <v>357</v>
      </c>
      <c r="E788" t="s">
        <v>1488</v>
      </c>
      <c r="F788" t="s">
        <v>11</v>
      </c>
      <c r="G788">
        <v>58000000</v>
      </c>
      <c r="H788" s="8">
        <v>5.9</v>
      </c>
    </row>
    <row r="789" spans="1:8" hidden="1" x14ac:dyDescent="0.3">
      <c r="A789" t="s">
        <v>1250</v>
      </c>
      <c r="B789">
        <v>136</v>
      </c>
      <c r="C789">
        <v>60984028</v>
      </c>
      <c r="D789" t="s">
        <v>639</v>
      </c>
      <c r="E789" t="s">
        <v>1489</v>
      </c>
      <c r="F789" t="s">
        <v>11</v>
      </c>
      <c r="G789">
        <v>57000000</v>
      </c>
      <c r="H789" s="8">
        <v>7.5</v>
      </c>
    </row>
    <row r="790" spans="1:8" hidden="1" x14ac:dyDescent="0.3">
      <c r="A790" t="s">
        <v>1490</v>
      </c>
      <c r="B790">
        <v>116</v>
      </c>
      <c r="C790">
        <v>36931089</v>
      </c>
      <c r="D790" t="s">
        <v>658</v>
      </c>
      <c r="E790" t="s">
        <v>1491</v>
      </c>
      <c r="F790" t="s">
        <v>11</v>
      </c>
      <c r="G790">
        <v>70000000</v>
      </c>
      <c r="H790" s="8">
        <v>5.6</v>
      </c>
    </row>
    <row r="791" spans="1:8" hidden="1" x14ac:dyDescent="0.3">
      <c r="A791" t="s">
        <v>157</v>
      </c>
      <c r="B791">
        <v>103</v>
      </c>
      <c r="C791">
        <v>51317350</v>
      </c>
      <c r="D791" t="s">
        <v>13</v>
      </c>
      <c r="E791" t="s">
        <v>1492</v>
      </c>
      <c r="F791" t="s">
        <v>11</v>
      </c>
      <c r="G791">
        <v>57000000</v>
      </c>
      <c r="H791" s="8">
        <v>6.4</v>
      </c>
    </row>
    <row r="792" spans="1:8" hidden="1" x14ac:dyDescent="0.3">
      <c r="A792" t="s">
        <v>85</v>
      </c>
      <c r="B792">
        <v>97</v>
      </c>
      <c r="C792">
        <v>28328132</v>
      </c>
      <c r="D792" t="s">
        <v>1493</v>
      </c>
      <c r="E792" t="s">
        <v>1494</v>
      </c>
      <c r="F792" t="s">
        <v>11</v>
      </c>
      <c r="G792">
        <v>58000000</v>
      </c>
      <c r="H792" s="8">
        <v>6.3</v>
      </c>
    </row>
    <row r="793" spans="1:8" hidden="1" x14ac:dyDescent="0.3">
      <c r="A793" t="s">
        <v>1495</v>
      </c>
      <c r="B793">
        <v>96</v>
      </c>
      <c r="C793">
        <v>51774002</v>
      </c>
      <c r="D793" t="s">
        <v>446</v>
      </c>
      <c r="E793" t="s">
        <v>1496</v>
      </c>
      <c r="F793" t="s">
        <v>11</v>
      </c>
      <c r="G793">
        <v>57000000</v>
      </c>
      <c r="H793" s="8">
        <v>4.3</v>
      </c>
    </row>
    <row r="794" spans="1:8" hidden="1" x14ac:dyDescent="0.3">
      <c r="A794" t="s">
        <v>1497</v>
      </c>
      <c r="B794">
        <v>131</v>
      </c>
      <c r="C794">
        <v>25528495</v>
      </c>
      <c r="D794" t="s">
        <v>1498</v>
      </c>
      <c r="E794" t="s">
        <v>1499</v>
      </c>
      <c r="F794" t="s">
        <v>11</v>
      </c>
      <c r="G794">
        <v>57000000</v>
      </c>
      <c r="H794" s="8">
        <v>5.9</v>
      </c>
    </row>
    <row r="795" spans="1:8" hidden="1" x14ac:dyDescent="0.3">
      <c r="A795" t="s">
        <v>867</v>
      </c>
      <c r="B795">
        <v>95</v>
      </c>
      <c r="C795">
        <v>113006880</v>
      </c>
      <c r="D795" t="s">
        <v>1500</v>
      </c>
      <c r="E795" t="s">
        <v>1501</v>
      </c>
      <c r="F795" t="s">
        <v>11</v>
      </c>
      <c r="G795">
        <v>56000000</v>
      </c>
      <c r="H795" s="8">
        <v>5.5</v>
      </c>
    </row>
    <row r="796" spans="1:8" hidden="1" x14ac:dyDescent="0.3">
      <c r="A796" t="s">
        <v>1502</v>
      </c>
      <c r="B796">
        <v>86</v>
      </c>
      <c r="C796">
        <v>45860039</v>
      </c>
      <c r="D796" t="s">
        <v>1503</v>
      </c>
      <c r="E796" t="s">
        <v>1504</v>
      </c>
      <c r="F796" t="s">
        <v>11</v>
      </c>
      <c r="G796">
        <v>56000000</v>
      </c>
      <c r="H796" s="8">
        <v>6.2</v>
      </c>
    </row>
    <row r="797" spans="1:8" hidden="1" x14ac:dyDescent="0.3">
      <c r="A797" t="s">
        <v>134</v>
      </c>
      <c r="B797">
        <v>142</v>
      </c>
      <c r="C797">
        <v>329691196</v>
      </c>
      <c r="D797" t="s">
        <v>840</v>
      </c>
      <c r="E797" t="s">
        <v>1505</v>
      </c>
      <c r="F797" t="s">
        <v>11</v>
      </c>
      <c r="G797">
        <v>55000000</v>
      </c>
      <c r="H797" s="8">
        <v>8.8000000000000007</v>
      </c>
    </row>
    <row r="798" spans="1:8" hidden="1" x14ac:dyDescent="0.3">
      <c r="A798" t="s">
        <v>1298</v>
      </c>
      <c r="B798">
        <v>92</v>
      </c>
      <c r="C798">
        <v>217326336</v>
      </c>
      <c r="D798" t="s">
        <v>1112</v>
      </c>
      <c r="E798" t="s">
        <v>1506</v>
      </c>
      <c r="F798" t="s">
        <v>11</v>
      </c>
      <c r="G798">
        <v>60000000</v>
      </c>
      <c r="H798" s="8">
        <v>5.2</v>
      </c>
    </row>
    <row r="799" spans="1:8" hidden="1" x14ac:dyDescent="0.3">
      <c r="A799" t="s">
        <v>657</v>
      </c>
      <c r="B799">
        <v>108</v>
      </c>
      <c r="C799">
        <v>166225040</v>
      </c>
      <c r="D799" t="s">
        <v>658</v>
      </c>
      <c r="E799" t="s">
        <v>1507</v>
      </c>
      <c r="F799" t="s">
        <v>11</v>
      </c>
      <c r="G799">
        <v>55000000</v>
      </c>
      <c r="H799" s="8">
        <v>7</v>
      </c>
    </row>
    <row r="800" spans="1:8" hidden="1" x14ac:dyDescent="0.3">
      <c r="A800" t="s">
        <v>1508</v>
      </c>
      <c r="B800">
        <v>84</v>
      </c>
      <c r="C800">
        <v>141600000</v>
      </c>
      <c r="D800" t="s">
        <v>1509</v>
      </c>
      <c r="E800" t="s">
        <v>1510</v>
      </c>
      <c r="F800" t="s">
        <v>11</v>
      </c>
      <c r="G800">
        <v>55000000</v>
      </c>
      <c r="H800" s="8">
        <v>6.6</v>
      </c>
    </row>
    <row r="801" spans="1:8" hidden="1" x14ac:dyDescent="0.3">
      <c r="A801" t="s">
        <v>342</v>
      </c>
      <c r="B801">
        <v>188</v>
      </c>
      <c r="C801">
        <v>134218018</v>
      </c>
      <c r="D801" t="s">
        <v>1511</v>
      </c>
      <c r="E801" t="s">
        <v>1512</v>
      </c>
      <c r="F801" t="s">
        <v>11</v>
      </c>
      <c r="G801">
        <v>55000000</v>
      </c>
      <c r="H801" s="8">
        <v>7.3</v>
      </c>
    </row>
    <row r="802" spans="1:8" hidden="1" x14ac:dyDescent="0.3">
      <c r="A802" t="s">
        <v>163</v>
      </c>
      <c r="B802">
        <v>95</v>
      </c>
      <c r="C802">
        <v>128769345</v>
      </c>
      <c r="D802" t="s">
        <v>824</v>
      </c>
      <c r="E802" t="s">
        <v>1513</v>
      </c>
      <c r="F802" t="s">
        <v>11</v>
      </c>
      <c r="G802">
        <v>54000000</v>
      </c>
      <c r="H802" s="8">
        <v>5.6</v>
      </c>
    </row>
    <row r="803" spans="1:8" hidden="1" x14ac:dyDescent="0.3">
      <c r="A803" t="s">
        <v>1035</v>
      </c>
      <c r="B803">
        <v>118</v>
      </c>
      <c r="C803">
        <v>177575142</v>
      </c>
      <c r="D803" t="s">
        <v>551</v>
      </c>
      <c r="E803" t="s">
        <v>1514</v>
      </c>
      <c r="F803" t="s">
        <v>11</v>
      </c>
      <c r="G803">
        <v>70000000</v>
      </c>
      <c r="H803" s="8">
        <v>6.6</v>
      </c>
    </row>
    <row r="804" spans="1:8" hidden="1" x14ac:dyDescent="0.3">
      <c r="A804" t="s">
        <v>1515</v>
      </c>
      <c r="B804">
        <v>92</v>
      </c>
      <c r="C804">
        <v>105263257</v>
      </c>
      <c r="D804" t="s">
        <v>1516</v>
      </c>
      <c r="E804" t="s">
        <v>1517</v>
      </c>
      <c r="F804" t="s">
        <v>11</v>
      </c>
      <c r="G804">
        <v>55000000</v>
      </c>
      <c r="H804" s="8">
        <v>5.4</v>
      </c>
    </row>
    <row r="805" spans="1:8" hidden="1" x14ac:dyDescent="0.3">
      <c r="A805" t="s">
        <v>1518</v>
      </c>
      <c r="B805">
        <v>74</v>
      </c>
      <c r="C805">
        <v>104354205</v>
      </c>
      <c r="D805" t="s">
        <v>551</v>
      </c>
      <c r="E805" t="s">
        <v>1519</v>
      </c>
      <c r="F805" t="s">
        <v>11</v>
      </c>
      <c r="G805">
        <v>55000000</v>
      </c>
      <c r="H805" s="8">
        <v>6.3</v>
      </c>
    </row>
    <row r="806" spans="1:8" hidden="1" x14ac:dyDescent="0.3">
      <c r="A806" t="s">
        <v>375</v>
      </c>
      <c r="B806">
        <v>134</v>
      </c>
      <c r="C806">
        <v>107100855</v>
      </c>
      <c r="D806" t="s">
        <v>1190</v>
      </c>
      <c r="E806" t="s">
        <v>1520</v>
      </c>
      <c r="F806" t="s">
        <v>11</v>
      </c>
      <c r="G806">
        <v>55000000</v>
      </c>
      <c r="H806" s="8">
        <v>7.9</v>
      </c>
    </row>
    <row r="807" spans="1:8" hidden="1" x14ac:dyDescent="0.3">
      <c r="A807" t="s">
        <v>258</v>
      </c>
      <c r="B807">
        <v>101</v>
      </c>
      <c r="C807">
        <v>98711404</v>
      </c>
      <c r="D807" t="s">
        <v>1399</v>
      </c>
      <c r="E807" t="s">
        <v>1521</v>
      </c>
      <c r="F807" t="s">
        <v>11</v>
      </c>
      <c r="G807">
        <v>55000000</v>
      </c>
      <c r="H807" s="8">
        <v>6.3</v>
      </c>
    </row>
    <row r="808" spans="1:8" hidden="1" x14ac:dyDescent="0.3">
      <c r="A808" t="s">
        <v>619</v>
      </c>
      <c r="B808">
        <v>100</v>
      </c>
      <c r="C808">
        <v>100328194</v>
      </c>
      <c r="D808" t="s">
        <v>164</v>
      </c>
      <c r="E808" t="s">
        <v>1522</v>
      </c>
      <c r="F808" t="s">
        <v>11</v>
      </c>
      <c r="G808">
        <v>50000000</v>
      </c>
      <c r="H808" s="8">
        <v>6</v>
      </c>
    </row>
    <row r="809" spans="1:8" hidden="1" x14ac:dyDescent="0.3">
      <c r="A809" t="s">
        <v>1019</v>
      </c>
      <c r="B809">
        <v>132</v>
      </c>
      <c r="C809">
        <v>101530738</v>
      </c>
      <c r="D809" t="s">
        <v>108</v>
      </c>
      <c r="E809" t="s">
        <v>1523</v>
      </c>
      <c r="F809" t="s">
        <v>11</v>
      </c>
      <c r="G809">
        <v>55000000</v>
      </c>
      <c r="H809" s="8">
        <v>7.2</v>
      </c>
    </row>
    <row r="810" spans="1:8" hidden="1" x14ac:dyDescent="0.3">
      <c r="A810" t="s">
        <v>1524</v>
      </c>
      <c r="B810">
        <v>105</v>
      </c>
      <c r="C810">
        <v>93815117</v>
      </c>
      <c r="D810" t="s">
        <v>465</v>
      </c>
      <c r="E810" t="s">
        <v>1525</v>
      </c>
      <c r="F810" t="s">
        <v>11</v>
      </c>
      <c r="G810">
        <v>55000000</v>
      </c>
      <c r="H810" s="8">
        <v>5.0999999999999996</v>
      </c>
    </row>
    <row r="811" spans="1:8" hidden="1" x14ac:dyDescent="0.3">
      <c r="A811" t="s">
        <v>568</v>
      </c>
      <c r="B811">
        <v>123</v>
      </c>
      <c r="C811">
        <v>91400000</v>
      </c>
      <c r="D811" t="s">
        <v>634</v>
      </c>
      <c r="E811" t="s">
        <v>1526</v>
      </c>
      <c r="F811" t="s">
        <v>11</v>
      </c>
      <c r="G811">
        <v>53000000</v>
      </c>
      <c r="H811" s="8">
        <v>7.3</v>
      </c>
    </row>
    <row r="812" spans="1:8" hidden="1" x14ac:dyDescent="0.3">
      <c r="A812" t="s">
        <v>1527</v>
      </c>
      <c r="B812">
        <v>117</v>
      </c>
      <c r="C812">
        <v>162586036</v>
      </c>
      <c r="D812" t="s">
        <v>506</v>
      </c>
      <c r="E812" t="s">
        <v>1528</v>
      </c>
      <c r="F812" t="s">
        <v>11</v>
      </c>
      <c r="G812">
        <v>55000000</v>
      </c>
      <c r="H812" s="8">
        <v>8</v>
      </c>
    </row>
    <row r="813" spans="1:8" hidden="1" x14ac:dyDescent="0.3">
      <c r="A813" t="s">
        <v>411</v>
      </c>
      <c r="B813">
        <v>98</v>
      </c>
      <c r="C813">
        <v>89706988</v>
      </c>
      <c r="D813" t="s">
        <v>639</v>
      </c>
      <c r="E813" t="s">
        <v>1529</v>
      </c>
      <c r="F813" t="s">
        <v>11</v>
      </c>
      <c r="G813">
        <v>55000000</v>
      </c>
      <c r="H813" s="8">
        <v>6.2</v>
      </c>
    </row>
    <row r="814" spans="1:8" hidden="1" x14ac:dyDescent="0.3">
      <c r="A814" t="s">
        <v>1029</v>
      </c>
      <c r="B814">
        <v>128</v>
      </c>
      <c r="C814">
        <v>83000000</v>
      </c>
      <c r="D814" t="s">
        <v>1345</v>
      </c>
      <c r="E814" t="s">
        <v>1530</v>
      </c>
      <c r="F814" t="s">
        <v>11</v>
      </c>
      <c r="G814">
        <v>55000000</v>
      </c>
      <c r="H814" s="8">
        <v>6</v>
      </c>
    </row>
    <row r="815" spans="1:8" hidden="1" x14ac:dyDescent="0.3">
      <c r="A815" t="s">
        <v>619</v>
      </c>
      <c r="B815">
        <v>114</v>
      </c>
      <c r="C815">
        <v>78745923</v>
      </c>
      <c r="D815" t="s">
        <v>216</v>
      </c>
      <c r="E815" t="s">
        <v>1531</v>
      </c>
      <c r="F815" t="s">
        <v>11</v>
      </c>
      <c r="G815">
        <v>55000000</v>
      </c>
      <c r="H815" s="8">
        <v>6.7</v>
      </c>
    </row>
    <row r="816" spans="1:8" hidden="1" x14ac:dyDescent="0.3">
      <c r="A816" t="s">
        <v>578</v>
      </c>
      <c r="B816">
        <v>111</v>
      </c>
      <c r="C816">
        <v>70098138</v>
      </c>
      <c r="D816" t="s">
        <v>434</v>
      </c>
      <c r="E816" t="s">
        <v>1532</v>
      </c>
      <c r="F816" t="s">
        <v>11</v>
      </c>
      <c r="G816">
        <v>30000000</v>
      </c>
      <c r="H816" s="8">
        <v>8.1</v>
      </c>
    </row>
    <row r="817" spans="1:8" hidden="1" x14ac:dyDescent="0.3">
      <c r="A817" t="s">
        <v>652</v>
      </c>
      <c r="B817">
        <v>85</v>
      </c>
      <c r="C817">
        <v>66365290</v>
      </c>
      <c r="D817" t="s">
        <v>658</v>
      </c>
      <c r="E817" t="s">
        <v>1533</v>
      </c>
      <c r="F817" t="s">
        <v>11</v>
      </c>
      <c r="G817">
        <v>55000000</v>
      </c>
      <c r="H817" s="8">
        <v>6.4</v>
      </c>
    </row>
    <row r="818" spans="1:8" hidden="1" x14ac:dyDescent="0.3">
      <c r="A818" t="s">
        <v>578</v>
      </c>
      <c r="B818">
        <v>137</v>
      </c>
      <c r="C818">
        <v>66207920</v>
      </c>
      <c r="D818" t="s">
        <v>142</v>
      </c>
      <c r="E818" t="s">
        <v>1534</v>
      </c>
      <c r="F818" t="s">
        <v>11</v>
      </c>
      <c r="G818">
        <v>30000000</v>
      </c>
      <c r="H818" s="8">
        <v>8</v>
      </c>
    </row>
    <row r="819" spans="1:8" hidden="1" x14ac:dyDescent="0.3">
      <c r="A819" t="s">
        <v>766</v>
      </c>
      <c r="B819">
        <v>97</v>
      </c>
      <c r="C819">
        <v>63408614</v>
      </c>
      <c r="D819" t="s">
        <v>131</v>
      </c>
      <c r="E819" t="s">
        <v>1535</v>
      </c>
      <c r="F819" t="s">
        <v>11</v>
      </c>
      <c r="G819">
        <v>55000000</v>
      </c>
      <c r="H819" s="8">
        <v>6.3</v>
      </c>
    </row>
    <row r="820" spans="1:8" hidden="1" x14ac:dyDescent="0.3">
      <c r="A820" t="s">
        <v>134</v>
      </c>
      <c r="B820">
        <v>104</v>
      </c>
      <c r="C820">
        <v>58422650</v>
      </c>
      <c r="D820" t="s">
        <v>283</v>
      </c>
      <c r="E820" t="s">
        <v>1536</v>
      </c>
      <c r="F820" t="s">
        <v>11</v>
      </c>
      <c r="G820">
        <v>55000000</v>
      </c>
      <c r="H820" s="8">
        <v>6.4</v>
      </c>
    </row>
    <row r="821" spans="1:8" hidden="1" x14ac:dyDescent="0.3">
      <c r="A821" t="s">
        <v>1537</v>
      </c>
      <c r="B821">
        <v>110</v>
      </c>
      <c r="C821">
        <v>56932305</v>
      </c>
      <c r="D821" t="s">
        <v>1538</v>
      </c>
      <c r="E821" t="s">
        <v>1539</v>
      </c>
      <c r="F821" t="s">
        <v>11</v>
      </c>
      <c r="G821">
        <v>55000000</v>
      </c>
      <c r="H821" s="8">
        <v>6.6</v>
      </c>
    </row>
    <row r="822" spans="1:8" hidden="1" x14ac:dyDescent="0.3">
      <c r="A822" t="s">
        <v>1406</v>
      </c>
      <c r="B822">
        <v>133</v>
      </c>
      <c r="C822">
        <v>68750000</v>
      </c>
      <c r="D822" t="s">
        <v>16</v>
      </c>
      <c r="E822" t="s">
        <v>1540</v>
      </c>
      <c r="F822" t="s">
        <v>11</v>
      </c>
      <c r="G822">
        <v>55000000</v>
      </c>
      <c r="H822" s="8">
        <v>6.4</v>
      </c>
    </row>
    <row r="823" spans="1:8" hidden="1" x14ac:dyDescent="0.3">
      <c r="A823" t="s">
        <v>684</v>
      </c>
      <c r="B823">
        <v>94</v>
      </c>
      <c r="C823">
        <v>68218041</v>
      </c>
      <c r="D823" t="s">
        <v>164</v>
      </c>
      <c r="E823" t="s">
        <v>1541</v>
      </c>
      <c r="F823" t="s">
        <v>11</v>
      </c>
      <c r="G823">
        <v>55000000</v>
      </c>
      <c r="H823" s="8">
        <v>6</v>
      </c>
    </row>
    <row r="824" spans="1:8" hidden="1" x14ac:dyDescent="0.3">
      <c r="A824" t="s">
        <v>305</v>
      </c>
      <c r="B824">
        <v>104</v>
      </c>
      <c r="C824">
        <v>25040293</v>
      </c>
      <c r="D824" t="s">
        <v>13</v>
      </c>
      <c r="E824" t="s">
        <v>1542</v>
      </c>
      <c r="F824" t="s">
        <v>11</v>
      </c>
      <c r="G824">
        <v>55000000</v>
      </c>
      <c r="H824" s="8">
        <v>6.6</v>
      </c>
    </row>
    <row r="825" spans="1:8" hidden="1" x14ac:dyDescent="0.3">
      <c r="A825" t="s">
        <v>1543</v>
      </c>
      <c r="B825">
        <v>91</v>
      </c>
      <c r="C825">
        <v>55747724</v>
      </c>
      <c r="D825" t="s">
        <v>145</v>
      </c>
      <c r="E825" t="s">
        <v>1544</v>
      </c>
      <c r="F825" t="s">
        <v>11</v>
      </c>
      <c r="G825">
        <v>55000000</v>
      </c>
      <c r="H825" s="8">
        <v>5.9</v>
      </c>
    </row>
    <row r="826" spans="1:8" hidden="1" x14ac:dyDescent="0.3">
      <c r="A826" t="s">
        <v>215</v>
      </c>
      <c r="B826">
        <v>145</v>
      </c>
      <c r="C826">
        <v>55473600</v>
      </c>
      <c r="D826" t="s">
        <v>1381</v>
      </c>
      <c r="E826" t="s">
        <v>1545</v>
      </c>
      <c r="F826" t="s">
        <v>11</v>
      </c>
      <c r="G826">
        <v>50000000</v>
      </c>
      <c r="H826" s="8">
        <v>6.4</v>
      </c>
    </row>
    <row r="827" spans="1:8" hidden="1" x14ac:dyDescent="0.3">
      <c r="A827" t="s">
        <v>1546</v>
      </c>
      <c r="B827">
        <v>135</v>
      </c>
      <c r="C827">
        <v>49994804</v>
      </c>
      <c r="D827" t="s">
        <v>1547</v>
      </c>
      <c r="E827" t="s">
        <v>1548</v>
      </c>
      <c r="F827" t="s">
        <v>11</v>
      </c>
      <c r="G827">
        <v>55000000</v>
      </c>
      <c r="H827" s="8">
        <v>6.3</v>
      </c>
    </row>
    <row r="828" spans="1:8" hidden="1" x14ac:dyDescent="0.3">
      <c r="A828" t="s">
        <v>1549</v>
      </c>
      <c r="B828">
        <v>122</v>
      </c>
      <c r="C828">
        <v>41609593</v>
      </c>
      <c r="D828" t="s">
        <v>1104</v>
      </c>
      <c r="E828" t="s">
        <v>1550</v>
      </c>
      <c r="F828" t="s">
        <v>11</v>
      </c>
      <c r="G828">
        <v>55000000</v>
      </c>
      <c r="H828" s="8">
        <v>7.3</v>
      </c>
    </row>
    <row r="829" spans="1:8" hidden="1" x14ac:dyDescent="0.3">
      <c r="A829" t="s">
        <v>906</v>
      </c>
      <c r="B829">
        <v>110</v>
      </c>
      <c r="C829">
        <v>38553833</v>
      </c>
      <c r="D829" t="s">
        <v>1551</v>
      </c>
      <c r="E829" t="s">
        <v>1552</v>
      </c>
      <c r="F829" t="s">
        <v>11</v>
      </c>
      <c r="G829">
        <v>55000000</v>
      </c>
      <c r="H829" s="8">
        <v>6.8</v>
      </c>
    </row>
    <row r="830" spans="1:8" hidden="1" x14ac:dyDescent="0.3">
      <c r="A830" t="s">
        <v>1553</v>
      </c>
      <c r="B830">
        <v>95</v>
      </c>
      <c r="C830">
        <v>76137505</v>
      </c>
      <c r="D830" t="s">
        <v>252</v>
      </c>
      <c r="E830" t="s">
        <v>1554</v>
      </c>
      <c r="F830" t="s">
        <v>11</v>
      </c>
      <c r="G830">
        <v>55000000</v>
      </c>
      <c r="H830" s="8">
        <v>7.2</v>
      </c>
    </row>
    <row r="831" spans="1:8" hidden="1" x14ac:dyDescent="0.3">
      <c r="A831" t="s">
        <v>1555</v>
      </c>
      <c r="B831">
        <v>102</v>
      </c>
      <c r="C831">
        <v>34350553</v>
      </c>
      <c r="D831" t="s">
        <v>632</v>
      </c>
      <c r="E831" t="s">
        <v>1556</v>
      </c>
      <c r="F831" t="s">
        <v>11</v>
      </c>
      <c r="G831">
        <v>68000000</v>
      </c>
      <c r="H831" s="8">
        <v>5.7</v>
      </c>
    </row>
    <row r="832" spans="1:8" hidden="1" x14ac:dyDescent="0.3">
      <c r="A832" t="s">
        <v>1557</v>
      </c>
      <c r="B832">
        <v>94</v>
      </c>
      <c r="C832">
        <v>34238611</v>
      </c>
      <c r="D832" t="s">
        <v>142</v>
      </c>
      <c r="E832" t="s">
        <v>1558</v>
      </c>
      <c r="F832" t="s">
        <v>11</v>
      </c>
      <c r="G832">
        <v>55000000</v>
      </c>
      <c r="H832" s="8">
        <v>6</v>
      </c>
    </row>
    <row r="833" spans="1:8" hidden="1" x14ac:dyDescent="0.3">
      <c r="A833" t="s">
        <v>223</v>
      </c>
      <c r="B833">
        <v>126</v>
      </c>
      <c r="C833">
        <v>34098563</v>
      </c>
      <c r="D833" t="s">
        <v>1345</v>
      </c>
      <c r="E833" t="s">
        <v>1559</v>
      </c>
      <c r="F833" t="s">
        <v>11</v>
      </c>
      <c r="G833">
        <v>55000000</v>
      </c>
      <c r="H833" s="8">
        <v>6.5</v>
      </c>
    </row>
    <row r="834" spans="1:8" hidden="1" x14ac:dyDescent="0.3">
      <c r="A834" t="s">
        <v>1159</v>
      </c>
      <c r="B834">
        <v>118</v>
      </c>
      <c r="C834">
        <v>33828318</v>
      </c>
      <c r="D834" t="s">
        <v>658</v>
      </c>
      <c r="E834" t="s">
        <v>1560</v>
      </c>
      <c r="F834" t="s">
        <v>11</v>
      </c>
      <c r="G834">
        <v>55000000</v>
      </c>
      <c r="H834" s="8">
        <v>5.8</v>
      </c>
    </row>
    <row r="835" spans="1:8" hidden="1" x14ac:dyDescent="0.3">
      <c r="A835" t="s">
        <v>1561</v>
      </c>
      <c r="B835">
        <v>99</v>
      </c>
      <c r="C835">
        <v>33472850</v>
      </c>
      <c r="D835" t="s">
        <v>1296</v>
      </c>
      <c r="E835" t="s">
        <v>1562</v>
      </c>
      <c r="F835" t="s">
        <v>11</v>
      </c>
      <c r="G835">
        <v>55000000</v>
      </c>
      <c r="H835" s="8">
        <v>5.8</v>
      </c>
    </row>
    <row r="836" spans="1:8" hidden="1" x14ac:dyDescent="0.3">
      <c r="A836" t="s">
        <v>1563</v>
      </c>
      <c r="B836">
        <v>88</v>
      </c>
      <c r="C836">
        <v>31051126</v>
      </c>
      <c r="D836" t="s">
        <v>145</v>
      </c>
      <c r="E836" t="s">
        <v>1564</v>
      </c>
      <c r="F836" t="s">
        <v>11</v>
      </c>
      <c r="G836">
        <v>55000000</v>
      </c>
      <c r="H836" s="8">
        <v>6.7</v>
      </c>
    </row>
    <row r="837" spans="1:8" hidden="1" x14ac:dyDescent="0.3">
      <c r="A837" t="s">
        <v>1226</v>
      </c>
      <c r="B837">
        <v>141</v>
      </c>
      <c r="C837">
        <v>35707327</v>
      </c>
      <c r="D837" t="s">
        <v>719</v>
      </c>
      <c r="E837" t="s">
        <v>1565</v>
      </c>
      <c r="F837" t="s">
        <v>11</v>
      </c>
      <c r="G837">
        <v>55000000</v>
      </c>
      <c r="H837" s="8">
        <v>7.8</v>
      </c>
    </row>
    <row r="838" spans="1:8" hidden="1" x14ac:dyDescent="0.3">
      <c r="A838" t="s">
        <v>813</v>
      </c>
      <c r="B838">
        <v>107</v>
      </c>
      <c r="C838">
        <v>20550712</v>
      </c>
      <c r="D838" t="s">
        <v>455</v>
      </c>
      <c r="E838" t="s">
        <v>1566</v>
      </c>
      <c r="F838" t="s">
        <v>11</v>
      </c>
      <c r="G838">
        <v>50000000</v>
      </c>
      <c r="H838" s="8">
        <v>5.6</v>
      </c>
    </row>
    <row r="839" spans="1:8" hidden="1" x14ac:dyDescent="0.3">
      <c r="A839" t="s">
        <v>568</v>
      </c>
      <c r="B839">
        <v>116</v>
      </c>
      <c r="C839">
        <v>18573791</v>
      </c>
      <c r="D839" t="s">
        <v>1567</v>
      </c>
      <c r="E839" t="s">
        <v>1568</v>
      </c>
      <c r="F839" t="s">
        <v>11</v>
      </c>
      <c r="G839">
        <v>55000000</v>
      </c>
      <c r="H839" s="8">
        <v>5.8</v>
      </c>
    </row>
    <row r="840" spans="1:8" hidden="1" x14ac:dyDescent="0.3">
      <c r="A840" t="s">
        <v>433</v>
      </c>
      <c r="B840">
        <v>143</v>
      </c>
      <c r="C840">
        <v>51225796</v>
      </c>
      <c r="D840" t="s">
        <v>1569</v>
      </c>
      <c r="E840" t="s">
        <v>1570</v>
      </c>
      <c r="F840" t="s">
        <v>11</v>
      </c>
      <c r="G840">
        <v>70000000</v>
      </c>
      <c r="H840" s="8">
        <v>7.4</v>
      </c>
    </row>
    <row r="841" spans="1:8" hidden="1" x14ac:dyDescent="0.3">
      <c r="A841" t="s">
        <v>1571</v>
      </c>
      <c r="B841">
        <v>114</v>
      </c>
      <c r="C841">
        <v>16264475</v>
      </c>
      <c r="D841" t="s">
        <v>1073</v>
      </c>
      <c r="E841" t="s">
        <v>1572</v>
      </c>
      <c r="F841" t="s">
        <v>11</v>
      </c>
      <c r="G841">
        <v>55000000</v>
      </c>
      <c r="H841" s="8">
        <v>6.9</v>
      </c>
    </row>
    <row r="842" spans="1:8" hidden="1" x14ac:dyDescent="0.3">
      <c r="A842" t="s">
        <v>1573</v>
      </c>
      <c r="B842">
        <v>93</v>
      </c>
      <c r="C842">
        <v>25857987</v>
      </c>
      <c r="D842" t="s">
        <v>206</v>
      </c>
      <c r="E842" t="s">
        <v>1574</v>
      </c>
      <c r="F842" t="s">
        <v>11</v>
      </c>
      <c r="G842">
        <v>62000000</v>
      </c>
      <c r="H842" s="8">
        <v>5.5</v>
      </c>
    </row>
    <row r="843" spans="1:8" hidden="1" x14ac:dyDescent="0.3">
      <c r="A843" t="s">
        <v>1575</v>
      </c>
      <c r="B843">
        <v>280</v>
      </c>
      <c r="C843">
        <v>12870569</v>
      </c>
      <c r="D843" t="s">
        <v>655</v>
      </c>
      <c r="E843" t="s">
        <v>1576</v>
      </c>
      <c r="F843" t="s">
        <v>11</v>
      </c>
      <c r="G843">
        <v>56000000</v>
      </c>
      <c r="H843" s="8">
        <v>6.3</v>
      </c>
    </row>
    <row r="844" spans="1:8" hidden="1" x14ac:dyDescent="0.3">
      <c r="A844" t="s">
        <v>1577</v>
      </c>
      <c r="B844">
        <v>100</v>
      </c>
      <c r="C844">
        <v>11466088</v>
      </c>
      <c r="D844" t="s">
        <v>19</v>
      </c>
      <c r="E844" t="s">
        <v>1578</v>
      </c>
      <c r="F844" t="s">
        <v>11</v>
      </c>
      <c r="G844">
        <v>71000000</v>
      </c>
      <c r="H844" s="8">
        <v>4.7</v>
      </c>
    </row>
    <row r="845" spans="1:8" hidden="1" x14ac:dyDescent="0.3">
      <c r="A845" t="s">
        <v>1579</v>
      </c>
      <c r="B845">
        <v>107</v>
      </c>
      <c r="C845">
        <v>16088610</v>
      </c>
      <c r="D845" t="s">
        <v>1580</v>
      </c>
      <c r="E845" t="s">
        <v>1581</v>
      </c>
      <c r="F845" t="s">
        <v>11</v>
      </c>
      <c r="G845">
        <v>55000000</v>
      </c>
      <c r="H845" s="8">
        <v>5.6</v>
      </c>
    </row>
    <row r="846" spans="1:8" hidden="1" x14ac:dyDescent="0.3">
      <c r="A846" t="s">
        <v>228</v>
      </c>
      <c r="B846">
        <v>119</v>
      </c>
      <c r="C846">
        <v>51178893</v>
      </c>
      <c r="D846" t="s">
        <v>1582</v>
      </c>
      <c r="E846" t="s">
        <v>1583</v>
      </c>
      <c r="F846" t="s">
        <v>11</v>
      </c>
      <c r="G846">
        <v>50000000</v>
      </c>
      <c r="H846" s="8">
        <v>6.4</v>
      </c>
    </row>
    <row r="847" spans="1:8" hidden="1" x14ac:dyDescent="0.3">
      <c r="A847" t="s">
        <v>1117</v>
      </c>
      <c r="B847">
        <v>95</v>
      </c>
      <c r="C847">
        <v>6768055</v>
      </c>
      <c r="D847" t="s">
        <v>1001</v>
      </c>
      <c r="E847" t="s">
        <v>1584</v>
      </c>
      <c r="F847" t="s">
        <v>11</v>
      </c>
      <c r="G847">
        <v>57000000</v>
      </c>
      <c r="H847" s="8">
        <v>4.2</v>
      </c>
    </row>
    <row r="848" spans="1:8" hidden="1" x14ac:dyDescent="0.3">
      <c r="A848" t="s">
        <v>1585</v>
      </c>
      <c r="B848">
        <v>119</v>
      </c>
      <c r="C848">
        <v>39440655</v>
      </c>
      <c r="D848" t="s">
        <v>1586</v>
      </c>
      <c r="E848" t="s">
        <v>1587</v>
      </c>
      <c r="F848" t="s">
        <v>11</v>
      </c>
      <c r="G848">
        <v>55000000</v>
      </c>
      <c r="H848" s="8">
        <v>6.4</v>
      </c>
    </row>
    <row r="849" spans="1:8" hidden="1" x14ac:dyDescent="0.3">
      <c r="A849" t="s">
        <v>1380</v>
      </c>
      <c r="B849">
        <v>133</v>
      </c>
      <c r="C849">
        <v>6167817</v>
      </c>
      <c r="D849" t="s">
        <v>1588</v>
      </c>
      <c r="E849" t="s">
        <v>1589</v>
      </c>
      <c r="F849" t="s">
        <v>955</v>
      </c>
      <c r="G849">
        <v>47000000</v>
      </c>
      <c r="H849" s="8">
        <v>7.7</v>
      </c>
    </row>
    <row r="850" spans="1:8" hidden="1" x14ac:dyDescent="0.3">
      <c r="A850" t="s">
        <v>120</v>
      </c>
      <c r="B850">
        <v>117</v>
      </c>
      <c r="C850">
        <v>81645152</v>
      </c>
      <c r="D850" t="s">
        <v>739</v>
      </c>
      <c r="E850" t="s">
        <v>1590</v>
      </c>
      <c r="F850" t="s">
        <v>11</v>
      </c>
      <c r="G850">
        <v>54000000</v>
      </c>
      <c r="H850" s="8">
        <v>6.7</v>
      </c>
    </row>
    <row r="851" spans="1:8" hidden="1" x14ac:dyDescent="0.3">
      <c r="A851" t="s">
        <v>1527</v>
      </c>
      <c r="B851">
        <v>123</v>
      </c>
      <c r="C851">
        <v>69951824</v>
      </c>
      <c r="D851" t="s">
        <v>69</v>
      </c>
      <c r="E851" t="s">
        <v>1591</v>
      </c>
      <c r="F851" t="s">
        <v>11</v>
      </c>
      <c r="G851">
        <v>55000000</v>
      </c>
      <c r="H851" s="8">
        <v>7.7</v>
      </c>
    </row>
    <row r="852" spans="1:8" hidden="1" x14ac:dyDescent="0.3">
      <c r="A852" t="s">
        <v>1441</v>
      </c>
      <c r="B852">
        <v>92</v>
      </c>
      <c r="C852">
        <v>9483821</v>
      </c>
      <c r="D852" t="s">
        <v>19</v>
      </c>
      <c r="E852" t="s">
        <v>1592</v>
      </c>
      <c r="F852" t="s">
        <v>11</v>
      </c>
      <c r="G852">
        <v>55000000</v>
      </c>
      <c r="H852" s="8">
        <v>5.7</v>
      </c>
    </row>
    <row r="853" spans="1:8" hidden="1" x14ac:dyDescent="0.3">
      <c r="A853" t="s">
        <v>1593</v>
      </c>
      <c r="B853">
        <v>170</v>
      </c>
      <c r="C853">
        <v>66676062</v>
      </c>
      <c r="D853" t="s">
        <v>643</v>
      </c>
      <c r="E853" t="s">
        <v>1594</v>
      </c>
      <c r="F853" t="s">
        <v>11</v>
      </c>
      <c r="G853">
        <v>54000000</v>
      </c>
      <c r="H853" s="8">
        <v>7.6</v>
      </c>
    </row>
    <row r="854" spans="1:8" hidden="1" x14ac:dyDescent="0.3">
      <c r="A854" t="s">
        <v>1106</v>
      </c>
      <c r="B854">
        <v>123</v>
      </c>
      <c r="C854">
        <v>26838389</v>
      </c>
      <c r="D854" t="s">
        <v>465</v>
      </c>
      <c r="E854" t="s">
        <v>1595</v>
      </c>
      <c r="F854" t="s">
        <v>11</v>
      </c>
      <c r="G854">
        <v>57000000</v>
      </c>
      <c r="H854" s="8">
        <v>6.4</v>
      </c>
    </row>
    <row r="855" spans="1:8" hidden="1" x14ac:dyDescent="0.3">
      <c r="A855" t="s">
        <v>71</v>
      </c>
      <c r="B855">
        <v>110</v>
      </c>
      <c r="C855">
        <v>75604320</v>
      </c>
      <c r="D855" t="s">
        <v>551</v>
      </c>
      <c r="E855" t="s">
        <v>1596</v>
      </c>
      <c r="F855" t="s">
        <v>11</v>
      </c>
      <c r="G855">
        <v>54000000</v>
      </c>
      <c r="H855" s="8">
        <v>5.6</v>
      </c>
    </row>
    <row r="856" spans="1:8" hidden="1" x14ac:dyDescent="0.3">
      <c r="A856" t="s">
        <v>1597</v>
      </c>
      <c r="B856">
        <v>116</v>
      </c>
      <c r="C856">
        <v>108200000</v>
      </c>
      <c r="D856" t="s">
        <v>1598</v>
      </c>
      <c r="E856" t="s">
        <v>1599</v>
      </c>
      <c r="F856" t="s">
        <v>11</v>
      </c>
      <c r="G856">
        <v>54000000</v>
      </c>
      <c r="H856" s="8">
        <v>6.8</v>
      </c>
    </row>
    <row r="857" spans="1:8" hidden="1" x14ac:dyDescent="0.3">
      <c r="A857" t="s">
        <v>811</v>
      </c>
      <c r="B857">
        <v>121</v>
      </c>
      <c r="C857">
        <v>5660084</v>
      </c>
      <c r="D857" t="s">
        <v>1409</v>
      </c>
      <c r="E857" t="s">
        <v>1600</v>
      </c>
      <c r="F857" t="s">
        <v>11</v>
      </c>
      <c r="G857">
        <v>54000000</v>
      </c>
      <c r="H857" s="8">
        <v>2.4</v>
      </c>
    </row>
    <row r="858" spans="1:8" hidden="1" x14ac:dyDescent="0.3">
      <c r="A858" t="s">
        <v>1360</v>
      </c>
      <c r="B858">
        <v>128</v>
      </c>
      <c r="C858">
        <v>7221458</v>
      </c>
      <c r="D858" t="s">
        <v>1345</v>
      </c>
      <c r="E858" t="s">
        <v>1601</v>
      </c>
      <c r="F858" t="s">
        <v>11</v>
      </c>
      <c r="G858">
        <v>55000000</v>
      </c>
      <c r="H858" s="8">
        <v>6.2</v>
      </c>
    </row>
    <row r="859" spans="1:8" hidden="1" x14ac:dyDescent="0.3">
      <c r="A859" t="s">
        <v>969</v>
      </c>
      <c r="B859">
        <v>99</v>
      </c>
      <c r="C859">
        <v>70327868</v>
      </c>
      <c r="D859" t="s">
        <v>108</v>
      </c>
      <c r="E859" t="s">
        <v>1602</v>
      </c>
      <c r="F859" t="s">
        <v>11</v>
      </c>
      <c r="G859">
        <v>46000000</v>
      </c>
      <c r="H859" s="8">
        <v>5.9</v>
      </c>
    </row>
    <row r="860" spans="1:8" hidden="1" x14ac:dyDescent="0.3">
      <c r="A860" t="s">
        <v>1042</v>
      </c>
      <c r="B860">
        <v>94</v>
      </c>
      <c r="C860">
        <v>58297830</v>
      </c>
      <c r="D860" t="s">
        <v>1603</v>
      </c>
      <c r="E860" t="s">
        <v>1604</v>
      </c>
      <c r="F860" t="s">
        <v>11</v>
      </c>
      <c r="G860">
        <v>50000000</v>
      </c>
      <c r="H860" s="8">
        <v>7.1</v>
      </c>
    </row>
    <row r="861" spans="1:8" hidden="1" x14ac:dyDescent="0.3">
      <c r="A861" t="s">
        <v>116</v>
      </c>
      <c r="B861">
        <v>127</v>
      </c>
      <c r="C861">
        <v>57386369</v>
      </c>
      <c r="D861" t="s">
        <v>942</v>
      </c>
      <c r="E861" t="s">
        <v>1605</v>
      </c>
      <c r="F861" t="s">
        <v>11</v>
      </c>
      <c r="G861">
        <v>52500000</v>
      </c>
      <c r="H861" s="8">
        <v>7.6</v>
      </c>
    </row>
    <row r="862" spans="1:8" hidden="1" x14ac:dyDescent="0.3">
      <c r="A862" t="s">
        <v>1416</v>
      </c>
      <c r="B862">
        <v>89</v>
      </c>
      <c r="C862">
        <v>45207112</v>
      </c>
      <c r="D862" t="s">
        <v>742</v>
      </c>
      <c r="E862" t="s">
        <v>1606</v>
      </c>
      <c r="F862" t="s">
        <v>11</v>
      </c>
      <c r="G862">
        <v>53000000</v>
      </c>
      <c r="H862" s="8">
        <v>5.5</v>
      </c>
    </row>
    <row r="863" spans="1:8" hidden="1" x14ac:dyDescent="0.3">
      <c r="A863" t="s">
        <v>1607</v>
      </c>
      <c r="B863">
        <v>123</v>
      </c>
      <c r="C863">
        <v>62563543</v>
      </c>
      <c r="D863" t="s">
        <v>564</v>
      </c>
      <c r="E863" t="s">
        <v>1608</v>
      </c>
      <c r="F863" t="s">
        <v>11</v>
      </c>
      <c r="G863">
        <v>53000000</v>
      </c>
      <c r="H863" s="8">
        <v>7</v>
      </c>
    </row>
    <row r="864" spans="1:8" hidden="1" x14ac:dyDescent="0.3">
      <c r="A864" t="s">
        <v>1226</v>
      </c>
      <c r="B864">
        <v>135</v>
      </c>
      <c r="C864">
        <v>33574332</v>
      </c>
      <c r="D864" t="s">
        <v>655</v>
      </c>
      <c r="E864" t="s">
        <v>1609</v>
      </c>
      <c r="F864" t="s">
        <v>11</v>
      </c>
      <c r="G864">
        <v>90000000</v>
      </c>
      <c r="H864" s="8">
        <v>7.1</v>
      </c>
    </row>
    <row r="865" spans="1:8" hidden="1" x14ac:dyDescent="0.3">
      <c r="A865" t="s">
        <v>1015</v>
      </c>
      <c r="B865">
        <v>118</v>
      </c>
      <c r="C865">
        <v>73343413</v>
      </c>
      <c r="D865" t="s">
        <v>712</v>
      </c>
      <c r="E865" t="s">
        <v>1610</v>
      </c>
      <c r="F865" t="s">
        <v>11</v>
      </c>
      <c r="G865">
        <v>50000000</v>
      </c>
      <c r="H865" s="8">
        <v>7.4</v>
      </c>
    </row>
    <row r="866" spans="1:8" hidden="1" x14ac:dyDescent="0.3">
      <c r="A866" t="s">
        <v>1611</v>
      </c>
      <c r="B866">
        <v>189</v>
      </c>
      <c r="C866">
        <v>25031037</v>
      </c>
      <c r="D866" t="s">
        <v>1612</v>
      </c>
      <c r="E866" t="s">
        <v>1613</v>
      </c>
      <c r="F866" t="s">
        <v>11</v>
      </c>
      <c r="G866">
        <v>53000000</v>
      </c>
      <c r="H866" s="8">
        <v>7.6</v>
      </c>
    </row>
    <row r="867" spans="1:8" hidden="1" x14ac:dyDescent="0.3">
      <c r="A867" t="s">
        <v>909</v>
      </c>
      <c r="B867">
        <v>172</v>
      </c>
      <c r="C867">
        <v>22843047</v>
      </c>
      <c r="D867" t="s">
        <v>1614</v>
      </c>
      <c r="E867" t="s">
        <v>1615</v>
      </c>
      <c r="F867" t="s">
        <v>11</v>
      </c>
      <c r="G867">
        <v>55000000</v>
      </c>
      <c r="H867" s="8">
        <v>5.9</v>
      </c>
    </row>
    <row r="868" spans="1:8" hidden="1" x14ac:dyDescent="0.3">
      <c r="A868" t="s">
        <v>1616</v>
      </c>
      <c r="B868">
        <v>124</v>
      </c>
      <c r="C868">
        <v>5755286</v>
      </c>
      <c r="D868" t="s">
        <v>1617</v>
      </c>
      <c r="E868" t="s">
        <v>1618</v>
      </c>
      <c r="F868" t="s">
        <v>11</v>
      </c>
      <c r="G868">
        <v>55000000</v>
      </c>
      <c r="H868" s="8">
        <v>5.9</v>
      </c>
    </row>
    <row r="869" spans="1:8" x14ac:dyDescent="0.3">
      <c r="A869" t="s">
        <v>123</v>
      </c>
      <c r="B869">
        <v>141</v>
      </c>
      <c r="C869">
        <v>164435221</v>
      </c>
      <c r="D869" t="s">
        <v>564</v>
      </c>
      <c r="E869" t="s">
        <v>1619</v>
      </c>
      <c r="F869" t="s">
        <v>11</v>
      </c>
      <c r="G869">
        <v>52000000</v>
      </c>
      <c r="H869" s="8">
        <v>8</v>
      </c>
    </row>
    <row r="870" spans="1:8" hidden="1" x14ac:dyDescent="0.3">
      <c r="A870" t="s">
        <v>761</v>
      </c>
      <c r="B870">
        <v>157</v>
      </c>
      <c r="C870">
        <v>95720716</v>
      </c>
      <c r="D870" t="s">
        <v>932</v>
      </c>
      <c r="E870" t="s">
        <v>1620</v>
      </c>
      <c r="F870" t="s">
        <v>11</v>
      </c>
      <c r="G870">
        <v>40000000</v>
      </c>
      <c r="H870" s="8">
        <v>7.4</v>
      </c>
    </row>
    <row r="871" spans="1:8" hidden="1" x14ac:dyDescent="0.3">
      <c r="A871" t="s">
        <v>380</v>
      </c>
      <c r="B871">
        <v>106</v>
      </c>
      <c r="C871">
        <v>118683135</v>
      </c>
      <c r="D871" t="s">
        <v>465</v>
      </c>
      <c r="E871" t="s">
        <v>1621</v>
      </c>
      <c r="F871" t="s">
        <v>11</v>
      </c>
      <c r="G871">
        <v>52000000</v>
      </c>
      <c r="H871" s="8">
        <v>5.8</v>
      </c>
    </row>
    <row r="872" spans="1:8" hidden="1" x14ac:dyDescent="0.3">
      <c r="A872" t="s">
        <v>1622</v>
      </c>
      <c r="B872">
        <v>108</v>
      </c>
      <c r="C872">
        <v>143704210</v>
      </c>
      <c r="D872" t="s">
        <v>1623</v>
      </c>
      <c r="E872" t="s">
        <v>1624</v>
      </c>
      <c r="F872" t="s">
        <v>11</v>
      </c>
      <c r="G872">
        <v>52000000</v>
      </c>
      <c r="H872" s="8">
        <v>6.3</v>
      </c>
    </row>
    <row r="873" spans="1:8" hidden="1" x14ac:dyDescent="0.3">
      <c r="A873" t="s">
        <v>1093</v>
      </c>
      <c r="B873">
        <v>125</v>
      </c>
      <c r="C873">
        <v>110476776</v>
      </c>
      <c r="D873" t="s">
        <v>551</v>
      </c>
      <c r="E873" t="s">
        <v>1625</v>
      </c>
      <c r="F873" t="s">
        <v>11</v>
      </c>
      <c r="G873">
        <v>52000000</v>
      </c>
      <c r="H873" s="8">
        <v>5.7</v>
      </c>
    </row>
    <row r="874" spans="1:8" hidden="1" x14ac:dyDescent="0.3">
      <c r="A874" t="s">
        <v>1626</v>
      </c>
      <c r="B874">
        <v>107</v>
      </c>
      <c r="C874">
        <v>80270227</v>
      </c>
      <c r="D874" t="s">
        <v>533</v>
      </c>
      <c r="E874" t="s">
        <v>1627</v>
      </c>
      <c r="F874" t="s">
        <v>11</v>
      </c>
      <c r="G874">
        <v>50000000</v>
      </c>
      <c r="H874" s="8">
        <v>5.0999999999999996</v>
      </c>
    </row>
    <row r="875" spans="1:8" hidden="1" x14ac:dyDescent="0.3">
      <c r="A875" t="s">
        <v>1628</v>
      </c>
      <c r="B875">
        <v>215</v>
      </c>
      <c r="C875">
        <v>36385763</v>
      </c>
      <c r="D875" t="s">
        <v>1123</v>
      </c>
      <c r="E875" t="s">
        <v>1629</v>
      </c>
      <c r="F875" t="s">
        <v>11</v>
      </c>
      <c r="G875">
        <v>52000000</v>
      </c>
      <c r="H875" s="8">
        <v>7.6</v>
      </c>
    </row>
    <row r="876" spans="1:8" hidden="1" x14ac:dyDescent="0.3">
      <c r="A876" t="s">
        <v>1630</v>
      </c>
      <c r="B876">
        <v>118</v>
      </c>
      <c r="C876">
        <v>37035845</v>
      </c>
      <c r="D876" t="s">
        <v>924</v>
      </c>
      <c r="E876" t="s">
        <v>1631</v>
      </c>
      <c r="F876" t="s">
        <v>11</v>
      </c>
      <c r="G876">
        <v>52000000</v>
      </c>
      <c r="H876" s="8">
        <v>6.4</v>
      </c>
    </row>
    <row r="877" spans="1:8" hidden="1" x14ac:dyDescent="0.3">
      <c r="A877" t="s">
        <v>1632</v>
      </c>
      <c r="B877">
        <v>118</v>
      </c>
      <c r="C877">
        <v>34580635</v>
      </c>
      <c r="D877" t="s">
        <v>1376</v>
      </c>
      <c r="E877" t="s">
        <v>1633</v>
      </c>
      <c r="F877" t="s">
        <v>11</v>
      </c>
      <c r="G877">
        <v>52000000</v>
      </c>
      <c r="H877" s="8">
        <v>7.4</v>
      </c>
    </row>
    <row r="878" spans="1:8" hidden="1" x14ac:dyDescent="0.3">
      <c r="A878" t="s">
        <v>152</v>
      </c>
      <c r="B878">
        <v>178</v>
      </c>
      <c r="C878">
        <v>42438300</v>
      </c>
      <c r="D878" t="s">
        <v>564</v>
      </c>
      <c r="E878" t="s">
        <v>1634</v>
      </c>
      <c r="F878" t="s">
        <v>11</v>
      </c>
      <c r="G878">
        <v>52000000</v>
      </c>
      <c r="H878" s="8">
        <v>8.1999999999999993</v>
      </c>
    </row>
    <row r="879" spans="1:8" hidden="1" x14ac:dyDescent="0.3">
      <c r="A879" t="s">
        <v>1635</v>
      </c>
      <c r="B879">
        <v>92</v>
      </c>
      <c r="C879">
        <v>23324666</v>
      </c>
      <c r="D879" t="s">
        <v>19</v>
      </c>
      <c r="E879" t="s">
        <v>1636</v>
      </c>
      <c r="F879" t="s">
        <v>11</v>
      </c>
      <c r="G879">
        <v>52000000</v>
      </c>
      <c r="H879" s="8">
        <v>6.5</v>
      </c>
    </row>
    <row r="880" spans="1:8" hidden="1" x14ac:dyDescent="0.3">
      <c r="A880" t="s">
        <v>1637</v>
      </c>
      <c r="B880">
        <v>104</v>
      </c>
      <c r="C880">
        <v>23020488</v>
      </c>
      <c r="D880" t="s">
        <v>412</v>
      </c>
      <c r="E880" t="s">
        <v>1638</v>
      </c>
      <c r="F880" t="s">
        <v>11</v>
      </c>
      <c r="G880">
        <v>52000000</v>
      </c>
      <c r="H880" s="8">
        <v>5.5</v>
      </c>
    </row>
    <row r="881" spans="1:8" hidden="1" x14ac:dyDescent="0.3">
      <c r="A881" t="s">
        <v>1159</v>
      </c>
      <c r="B881">
        <v>116</v>
      </c>
      <c r="C881">
        <v>90567722</v>
      </c>
      <c r="D881" t="s">
        <v>658</v>
      </c>
      <c r="E881" t="s">
        <v>1639</v>
      </c>
      <c r="F881" t="s">
        <v>11</v>
      </c>
      <c r="G881">
        <v>51000000</v>
      </c>
      <c r="H881" s="8">
        <v>6.5</v>
      </c>
    </row>
    <row r="882" spans="1:8" hidden="1" x14ac:dyDescent="0.3">
      <c r="A882" t="s">
        <v>1640</v>
      </c>
      <c r="B882">
        <v>90</v>
      </c>
      <c r="C882">
        <v>72601713</v>
      </c>
      <c r="D882" t="s">
        <v>979</v>
      </c>
      <c r="E882" t="s">
        <v>1641</v>
      </c>
      <c r="F882" t="s">
        <v>11</v>
      </c>
      <c r="G882">
        <v>51000000</v>
      </c>
      <c r="H882" s="8">
        <v>5.6</v>
      </c>
    </row>
    <row r="883" spans="1:8" hidden="1" x14ac:dyDescent="0.3">
      <c r="A883" t="s">
        <v>64</v>
      </c>
      <c r="B883">
        <v>130</v>
      </c>
      <c r="C883">
        <v>296623634</v>
      </c>
      <c r="D883" t="s">
        <v>360</v>
      </c>
      <c r="E883" t="s">
        <v>1642</v>
      </c>
      <c r="F883" t="s">
        <v>11</v>
      </c>
      <c r="G883">
        <v>50000000</v>
      </c>
      <c r="H883" s="8">
        <v>4.5999999999999996</v>
      </c>
    </row>
    <row r="884" spans="1:8" hidden="1" x14ac:dyDescent="0.3">
      <c r="A884" t="s">
        <v>46</v>
      </c>
      <c r="B884">
        <v>90</v>
      </c>
      <c r="C884">
        <v>267652016</v>
      </c>
      <c r="D884" t="s">
        <v>89</v>
      </c>
      <c r="E884" t="s">
        <v>1643</v>
      </c>
      <c r="F884" t="s">
        <v>11</v>
      </c>
      <c r="G884">
        <v>60000000</v>
      </c>
      <c r="H884" s="8">
        <v>7.9</v>
      </c>
    </row>
    <row r="885" spans="1:8" hidden="1" x14ac:dyDescent="0.3">
      <c r="A885" t="s">
        <v>1644</v>
      </c>
      <c r="B885">
        <v>106</v>
      </c>
      <c r="C885">
        <v>62453315</v>
      </c>
      <c r="D885" t="s">
        <v>1645</v>
      </c>
      <c r="E885" t="s">
        <v>1646</v>
      </c>
      <c r="F885" t="s">
        <v>11</v>
      </c>
      <c r="G885">
        <v>50200000</v>
      </c>
      <c r="H885" s="8">
        <v>7.1</v>
      </c>
    </row>
    <row r="886" spans="1:8" hidden="1" x14ac:dyDescent="0.3">
      <c r="A886" t="s">
        <v>168</v>
      </c>
      <c r="B886">
        <v>155</v>
      </c>
      <c r="C886">
        <v>165500000</v>
      </c>
      <c r="D886" t="s">
        <v>67</v>
      </c>
      <c r="E886" t="s">
        <v>1647</v>
      </c>
      <c r="F886" t="s">
        <v>11</v>
      </c>
      <c r="G886">
        <v>48000000</v>
      </c>
      <c r="H886" s="8">
        <v>6.9</v>
      </c>
    </row>
    <row r="887" spans="1:8" hidden="1" x14ac:dyDescent="0.3">
      <c r="A887" t="s">
        <v>1106</v>
      </c>
      <c r="B887">
        <v>139</v>
      </c>
      <c r="C887">
        <v>153620822</v>
      </c>
      <c r="D887" t="s">
        <v>1482</v>
      </c>
      <c r="E887" t="s">
        <v>1648</v>
      </c>
      <c r="F887" t="s">
        <v>11</v>
      </c>
      <c r="G887">
        <v>50000000</v>
      </c>
      <c r="H887" s="8">
        <v>7.3</v>
      </c>
    </row>
    <row r="888" spans="1:8" hidden="1" x14ac:dyDescent="0.3">
      <c r="A888" t="s">
        <v>1182</v>
      </c>
      <c r="B888">
        <v>112</v>
      </c>
      <c r="C888">
        <v>218628680</v>
      </c>
      <c r="D888" t="s">
        <v>924</v>
      </c>
      <c r="E888" t="s">
        <v>1649</v>
      </c>
      <c r="F888" t="s">
        <v>11</v>
      </c>
      <c r="G888">
        <v>50000000</v>
      </c>
      <c r="H888" s="8">
        <v>7</v>
      </c>
    </row>
    <row r="889" spans="1:8" hidden="1" x14ac:dyDescent="0.3">
      <c r="A889" t="s">
        <v>464</v>
      </c>
      <c r="B889">
        <v>139</v>
      </c>
      <c r="C889">
        <v>147637474</v>
      </c>
      <c r="D889" t="s">
        <v>465</v>
      </c>
      <c r="E889" t="s">
        <v>1650</v>
      </c>
      <c r="F889" t="s">
        <v>11</v>
      </c>
      <c r="G889">
        <v>50000000</v>
      </c>
      <c r="H889" s="8">
        <v>7.7</v>
      </c>
    </row>
    <row r="890" spans="1:8" hidden="1" x14ac:dyDescent="0.3">
      <c r="A890" t="s">
        <v>163</v>
      </c>
      <c r="B890">
        <v>115</v>
      </c>
      <c r="C890">
        <v>135014968</v>
      </c>
      <c r="D890" t="s">
        <v>1651</v>
      </c>
      <c r="E890" t="s">
        <v>1652</v>
      </c>
      <c r="F890" t="s">
        <v>11</v>
      </c>
      <c r="G890">
        <v>50000000</v>
      </c>
      <c r="H890" s="8">
        <v>6.7</v>
      </c>
    </row>
    <row r="891" spans="1:8" hidden="1" x14ac:dyDescent="0.3">
      <c r="A891" t="s">
        <v>572</v>
      </c>
      <c r="B891">
        <v>143</v>
      </c>
      <c r="C891">
        <v>2175312</v>
      </c>
      <c r="D891" t="s">
        <v>658</v>
      </c>
      <c r="E891" t="s">
        <v>1653</v>
      </c>
      <c r="F891" t="s">
        <v>11</v>
      </c>
      <c r="G891">
        <v>50000000</v>
      </c>
      <c r="H891" s="8">
        <v>6.3</v>
      </c>
    </row>
    <row r="892" spans="1:8" hidden="1" x14ac:dyDescent="0.3">
      <c r="A892" t="s">
        <v>923</v>
      </c>
      <c r="B892">
        <v>96</v>
      </c>
      <c r="C892">
        <v>126203320</v>
      </c>
      <c r="D892" t="s">
        <v>551</v>
      </c>
      <c r="E892" t="s">
        <v>1654</v>
      </c>
      <c r="F892" t="s">
        <v>11</v>
      </c>
      <c r="G892">
        <v>50000000</v>
      </c>
      <c r="H892" s="8">
        <v>5.8</v>
      </c>
    </row>
    <row r="893" spans="1:8" hidden="1" x14ac:dyDescent="0.3">
      <c r="A893" t="s">
        <v>113</v>
      </c>
      <c r="B893">
        <v>112</v>
      </c>
      <c r="C893">
        <v>126975169</v>
      </c>
      <c r="D893" t="s">
        <v>1655</v>
      </c>
      <c r="E893" t="s">
        <v>1656</v>
      </c>
      <c r="F893" t="s">
        <v>11</v>
      </c>
      <c r="G893">
        <v>50000000</v>
      </c>
      <c r="H893" s="8">
        <v>7.1</v>
      </c>
    </row>
    <row r="894" spans="1:8" hidden="1" x14ac:dyDescent="0.3">
      <c r="A894" t="s">
        <v>500</v>
      </c>
      <c r="B894">
        <v>131</v>
      </c>
      <c r="C894">
        <v>125548685</v>
      </c>
      <c r="D894" t="s">
        <v>506</v>
      </c>
      <c r="E894" t="s">
        <v>1657</v>
      </c>
      <c r="F894" t="s">
        <v>11</v>
      </c>
      <c r="G894">
        <v>52000000</v>
      </c>
      <c r="H894" s="8">
        <v>7.3</v>
      </c>
    </row>
    <row r="895" spans="1:8" hidden="1" x14ac:dyDescent="0.3">
      <c r="A895" t="s">
        <v>1401</v>
      </c>
      <c r="B895">
        <v>116</v>
      </c>
      <c r="C895">
        <v>105807520</v>
      </c>
      <c r="D895" t="s">
        <v>551</v>
      </c>
      <c r="E895" t="s">
        <v>1658</v>
      </c>
      <c r="F895" t="s">
        <v>11</v>
      </c>
      <c r="G895">
        <v>50000000</v>
      </c>
      <c r="H895" s="8">
        <v>6.4</v>
      </c>
    </row>
    <row r="896" spans="1:8" hidden="1" x14ac:dyDescent="0.3">
      <c r="A896" t="s">
        <v>703</v>
      </c>
      <c r="B896">
        <v>112</v>
      </c>
      <c r="C896">
        <v>191616238</v>
      </c>
      <c r="D896" t="s">
        <v>573</v>
      </c>
      <c r="E896" t="s">
        <v>1659</v>
      </c>
      <c r="F896" t="s">
        <v>11</v>
      </c>
      <c r="G896">
        <v>50000000</v>
      </c>
      <c r="H896" s="8">
        <v>7.1</v>
      </c>
    </row>
    <row r="897" spans="1:8" hidden="1" x14ac:dyDescent="0.3">
      <c r="A897" t="s">
        <v>1660</v>
      </c>
      <c r="B897">
        <v>123</v>
      </c>
      <c r="C897">
        <v>105264608</v>
      </c>
      <c r="D897" t="s">
        <v>1661</v>
      </c>
      <c r="E897" t="s">
        <v>1662</v>
      </c>
      <c r="F897" t="s">
        <v>11</v>
      </c>
      <c r="G897">
        <v>60000000</v>
      </c>
      <c r="H897" s="8">
        <v>7.6</v>
      </c>
    </row>
    <row r="898" spans="1:8" hidden="1" x14ac:dyDescent="0.3">
      <c r="A898" t="s">
        <v>380</v>
      </c>
      <c r="B898">
        <v>104</v>
      </c>
      <c r="C898">
        <v>97680195</v>
      </c>
      <c r="D898" t="s">
        <v>551</v>
      </c>
      <c r="E898" t="s">
        <v>1663</v>
      </c>
      <c r="F898" t="s">
        <v>11</v>
      </c>
      <c r="G898">
        <v>70000000</v>
      </c>
      <c r="H898" s="8">
        <v>6.8</v>
      </c>
    </row>
    <row r="899" spans="1:8" hidden="1" x14ac:dyDescent="0.3">
      <c r="A899" t="s">
        <v>1664</v>
      </c>
      <c r="B899">
        <v>107</v>
      </c>
      <c r="C899">
        <v>126088877</v>
      </c>
      <c r="D899" t="s">
        <v>573</v>
      </c>
      <c r="E899" t="s">
        <v>1665</v>
      </c>
      <c r="F899" t="s">
        <v>11</v>
      </c>
      <c r="G899">
        <v>50000000</v>
      </c>
      <c r="H899" s="8">
        <v>6.6</v>
      </c>
    </row>
    <row r="900" spans="1:8" hidden="1" x14ac:dyDescent="0.3">
      <c r="A900" t="s">
        <v>409</v>
      </c>
      <c r="B900">
        <v>124</v>
      </c>
      <c r="C900">
        <v>91030827</v>
      </c>
      <c r="D900" t="s">
        <v>840</v>
      </c>
      <c r="E900" t="s">
        <v>1666</v>
      </c>
      <c r="F900" t="s">
        <v>11</v>
      </c>
      <c r="G900">
        <v>50000000</v>
      </c>
      <c r="H900" s="8">
        <v>6.7</v>
      </c>
    </row>
    <row r="901" spans="1:8" hidden="1" x14ac:dyDescent="0.3">
      <c r="A901" t="s">
        <v>1490</v>
      </c>
      <c r="B901">
        <v>96</v>
      </c>
      <c r="C901">
        <v>150315155</v>
      </c>
      <c r="D901" t="s">
        <v>1006</v>
      </c>
      <c r="E901" t="s">
        <v>1667</v>
      </c>
      <c r="F901" t="s">
        <v>11</v>
      </c>
      <c r="G901">
        <v>50000000</v>
      </c>
      <c r="H901" s="8">
        <v>6.1</v>
      </c>
    </row>
    <row r="902" spans="1:8" hidden="1" x14ac:dyDescent="0.3">
      <c r="A902" t="s">
        <v>50</v>
      </c>
      <c r="B902">
        <v>125</v>
      </c>
      <c r="C902">
        <v>127997349</v>
      </c>
      <c r="D902" t="s">
        <v>1668</v>
      </c>
      <c r="E902" t="s">
        <v>1669</v>
      </c>
      <c r="F902" t="s">
        <v>11</v>
      </c>
      <c r="G902">
        <v>50000000</v>
      </c>
      <c r="H902" s="8">
        <v>6</v>
      </c>
    </row>
    <row r="903" spans="1:8" hidden="1" x14ac:dyDescent="0.3">
      <c r="A903" t="s">
        <v>1670</v>
      </c>
      <c r="B903">
        <v>129</v>
      </c>
      <c r="C903">
        <v>88504640</v>
      </c>
      <c r="D903" t="s">
        <v>719</v>
      </c>
      <c r="E903" t="s">
        <v>1671</v>
      </c>
      <c r="F903" t="s">
        <v>11</v>
      </c>
      <c r="G903">
        <v>45000000</v>
      </c>
      <c r="H903" s="8">
        <v>7.6</v>
      </c>
    </row>
    <row r="904" spans="1:8" hidden="1" x14ac:dyDescent="0.3">
      <c r="A904" t="s">
        <v>1672</v>
      </c>
      <c r="B904">
        <v>90</v>
      </c>
      <c r="C904">
        <v>81517441</v>
      </c>
      <c r="D904" t="s">
        <v>142</v>
      </c>
      <c r="E904" t="s">
        <v>1673</v>
      </c>
      <c r="F904" t="s">
        <v>11</v>
      </c>
      <c r="G904">
        <v>50000000</v>
      </c>
      <c r="H904" s="8">
        <v>7.1</v>
      </c>
    </row>
    <row r="905" spans="1:8" hidden="1" x14ac:dyDescent="0.3">
      <c r="A905" t="s">
        <v>1674</v>
      </c>
      <c r="B905">
        <v>109</v>
      </c>
      <c r="C905">
        <v>81022333</v>
      </c>
      <c r="D905" t="s">
        <v>470</v>
      </c>
      <c r="E905" t="s">
        <v>1675</v>
      </c>
      <c r="F905" t="s">
        <v>11</v>
      </c>
      <c r="G905">
        <v>50000000</v>
      </c>
      <c r="H905" s="8">
        <v>5</v>
      </c>
    </row>
    <row r="906" spans="1:8" hidden="1" x14ac:dyDescent="0.3">
      <c r="A906" t="s">
        <v>337</v>
      </c>
      <c r="B906">
        <v>121</v>
      </c>
      <c r="C906">
        <v>79948113</v>
      </c>
      <c r="D906" t="s">
        <v>737</v>
      </c>
      <c r="E906" t="s">
        <v>1676</v>
      </c>
      <c r="F906" t="s">
        <v>11</v>
      </c>
      <c r="G906">
        <v>50000000</v>
      </c>
      <c r="H906" s="8">
        <v>6.2</v>
      </c>
    </row>
    <row r="907" spans="1:8" hidden="1" x14ac:dyDescent="0.3">
      <c r="A907" t="s">
        <v>1537</v>
      </c>
      <c r="B907">
        <v>95</v>
      </c>
      <c r="C907">
        <v>88658172</v>
      </c>
      <c r="D907" t="s">
        <v>551</v>
      </c>
      <c r="E907" t="s">
        <v>1677</v>
      </c>
      <c r="F907" t="s">
        <v>11</v>
      </c>
      <c r="G907">
        <v>50000000</v>
      </c>
      <c r="H907" s="8">
        <v>5.6</v>
      </c>
    </row>
    <row r="908" spans="1:8" hidden="1" x14ac:dyDescent="0.3">
      <c r="A908" t="s">
        <v>1240</v>
      </c>
      <c r="B908">
        <v>118</v>
      </c>
      <c r="C908">
        <v>84244877</v>
      </c>
      <c r="D908" t="s">
        <v>465</v>
      </c>
      <c r="E908" t="s">
        <v>1678</v>
      </c>
      <c r="F908" t="s">
        <v>11</v>
      </c>
      <c r="G908">
        <v>50000000</v>
      </c>
      <c r="H908" s="8">
        <v>7.4</v>
      </c>
    </row>
    <row r="909" spans="1:8" hidden="1" x14ac:dyDescent="0.3">
      <c r="A909" t="s">
        <v>1679</v>
      </c>
      <c r="B909">
        <v>80</v>
      </c>
      <c r="C909">
        <v>75367693</v>
      </c>
      <c r="D909" t="s">
        <v>252</v>
      </c>
      <c r="E909" t="s">
        <v>1680</v>
      </c>
      <c r="F909" t="s">
        <v>11</v>
      </c>
      <c r="G909">
        <v>35000000</v>
      </c>
      <c r="H909" s="8">
        <v>5</v>
      </c>
    </row>
    <row r="910" spans="1:8" hidden="1" x14ac:dyDescent="0.3">
      <c r="A910" t="s">
        <v>1681</v>
      </c>
      <c r="B910">
        <v>99</v>
      </c>
      <c r="C910">
        <v>73701902</v>
      </c>
      <c r="D910" t="s">
        <v>1006</v>
      </c>
      <c r="E910" t="s">
        <v>1682</v>
      </c>
      <c r="F910" t="s">
        <v>11</v>
      </c>
      <c r="G910">
        <v>60000000</v>
      </c>
      <c r="H910" s="8">
        <v>5.2</v>
      </c>
    </row>
    <row r="911" spans="1:8" hidden="1" x14ac:dyDescent="0.3">
      <c r="A911" t="s">
        <v>1683</v>
      </c>
      <c r="B911">
        <v>133</v>
      </c>
      <c r="C911">
        <v>75605492</v>
      </c>
      <c r="D911" t="s">
        <v>536</v>
      </c>
      <c r="E911" t="s">
        <v>1684</v>
      </c>
      <c r="F911" t="s">
        <v>11</v>
      </c>
      <c r="G911">
        <v>50000000</v>
      </c>
      <c r="H911" s="8">
        <v>7.6</v>
      </c>
    </row>
    <row r="912" spans="1:8" hidden="1" x14ac:dyDescent="0.3">
      <c r="A912" t="s">
        <v>225</v>
      </c>
      <c r="B912">
        <v>127</v>
      </c>
      <c r="C912">
        <v>67823573</v>
      </c>
      <c r="D912" t="s">
        <v>297</v>
      </c>
      <c r="E912" t="s">
        <v>1685</v>
      </c>
      <c r="F912" t="s">
        <v>11</v>
      </c>
      <c r="G912">
        <v>50000000</v>
      </c>
      <c r="H912" s="8">
        <v>6.6</v>
      </c>
    </row>
    <row r="913" spans="1:8" hidden="1" x14ac:dyDescent="0.3">
      <c r="A913" t="s">
        <v>1686</v>
      </c>
      <c r="B913">
        <v>106</v>
      </c>
      <c r="C913">
        <v>91439400</v>
      </c>
      <c r="D913" t="s">
        <v>376</v>
      </c>
      <c r="E913" t="s">
        <v>1687</v>
      </c>
      <c r="F913" t="s">
        <v>11</v>
      </c>
      <c r="G913">
        <v>50000000</v>
      </c>
      <c r="H913" s="8">
        <v>7</v>
      </c>
    </row>
    <row r="914" spans="1:8" hidden="1" x14ac:dyDescent="0.3">
      <c r="A914" t="s">
        <v>1688</v>
      </c>
      <c r="B914">
        <v>98</v>
      </c>
      <c r="C914">
        <v>67128202</v>
      </c>
      <c r="D914" t="s">
        <v>1689</v>
      </c>
      <c r="E914" t="s">
        <v>1690</v>
      </c>
      <c r="F914" t="s">
        <v>11</v>
      </c>
      <c r="G914">
        <v>65000000</v>
      </c>
      <c r="H914" s="8">
        <v>5.7</v>
      </c>
    </row>
    <row r="915" spans="1:8" hidden="1" x14ac:dyDescent="0.3">
      <c r="A915" t="s">
        <v>1691</v>
      </c>
      <c r="B915">
        <v>132</v>
      </c>
      <c r="C915">
        <v>70496802</v>
      </c>
      <c r="D915" t="s">
        <v>297</v>
      </c>
      <c r="E915" t="s">
        <v>1692</v>
      </c>
      <c r="F915" t="s">
        <v>11</v>
      </c>
      <c r="G915">
        <v>54000000</v>
      </c>
      <c r="H915" s="8">
        <v>8.1999999999999993</v>
      </c>
    </row>
    <row r="916" spans="1:8" hidden="1" x14ac:dyDescent="0.3">
      <c r="A916" t="s">
        <v>1630</v>
      </c>
      <c r="B916">
        <v>114</v>
      </c>
      <c r="C916">
        <v>60470220</v>
      </c>
      <c r="D916" t="s">
        <v>533</v>
      </c>
      <c r="E916" t="s">
        <v>1693</v>
      </c>
      <c r="F916" t="s">
        <v>11</v>
      </c>
      <c r="G916">
        <v>50000000</v>
      </c>
      <c r="H916" s="8">
        <v>6.2</v>
      </c>
    </row>
    <row r="917" spans="1:8" hidden="1" x14ac:dyDescent="0.3">
      <c r="A917" t="s">
        <v>1694</v>
      </c>
      <c r="B917">
        <v>78</v>
      </c>
      <c r="C917">
        <v>58336565</v>
      </c>
      <c r="D917" t="s">
        <v>145</v>
      </c>
      <c r="E917" t="s">
        <v>1695</v>
      </c>
      <c r="F917" t="s">
        <v>11</v>
      </c>
      <c r="G917">
        <v>50000000</v>
      </c>
      <c r="H917" s="8">
        <v>6.6</v>
      </c>
    </row>
    <row r="918" spans="1:8" hidden="1" x14ac:dyDescent="0.3">
      <c r="A918" t="s">
        <v>1696</v>
      </c>
      <c r="B918">
        <v>101</v>
      </c>
      <c r="C918">
        <v>66002004</v>
      </c>
      <c r="D918" t="s">
        <v>1697</v>
      </c>
      <c r="E918" t="s">
        <v>1698</v>
      </c>
      <c r="F918" t="s">
        <v>11</v>
      </c>
      <c r="G918">
        <v>50000000</v>
      </c>
      <c r="H918" s="8">
        <v>4.7</v>
      </c>
    </row>
    <row r="919" spans="1:8" hidden="1" x14ac:dyDescent="0.3">
      <c r="A919" t="s">
        <v>1699</v>
      </c>
      <c r="B919">
        <v>113</v>
      </c>
      <c r="C919">
        <v>54997476</v>
      </c>
      <c r="D919" t="s">
        <v>719</v>
      </c>
      <c r="E919" t="s">
        <v>1700</v>
      </c>
      <c r="F919" t="s">
        <v>11</v>
      </c>
      <c r="G919">
        <v>50000000</v>
      </c>
      <c r="H919" s="8">
        <v>6.3</v>
      </c>
    </row>
    <row r="920" spans="1:8" hidden="1" x14ac:dyDescent="0.3">
      <c r="A920" t="s">
        <v>1701</v>
      </c>
      <c r="B920">
        <v>98</v>
      </c>
      <c r="C920">
        <v>55682070</v>
      </c>
      <c r="D920" t="s">
        <v>1145</v>
      </c>
      <c r="E920" t="s">
        <v>1702</v>
      </c>
      <c r="F920" t="s">
        <v>11</v>
      </c>
      <c r="G920">
        <v>50000000</v>
      </c>
      <c r="H920" s="8">
        <v>6.1</v>
      </c>
    </row>
    <row r="921" spans="1:8" hidden="1" x14ac:dyDescent="0.3">
      <c r="A921" t="s">
        <v>1703</v>
      </c>
      <c r="B921">
        <v>124</v>
      </c>
      <c r="C921">
        <v>52752475</v>
      </c>
      <c r="D921" t="s">
        <v>1345</v>
      </c>
      <c r="E921" t="s">
        <v>1704</v>
      </c>
      <c r="F921" t="s">
        <v>11</v>
      </c>
      <c r="G921">
        <v>50000000</v>
      </c>
      <c r="H921" s="8">
        <v>6.7</v>
      </c>
    </row>
    <row r="922" spans="1:8" hidden="1" x14ac:dyDescent="0.3">
      <c r="A922" t="s">
        <v>873</v>
      </c>
      <c r="B922">
        <v>109</v>
      </c>
      <c r="C922">
        <v>55092830</v>
      </c>
      <c r="D922" t="s">
        <v>74</v>
      </c>
      <c r="E922" t="s">
        <v>1705</v>
      </c>
      <c r="F922" t="s">
        <v>11</v>
      </c>
      <c r="G922">
        <v>60000000</v>
      </c>
      <c r="H922" s="8">
        <v>6.1</v>
      </c>
    </row>
    <row r="923" spans="1:8" hidden="1" x14ac:dyDescent="0.3">
      <c r="A923" t="s">
        <v>1706</v>
      </c>
      <c r="B923">
        <v>128</v>
      </c>
      <c r="C923">
        <v>50815288</v>
      </c>
      <c r="D923" t="s">
        <v>1345</v>
      </c>
      <c r="E923" t="s">
        <v>1707</v>
      </c>
      <c r="F923" t="s">
        <v>11</v>
      </c>
      <c r="G923">
        <v>50000000</v>
      </c>
      <c r="H923" s="8">
        <v>7</v>
      </c>
    </row>
    <row r="924" spans="1:8" hidden="1" x14ac:dyDescent="0.3">
      <c r="A924" t="s">
        <v>91</v>
      </c>
      <c r="B924">
        <v>144</v>
      </c>
      <c r="C924">
        <v>52822418</v>
      </c>
      <c r="D924" t="s">
        <v>634</v>
      </c>
      <c r="E924" t="s">
        <v>1708</v>
      </c>
      <c r="F924" t="s">
        <v>11</v>
      </c>
      <c r="G924">
        <v>50000000</v>
      </c>
      <c r="H924" s="8">
        <v>7.4</v>
      </c>
    </row>
    <row r="925" spans="1:8" hidden="1" x14ac:dyDescent="0.3">
      <c r="A925" t="s">
        <v>1709</v>
      </c>
      <c r="B925">
        <v>95</v>
      </c>
      <c r="C925">
        <v>50150619</v>
      </c>
      <c r="D925" t="s">
        <v>1090</v>
      </c>
      <c r="E925" t="s">
        <v>1710</v>
      </c>
      <c r="F925" t="s">
        <v>11</v>
      </c>
      <c r="G925">
        <v>50000000</v>
      </c>
      <c r="H925" s="8">
        <v>7.3</v>
      </c>
    </row>
    <row r="926" spans="1:8" hidden="1" x14ac:dyDescent="0.3">
      <c r="A926" t="s">
        <v>1711</v>
      </c>
      <c r="B926">
        <v>105</v>
      </c>
      <c r="C926">
        <v>48745150</v>
      </c>
      <c r="D926" t="s">
        <v>501</v>
      </c>
      <c r="E926" t="s">
        <v>1712</v>
      </c>
      <c r="F926" t="s">
        <v>11</v>
      </c>
      <c r="G926">
        <v>50000000</v>
      </c>
      <c r="H926" s="8">
        <v>5.8</v>
      </c>
    </row>
    <row r="927" spans="1:8" hidden="1" x14ac:dyDescent="0.3">
      <c r="A927" t="s">
        <v>1226</v>
      </c>
      <c r="B927">
        <v>121</v>
      </c>
      <c r="C927">
        <v>50007168</v>
      </c>
      <c r="D927" t="s">
        <v>142</v>
      </c>
      <c r="E927" t="s">
        <v>1713</v>
      </c>
      <c r="F927" t="s">
        <v>11</v>
      </c>
      <c r="G927">
        <v>50000000</v>
      </c>
      <c r="H927" s="8">
        <v>6.7</v>
      </c>
    </row>
    <row r="928" spans="1:8" hidden="1" x14ac:dyDescent="0.3">
      <c r="A928" t="s">
        <v>60</v>
      </c>
      <c r="B928">
        <v>125</v>
      </c>
      <c r="C928">
        <v>48154732</v>
      </c>
      <c r="D928" t="s">
        <v>480</v>
      </c>
      <c r="E928" t="s">
        <v>1714</v>
      </c>
      <c r="F928" t="s">
        <v>11</v>
      </c>
      <c r="G928">
        <v>50000000</v>
      </c>
      <c r="H928" s="8">
        <v>5.8</v>
      </c>
    </row>
    <row r="929" spans="1:8" hidden="1" x14ac:dyDescent="0.3">
      <c r="A929" t="s">
        <v>215</v>
      </c>
      <c r="B929">
        <v>129</v>
      </c>
      <c r="C929">
        <v>48265581</v>
      </c>
      <c r="D929" t="s">
        <v>639</v>
      </c>
      <c r="E929" t="s">
        <v>1715</v>
      </c>
      <c r="F929" t="s">
        <v>11</v>
      </c>
      <c r="G929">
        <v>50000000</v>
      </c>
      <c r="H929" s="8">
        <v>7.8</v>
      </c>
    </row>
    <row r="930" spans="1:8" hidden="1" x14ac:dyDescent="0.3">
      <c r="A930" t="s">
        <v>1716</v>
      </c>
      <c r="B930">
        <v>132</v>
      </c>
      <c r="C930">
        <v>46982632</v>
      </c>
      <c r="D930" t="s">
        <v>1717</v>
      </c>
      <c r="E930" t="s">
        <v>1718</v>
      </c>
      <c r="F930" t="s">
        <v>11</v>
      </c>
      <c r="G930">
        <v>50000000</v>
      </c>
      <c r="H930" s="8">
        <v>6.6</v>
      </c>
    </row>
    <row r="931" spans="1:8" hidden="1" x14ac:dyDescent="0.3">
      <c r="A931" t="s">
        <v>1719</v>
      </c>
      <c r="B931">
        <v>118</v>
      </c>
      <c r="C931">
        <v>44737059</v>
      </c>
      <c r="D931" t="s">
        <v>1296</v>
      </c>
      <c r="E931" t="s">
        <v>1720</v>
      </c>
      <c r="F931" t="s">
        <v>11</v>
      </c>
      <c r="G931">
        <v>50000000</v>
      </c>
      <c r="H931" s="8">
        <v>6.5</v>
      </c>
    </row>
    <row r="932" spans="1:8" hidden="1" x14ac:dyDescent="0.3">
      <c r="A932" t="s">
        <v>1721</v>
      </c>
      <c r="B932">
        <v>113</v>
      </c>
      <c r="C932">
        <v>56724080</v>
      </c>
      <c r="D932" t="s">
        <v>658</v>
      </c>
      <c r="E932" t="s">
        <v>1722</v>
      </c>
      <c r="F932" t="s">
        <v>11</v>
      </c>
      <c r="G932">
        <v>50000000</v>
      </c>
      <c r="H932" s="8">
        <v>6.7</v>
      </c>
    </row>
    <row r="933" spans="1:8" hidden="1" x14ac:dyDescent="0.3">
      <c r="A933" t="s">
        <v>1015</v>
      </c>
      <c r="B933">
        <v>140</v>
      </c>
      <c r="C933">
        <v>44484065</v>
      </c>
      <c r="D933" t="s">
        <v>794</v>
      </c>
      <c r="E933" t="s">
        <v>1723</v>
      </c>
      <c r="F933" t="s">
        <v>11</v>
      </c>
      <c r="G933">
        <v>50000000</v>
      </c>
      <c r="H933" s="8">
        <v>7.3</v>
      </c>
    </row>
    <row r="934" spans="1:8" hidden="1" x14ac:dyDescent="0.3">
      <c r="A934" t="s">
        <v>1724</v>
      </c>
      <c r="B934">
        <v>89</v>
      </c>
      <c r="C934">
        <v>47553512</v>
      </c>
      <c r="D934" t="s">
        <v>19</v>
      </c>
      <c r="E934" t="s">
        <v>1725</v>
      </c>
      <c r="F934" t="s">
        <v>11</v>
      </c>
      <c r="G934">
        <v>50000000</v>
      </c>
      <c r="H934" s="8">
        <v>5.8</v>
      </c>
    </row>
    <row r="935" spans="1:8" hidden="1" x14ac:dyDescent="0.3">
      <c r="A935" t="s">
        <v>1726</v>
      </c>
      <c r="B935">
        <v>104</v>
      </c>
      <c r="C935">
        <v>42610000</v>
      </c>
      <c r="D935" t="s">
        <v>131</v>
      </c>
      <c r="E935" t="s">
        <v>1727</v>
      </c>
      <c r="F935" t="s">
        <v>11</v>
      </c>
      <c r="G935">
        <v>55000000</v>
      </c>
      <c r="H935" s="8">
        <v>5.5</v>
      </c>
    </row>
    <row r="936" spans="1:8" hidden="1" x14ac:dyDescent="0.3">
      <c r="A936" t="s">
        <v>940</v>
      </c>
      <c r="B936">
        <v>106</v>
      </c>
      <c r="C936">
        <v>41482207</v>
      </c>
      <c r="D936" t="s">
        <v>283</v>
      </c>
      <c r="E936" t="s">
        <v>1728</v>
      </c>
      <c r="F936" t="s">
        <v>11</v>
      </c>
      <c r="G936">
        <v>50000000</v>
      </c>
      <c r="H936" s="8">
        <v>6.3</v>
      </c>
    </row>
    <row r="937" spans="1:8" hidden="1" x14ac:dyDescent="0.3">
      <c r="A937" t="s">
        <v>1630</v>
      </c>
      <c r="B937">
        <v>141</v>
      </c>
      <c r="C937">
        <v>47105085</v>
      </c>
      <c r="D937" t="s">
        <v>643</v>
      </c>
      <c r="E937" t="s">
        <v>1729</v>
      </c>
      <c r="F937" t="s">
        <v>11</v>
      </c>
      <c r="G937">
        <v>50000000</v>
      </c>
      <c r="H937" s="8">
        <v>7.4</v>
      </c>
    </row>
    <row r="938" spans="1:8" hidden="1" x14ac:dyDescent="0.3">
      <c r="A938" t="s">
        <v>852</v>
      </c>
      <c r="B938">
        <v>124</v>
      </c>
      <c r="C938">
        <v>41256277</v>
      </c>
      <c r="D938" t="s">
        <v>19</v>
      </c>
      <c r="E938" t="s">
        <v>1730</v>
      </c>
      <c r="F938" t="s">
        <v>11</v>
      </c>
      <c r="G938">
        <v>50000000</v>
      </c>
      <c r="H938" s="8">
        <v>5.9</v>
      </c>
    </row>
    <row r="939" spans="1:8" hidden="1" x14ac:dyDescent="0.3">
      <c r="A939" t="s">
        <v>1731</v>
      </c>
      <c r="B939">
        <v>98</v>
      </c>
      <c r="C939">
        <v>50740078</v>
      </c>
      <c r="D939" t="s">
        <v>739</v>
      </c>
      <c r="E939" t="s">
        <v>1732</v>
      </c>
      <c r="F939" t="s">
        <v>11</v>
      </c>
      <c r="G939">
        <v>45000000</v>
      </c>
      <c r="H939" s="8">
        <v>6.2</v>
      </c>
    </row>
    <row r="940" spans="1:8" hidden="1" x14ac:dyDescent="0.3">
      <c r="A940" t="s">
        <v>1733</v>
      </c>
      <c r="B940">
        <v>108</v>
      </c>
      <c r="C940">
        <v>40203020</v>
      </c>
      <c r="D940" t="s">
        <v>465</v>
      </c>
      <c r="E940" t="s">
        <v>1734</v>
      </c>
      <c r="F940" t="s">
        <v>11</v>
      </c>
      <c r="G940">
        <v>40000000</v>
      </c>
      <c r="H940" s="8">
        <v>5.9</v>
      </c>
    </row>
    <row r="941" spans="1:8" hidden="1" x14ac:dyDescent="0.3">
      <c r="A941" t="s">
        <v>1735</v>
      </c>
      <c r="B941">
        <v>114</v>
      </c>
      <c r="C941">
        <v>40905277</v>
      </c>
      <c r="D941" t="s">
        <v>1736</v>
      </c>
      <c r="E941" t="s">
        <v>1737</v>
      </c>
      <c r="F941" t="s">
        <v>11</v>
      </c>
      <c r="G941">
        <v>50000000</v>
      </c>
      <c r="H941" s="8">
        <v>6.5</v>
      </c>
    </row>
    <row r="942" spans="1:8" hidden="1" x14ac:dyDescent="0.3">
      <c r="A942" t="s">
        <v>1738</v>
      </c>
      <c r="B942">
        <v>101</v>
      </c>
      <c r="C942">
        <v>38590500</v>
      </c>
      <c r="D942" t="s">
        <v>16</v>
      </c>
      <c r="E942" t="s">
        <v>1739</v>
      </c>
      <c r="F942" t="s">
        <v>11</v>
      </c>
      <c r="G942">
        <v>50000000</v>
      </c>
      <c r="H942" s="8">
        <v>4.4000000000000004</v>
      </c>
    </row>
    <row r="943" spans="1:8" hidden="1" x14ac:dyDescent="0.3">
      <c r="A943" t="s">
        <v>1611</v>
      </c>
      <c r="B943">
        <v>93</v>
      </c>
      <c r="C943">
        <v>39177541</v>
      </c>
      <c r="D943" t="s">
        <v>47</v>
      </c>
      <c r="E943" t="s">
        <v>1740</v>
      </c>
      <c r="F943" t="s">
        <v>11</v>
      </c>
      <c r="G943">
        <v>50000000</v>
      </c>
      <c r="H943" s="8">
        <v>3.5</v>
      </c>
    </row>
    <row r="944" spans="1:8" hidden="1" x14ac:dyDescent="0.3">
      <c r="A944" t="s">
        <v>1741</v>
      </c>
      <c r="B944">
        <v>119</v>
      </c>
      <c r="C944">
        <v>39778599</v>
      </c>
      <c r="D944" t="s">
        <v>602</v>
      </c>
      <c r="E944" t="s">
        <v>1742</v>
      </c>
      <c r="F944" t="s">
        <v>11</v>
      </c>
      <c r="G944">
        <v>50000000</v>
      </c>
      <c r="H944" s="8">
        <v>6.6</v>
      </c>
    </row>
    <row r="945" spans="1:8" hidden="1" x14ac:dyDescent="0.3">
      <c r="A945" t="s">
        <v>1093</v>
      </c>
      <c r="B945">
        <v>119</v>
      </c>
      <c r="C945">
        <v>37486138</v>
      </c>
      <c r="D945" t="s">
        <v>465</v>
      </c>
      <c r="E945" t="s">
        <v>1743</v>
      </c>
      <c r="F945" t="s">
        <v>11</v>
      </c>
      <c r="G945">
        <v>50000000</v>
      </c>
      <c r="H945" s="8">
        <v>6</v>
      </c>
    </row>
    <row r="946" spans="1:8" hidden="1" x14ac:dyDescent="0.3">
      <c r="A946" t="s">
        <v>1691</v>
      </c>
      <c r="B946">
        <v>99</v>
      </c>
      <c r="C946">
        <v>38105077</v>
      </c>
      <c r="D946" t="s">
        <v>108</v>
      </c>
      <c r="E946" t="s">
        <v>1744</v>
      </c>
      <c r="F946" t="s">
        <v>11</v>
      </c>
      <c r="G946">
        <v>40000000</v>
      </c>
      <c r="H946" s="8">
        <v>6.4</v>
      </c>
    </row>
    <row r="947" spans="1:8" hidden="1" x14ac:dyDescent="0.3">
      <c r="A947" t="s">
        <v>24</v>
      </c>
      <c r="B947">
        <v>137</v>
      </c>
      <c r="C947">
        <v>35168395</v>
      </c>
      <c r="D947" t="s">
        <v>1617</v>
      </c>
      <c r="E947" t="s">
        <v>1745</v>
      </c>
      <c r="F947" t="s">
        <v>11</v>
      </c>
      <c r="G947">
        <v>50000000</v>
      </c>
      <c r="H947" s="8">
        <v>6.5</v>
      </c>
    </row>
    <row r="948" spans="1:8" hidden="1" x14ac:dyDescent="0.3">
      <c r="A948" t="s">
        <v>1746</v>
      </c>
      <c r="B948">
        <v>117</v>
      </c>
      <c r="C948">
        <v>32800000</v>
      </c>
      <c r="D948" t="s">
        <v>1747</v>
      </c>
      <c r="E948" t="s">
        <v>1748</v>
      </c>
      <c r="F948" t="s">
        <v>11</v>
      </c>
      <c r="G948">
        <v>40000000</v>
      </c>
      <c r="H948" s="8">
        <v>4.3</v>
      </c>
    </row>
    <row r="949" spans="1:8" hidden="1" x14ac:dyDescent="0.3">
      <c r="A949" t="s">
        <v>1537</v>
      </c>
      <c r="B949">
        <v>87</v>
      </c>
      <c r="C949">
        <v>33643461</v>
      </c>
      <c r="D949" t="s">
        <v>1006</v>
      </c>
      <c r="E949" t="s">
        <v>1749</v>
      </c>
      <c r="F949" t="s">
        <v>11</v>
      </c>
      <c r="G949">
        <v>50000000</v>
      </c>
      <c r="H949" s="8">
        <v>4.2</v>
      </c>
    </row>
    <row r="950" spans="1:8" hidden="1" x14ac:dyDescent="0.3">
      <c r="A950" t="s">
        <v>1226</v>
      </c>
      <c r="B950">
        <v>129</v>
      </c>
      <c r="C950">
        <v>32741596</v>
      </c>
      <c r="D950" t="s">
        <v>1750</v>
      </c>
      <c r="E950" t="s">
        <v>1751</v>
      </c>
      <c r="F950" t="s">
        <v>11</v>
      </c>
      <c r="G950">
        <v>50000000</v>
      </c>
      <c r="H950" s="8">
        <v>6.5</v>
      </c>
    </row>
    <row r="951" spans="1:8" hidden="1" x14ac:dyDescent="0.3">
      <c r="A951" t="s">
        <v>1752</v>
      </c>
      <c r="B951">
        <v>115</v>
      </c>
      <c r="C951">
        <v>31874869</v>
      </c>
      <c r="D951" t="s">
        <v>742</v>
      </c>
      <c r="E951" t="s">
        <v>1753</v>
      </c>
      <c r="F951" t="s">
        <v>11</v>
      </c>
      <c r="G951">
        <v>50000000</v>
      </c>
      <c r="H951" s="8">
        <v>6.1</v>
      </c>
    </row>
    <row r="952" spans="1:8" hidden="1" x14ac:dyDescent="0.3">
      <c r="A952" t="s">
        <v>342</v>
      </c>
      <c r="B952">
        <v>132</v>
      </c>
      <c r="C952">
        <v>30306268</v>
      </c>
      <c r="D952" t="s">
        <v>108</v>
      </c>
      <c r="E952" t="s">
        <v>1754</v>
      </c>
      <c r="F952" t="s">
        <v>11</v>
      </c>
      <c r="G952">
        <v>50000000</v>
      </c>
      <c r="H952" s="8">
        <v>6.3</v>
      </c>
    </row>
    <row r="953" spans="1:8" hidden="1" x14ac:dyDescent="0.3">
      <c r="A953" t="s">
        <v>1755</v>
      </c>
      <c r="B953">
        <v>131</v>
      </c>
      <c r="C953">
        <v>27667947</v>
      </c>
      <c r="D953" t="s">
        <v>712</v>
      </c>
      <c r="E953" t="s">
        <v>1756</v>
      </c>
      <c r="F953" t="s">
        <v>11</v>
      </c>
      <c r="G953">
        <v>50000000</v>
      </c>
      <c r="H953" s="8">
        <v>6.2</v>
      </c>
    </row>
    <row r="954" spans="1:8" hidden="1" x14ac:dyDescent="0.3">
      <c r="A954" t="s">
        <v>1286</v>
      </c>
      <c r="B954">
        <v>95</v>
      </c>
      <c r="C954">
        <v>27067160</v>
      </c>
      <c r="D954" t="s">
        <v>465</v>
      </c>
      <c r="E954" t="s">
        <v>1757</v>
      </c>
      <c r="F954" t="s">
        <v>11</v>
      </c>
      <c r="G954">
        <v>50000000</v>
      </c>
      <c r="H954" s="8">
        <v>5.9</v>
      </c>
    </row>
    <row r="955" spans="1:8" hidden="1" x14ac:dyDescent="0.3">
      <c r="A955" t="s">
        <v>1758</v>
      </c>
      <c r="B955">
        <v>125</v>
      </c>
      <c r="C955">
        <v>26616999</v>
      </c>
      <c r="D955" t="s">
        <v>548</v>
      </c>
      <c r="E955" t="s">
        <v>1759</v>
      </c>
      <c r="F955" t="s">
        <v>11</v>
      </c>
      <c r="G955">
        <v>40000000</v>
      </c>
      <c r="H955" s="8">
        <v>5.9</v>
      </c>
    </row>
    <row r="956" spans="1:8" hidden="1" x14ac:dyDescent="0.3">
      <c r="A956" t="s">
        <v>428</v>
      </c>
      <c r="B956">
        <v>98</v>
      </c>
      <c r="C956">
        <v>26536120</v>
      </c>
      <c r="D956" t="s">
        <v>794</v>
      </c>
      <c r="E956" t="s">
        <v>1760</v>
      </c>
      <c r="F956" t="s">
        <v>11</v>
      </c>
      <c r="G956">
        <v>50000000</v>
      </c>
      <c r="H956" s="8">
        <v>6.5</v>
      </c>
    </row>
    <row r="957" spans="1:8" hidden="1" x14ac:dyDescent="0.3">
      <c r="A957" t="s">
        <v>1226</v>
      </c>
      <c r="B957">
        <v>110</v>
      </c>
      <c r="C957">
        <v>26199517</v>
      </c>
      <c r="D957" t="s">
        <v>794</v>
      </c>
      <c r="E957" t="s">
        <v>1761</v>
      </c>
      <c r="F957" t="s">
        <v>11</v>
      </c>
      <c r="G957">
        <v>50000000</v>
      </c>
      <c r="H957" s="8">
        <v>6.4</v>
      </c>
    </row>
    <row r="958" spans="1:8" hidden="1" x14ac:dyDescent="0.3">
      <c r="A958" t="s">
        <v>609</v>
      </c>
      <c r="B958">
        <v>118</v>
      </c>
      <c r="C958">
        <v>25450527</v>
      </c>
      <c r="D958" t="s">
        <v>794</v>
      </c>
      <c r="E958" t="s">
        <v>1762</v>
      </c>
      <c r="F958" t="s">
        <v>11</v>
      </c>
      <c r="G958">
        <v>50000000</v>
      </c>
      <c r="H958" s="8">
        <v>6.5</v>
      </c>
    </row>
    <row r="959" spans="1:8" hidden="1" x14ac:dyDescent="0.3">
      <c r="A959" t="s">
        <v>1763</v>
      </c>
      <c r="B959">
        <v>101</v>
      </c>
      <c r="C959">
        <v>25407250</v>
      </c>
      <c r="D959" t="s">
        <v>74</v>
      </c>
      <c r="E959" t="s">
        <v>1764</v>
      </c>
      <c r="F959" t="s">
        <v>11</v>
      </c>
      <c r="G959">
        <v>50000000</v>
      </c>
      <c r="H959" s="8">
        <v>5.7</v>
      </c>
    </row>
    <row r="960" spans="1:8" hidden="1" x14ac:dyDescent="0.3">
      <c r="A960" t="s">
        <v>191</v>
      </c>
      <c r="B960">
        <v>90</v>
      </c>
      <c r="C960">
        <v>23159305</v>
      </c>
      <c r="D960" t="s">
        <v>195</v>
      </c>
      <c r="E960" t="s">
        <v>1765</v>
      </c>
      <c r="F960" t="s">
        <v>11</v>
      </c>
      <c r="G960">
        <v>70000000</v>
      </c>
      <c r="H960" s="8">
        <v>8</v>
      </c>
    </row>
    <row r="961" spans="1:8" hidden="1" x14ac:dyDescent="0.3">
      <c r="A961" t="s">
        <v>1766</v>
      </c>
      <c r="B961">
        <v>119</v>
      </c>
      <c r="C961">
        <v>24006726</v>
      </c>
      <c r="D961" t="s">
        <v>1767</v>
      </c>
      <c r="E961" t="s">
        <v>1768</v>
      </c>
      <c r="F961" t="s">
        <v>11</v>
      </c>
      <c r="G961">
        <v>50000000</v>
      </c>
      <c r="H961" s="8">
        <v>7.3</v>
      </c>
    </row>
    <row r="962" spans="1:8" hidden="1" x14ac:dyDescent="0.3">
      <c r="A962" t="s">
        <v>769</v>
      </c>
      <c r="B962">
        <v>139</v>
      </c>
      <c r="C962">
        <v>20389967</v>
      </c>
      <c r="D962" t="s">
        <v>1769</v>
      </c>
      <c r="E962" t="s">
        <v>1770</v>
      </c>
      <c r="F962" t="s">
        <v>11</v>
      </c>
      <c r="G962">
        <v>50000000</v>
      </c>
      <c r="H962" s="8">
        <v>6.7</v>
      </c>
    </row>
    <row r="963" spans="1:8" hidden="1" x14ac:dyDescent="0.3">
      <c r="A963" t="s">
        <v>1546</v>
      </c>
      <c r="B963">
        <v>130</v>
      </c>
      <c r="C963">
        <v>19593740</v>
      </c>
      <c r="D963" t="s">
        <v>712</v>
      </c>
      <c r="E963" t="s">
        <v>1771</v>
      </c>
      <c r="F963" t="s">
        <v>11</v>
      </c>
      <c r="G963">
        <v>50000000</v>
      </c>
      <c r="H963" s="8">
        <v>7.5</v>
      </c>
    </row>
    <row r="964" spans="1:8" hidden="1" x14ac:dyDescent="0.3">
      <c r="A964" t="s">
        <v>1470</v>
      </c>
      <c r="B964">
        <v>100</v>
      </c>
      <c r="C964">
        <v>19118247</v>
      </c>
      <c r="D964" t="s">
        <v>717</v>
      </c>
      <c r="E964" t="s">
        <v>1772</v>
      </c>
      <c r="F964" t="s">
        <v>11</v>
      </c>
      <c r="G964">
        <v>40000000</v>
      </c>
      <c r="H964" s="8">
        <v>5.4</v>
      </c>
    </row>
    <row r="965" spans="1:8" hidden="1" x14ac:dyDescent="0.3">
      <c r="A965" t="s">
        <v>1686</v>
      </c>
      <c r="B965">
        <v>114</v>
      </c>
      <c r="C965">
        <v>26442251</v>
      </c>
      <c r="D965" t="s">
        <v>142</v>
      </c>
      <c r="E965" t="s">
        <v>1773</v>
      </c>
      <c r="F965" t="s">
        <v>11</v>
      </c>
      <c r="G965">
        <v>50000000</v>
      </c>
      <c r="H965" s="8">
        <v>6.6</v>
      </c>
    </row>
    <row r="966" spans="1:8" hidden="1" x14ac:dyDescent="0.3">
      <c r="A966" t="s">
        <v>1774</v>
      </c>
      <c r="B966">
        <v>96</v>
      </c>
      <c r="C966">
        <v>17114882</v>
      </c>
      <c r="D966" t="s">
        <v>742</v>
      </c>
      <c r="E966" t="s">
        <v>1775</v>
      </c>
      <c r="F966" t="s">
        <v>11</v>
      </c>
      <c r="G966">
        <v>25000000</v>
      </c>
      <c r="H966" s="8">
        <v>7.7</v>
      </c>
    </row>
    <row r="967" spans="1:8" hidden="1" x14ac:dyDescent="0.3">
      <c r="A967" t="s">
        <v>1776</v>
      </c>
      <c r="B967">
        <v>110</v>
      </c>
      <c r="C967">
        <v>18472363</v>
      </c>
      <c r="D967" t="s">
        <v>1104</v>
      </c>
      <c r="E967" t="s">
        <v>1777</v>
      </c>
      <c r="F967" t="s">
        <v>11</v>
      </c>
      <c r="G967">
        <v>50000000</v>
      </c>
      <c r="H967" s="8">
        <v>5.8</v>
      </c>
    </row>
    <row r="968" spans="1:8" hidden="1" x14ac:dyDescent="0.3">
      <c r="A968" t="s">
        <v>660</v>
      </c>
      <c r="B968">
        <v>158</v>
      </c>
      <c r="C968">
        <v>14131298</v>
      </c>
      <c r="D968" t="s">
        <v>1136</v>
      </c>
      <c r="E968" t="s">
        <v>1778</v>
      </c>
      <c r="F968" t="s">
        <v>11</v>
      </c>
      <c r="G968">
        <v>390000000</v>
      </c>
      <c r="H968" s="8">
        <v>6.4</v>
      </c>
    </row>
    <row r="969" spans="1:8" hidden="1" x14ac:dyDescent="0.3">
      <c r="A969" t="s">
        <v>1779</v>
      </c>
      <c r="B969">
        <v>102</v>
      </c>
      <c r="C969">
        <v>21557240</v>
      </c>
      <c r="D969" t="s">
        <v>1780</v>
      </c>
      <c r="E969" t="s">
        <v>1781</v>
      </c>
      <c r="F969" t="s">
        <v>11</v>
      </c>
      <c r="G969">
        <v>49900000</v>
      </c>
      <c r="H969" s="8">
        <v>5.6</v>
      </c>
    </row>
    <row r="970" spans="1:8" hidden="1" x14ac:dyDescent="0.3">
      <c r="A970" t="s">
        <v>1782</v>
      </c>
      <c r="B970">
        <v>84</v>
      </c>
      <c r="C970">
        <v>21283440</v>
      </c>
      <c r="D970" t="s">
        <v>639</v>
      </c>
      <c r="E970" t="s">
        <v>1783</v>
      </c>
      <c r="F970" t="s">
        <v>11</v>
      </c>
      <c r="G970">
        <v>55000000</v>
      </c>
      <c r="H970" s="8">
        <v>6</v>
      </c>
    </row>
    <row r="971" spans="1:8" hidden="1" x14ac:dyDescent="0.3">
      <c r="A971" t="s">
        <v>1784</v>
      </c>
      <c r="B971">
        <v>115</v>
      </c>
      <c r="C971">
        <v>10556196</v>
      </c>
      <c r="D971" t="s">
        <v>712</v>
      </c>
      <c r="E971" t="s">
        <v>1785</v>
      </c>
      <c r="F971" t="s">
        <v>11</v>
      </c>
      <c r="G971">
        <v>50000000</v>
      </c>
      <c r="H971" s="8">
        <v>6.2</v>
      </c>
    </row>
    <row r="972" spans="1:8" hidden="1" x14ac:dyDescent="0.3">
      <c r="A972" t="s">
        <v>1786</v>
      </c>
      <c r="B972">
        <v>99</v>
      </c>
      <c r="C972">
        <v>16671505</v>
      </c>
      <c r="D972" t="s">
        <v>1787</v>
      </c>
      <c r="E972" t="s">
        <v>1788</v>
      </c>
      <c r="F972" t="s">
        <v>11</v>
      </c>
      <c r="G972">
        <v>50000000</v>
      </c>
      <c r="H972" s="8">
        <v>5.9</v>
      </c>
    </row>
    <row r="973" spans="1:8" hidden="1" x14ac:dyDescent="0.3">
      <c r="A973" t="s">
        <v>1789</v>
      </c>
      <c r="B973">
        <v>135</v>
      </c>
      <c r="C973">
        <v>10400000</v>
      </c>
      <c r="D973" t="s">
        <v>69</v>
      </c>
      <c r="E973" t="s">
        <v>1790</v>
      </c>
      <c r="F973" t="s">
        <v>11</v>
      </c>
      <c r="G973">
        <v>50000000</v>
      </c>
      <c r="H973" s="8">
        <v>5.0999999999999996</v>
      </c>
    </row>
    <row r="974" spans="1:8" hidden="1" x14ac:dyDescent="0.3">
      <c r="A974" t="s">
        <v>166</v>
      </c>
      <c r="B974">
        <v>108</v>
      </c>
      <c r="C974">
        <v>9528092</v>
      </c>
      <c r="D974" t="s">
        <v>1190</v>
      </c>
      <c r="E974" t="s">
        <v>1791</v>
      </c>
      <c r="F974" t="s">
        <v>11</v>
      </c>
      <c r="G974">
        <v>22000000</v>
      </c>
      <c r="H974" s="8">
        <v>6.8</v>
      </c>
    </row>
    <row r="975" spans="1:8" hidden="1" x14ac:dyDescent="0.3">
      <c r="A975" t="s">
        <v>568</v>
      </c>
      <c r="B975">
        <v>127</v>
      </c>
      <c r="C975">
        <v>10137232</v>
      </c>
      <c r="D975" t="s">
        <v>1792</v>
      </c>
      <c r="E975" t="s">
        <v>1793</v>
      </c>
      <c r="F975" t="s">
        <v>11</v>
      </c>
      <c r="G975">
        <v>50000000</v>
      </c>
      <c r="H975" s="8">
        <v>6</v>
      </c>
    </row>
    <row r="976" spans="1:8" hidden="1" x14ac:dyDescent="0.3">
      <c r="A976" t="s">
        <v>1557</v>
      </c>
      <c r="B976">
        <v>107</v>
      </c>
      <c r="C976">
        <v>9795017</v>
      </c>
      <c r="D976" t="s">
        <v>712</v>
      </c>
      <c r="E976" t="s">
        <v>1794</v>
      </c>
      <c r="F976" t="s">
        <v>11</v>
      </c>
      <c r="G976">
        <v>50000000</v>
      </c>
      <c r="H976" s="8">
        <v>5.0999999999999996</v>
      </c>
    </row>
    <row r="977" spans="1:8" hidden="1" x14ac:dyDescent="0.3">
      <c r="A977" t="s">
        <v>1495</v>
      </c>
      <c r="B977">
        <v>95</v>
      </c>
      <c r="C977">
        <v>20488579</v>
      </c>
      <c r="D977" t="s">
        <v>930</v>
      </c>
      <c r="E977" t="s">
        <v>1795</v>
      </c>
      <c r="F977" t="s">
        <v>11</v>
      </c>
      <c r="G977">
        <v>50000000</v>
      </c>
      <c r="H977" s="8">
        <v>5.8</v>
      </c>
    </row>
    <row r="978" spans="1:8" hidden="1" x14ac:dyDescent="0.3">
      <c r="A978" t="s">
        <v>1796</v>
      </c>
      <c r="B978">
        <v>124</v>
      </c>
      <c r="C978">
        <v>19445217</v>
      </c>
      <c r="D978" t="s">
        <v>216</v>
      </c>
      <c r="E978" t="s">
        <v>1797</v>
      </c>
      <c r="F978" t="s">
        <v>11</v>
      </c>
      <c r="G978">
        <v>60000000</v>
      </c>
      <c r="H978" s="8">
        <v>6.2</v>
      </c>
    </row>
    <row r="979" spans="1:8" hidden="1" x14ac:dyDescent="0.3">
      <c r="A979" t="s">
        <v>1798</v>
      </c>
      <c r="B979">
        <v>109</v>
      </c>
      <c r="C979">
        <v>8355815</v>
      </c>
      <c r="D979" t="s">
        <v>1747</v>
      </c>
      <c r="E979" t="s">
        <v>1799</v>
      </c>
      <c r="F979" t="s">
        <v>11</v>
      </c>
      <c r="G979">
        <v>55000000</v>
      </c>
      <c r="H979" s="8">
        <v>6.4</v>
      </c>
    </row>
    <row r="980" spans="1:8" hidden="1" x14ac:dyDescent="0.3">
      <c r="A980" t="s">
        <v>707</v>
      </c>
      <c r="B980">
        <v>102</v>
      </c>
      <c r="C980">
        <v>28837115</v>
      </c>
      <c r="D980" t="s">
        <v>658</v>
      </c>
      <c r="E980" t="s">
        <v>1800</v>
      </c>
      <c r="F980" t="s">
        <v>11</v>
      </c>
      <c r="G980">
        <v>50000000</v>
      </c>
      <c r="H980" s="8">
        <v>4.8</v>
      </c>
    </row>
    <row r="981" spans="1:8" hidden="1" x14ac:dyDescent="0.3">
      <c r="A981" t="s">
        <v>1801</v>
      </c>
      <c r="B981">
        <v>88</v>
      </c>
      <c r="C981">
        <v>6471394</v>
      </c>
      <c r="D981" t="s">
        <v>326</v>
      </c>
      <c r="E981" t="s">
        <v>1802</v>
      </c>
      <c r="F981" t="s">
        <v>11</v>
      </c>
      <c r="G981">
        <v>50000000</v>
      </c>
      <c r="H981" s="8">
        <v>4.9000000000000004</v>
      </c>
    </row>
    <row r="982" spans="1:8" hidden="1" x14ac:dyDescent="0.3">
      <c r="A982" t="s">
        <v>1009</v>
      </c>
      <c r="B982">
        <v>87</v>
      </c>
      <c r="C982">
        <v>6291602</v>
      </c>
      <c r="D982" t="s">
        <v>1803</v>
      </c>
      <c r="E982" t="s">
        <v>1804</v>
      </c>
      <c r="F982" t="s">
        <v>11</v>
      </c>
      <c r="G982">
        <v>50000000</v>
      </c>
      <c r="H982" s="8">
        <v>5.6</v>
      </c>
    </row>
    <row r="983" spans="1:8" hidden="1" x14ac:dyDescent="0.3">
      <c r="A983" t="s">
        <v>1805</v>
      </c>
      <c r="B983">
        <v>104</v>
      </c>
      <c r="C983">
        <v>10706786</v>
      </c>
      <c r="D983" t="s">
        <v>446</v>
      </c>
      <c r="E983" t="s">
        <v>1806</v>
      </c>
      <c r="F983" t="s">
        <v>11</v>
      </c>
      <c r="G983">
        <v>50000000</v>
      </c>
      <c r="H983" s="8">
        <v>5.5</v>
      </c>
    </row>
    <row r="984" spans="1:8" hidden="1" x14ac:dyDescent="0.3">
      <c r="A984" t="s">
        <v>1140</v>
      </c>
      <c r="B984">
        <v>96</v>
      </c>
      <c r="C984">
        <v>8742261</v>
      </c>
      <c r="D984" t="s">
        <v>794</v>
      </c>
      <c r="E984" t="s">
        <v>1807</v>
      </c>
      <c r="F984" t="s">
        <v>11</v>
      </c>
      <c r="G984">
        <v>18000000</v>
      </c>
      <c r="H984" s="8">
        <v>3.7</v>
      </c>
    </row>
    <row r="985" spans="1:8" hidden="1" x14ac:dyDescent="0.3">
      <c r="A985" t="s">
        <v>1808</v>
      </c>
      <c r="B985">
        <v>85</v>
      </c>
      <c r="C985">
        <v>43905746</v>
      </c>
      <c r="D985" t="s">
        <v>930</v>
      </c>
      <c r="E985" t="s">
        <v>1809</v>
      </c>
      <c r="F985" t="s">
        <v>11</v>
      </c>
      <c r="G985">
        <v>49000000</v>
      </c>
      <c r="H985" s="8">
        <v>5.9</v>
      </c>
    </row>
    <row r="986" spans="1:8" hidden="1" x14ac:dyDescent="0.3">
      <c r="A986" t="s">
        <v>693</v>
      </c>
      <c r="B986">
        <v>104</v>
      </c>
      <c r="C986">
        <v>21413502</v>
      </c>
      <c r="D986" t="s">
        <v>1810</v>
      </c>
      <c r="E986" t="s">
        <v>1811</v>
      </c>
      <c r="F986" t="s">
        <v>11</v>
      </c>
      <c r="G986">
        <v>40000000</v>
      </c>
      <c r="H986" s="8">
        <v>6.3</v>
      </c>
    </row>
    <row r="987" spans="1:8" hidden="1" x14ac:dyDescent="0.3">
      <c r="A987" t="s">
        <v>500</v>
      </c>
      <c r="B987">
        <v>190</v>
      </c>
      <c r="C987">
        <v>124107476</v>
      </c>
      <c r="D987" t="s">
        <v>712</v>
      </c>
      <c r="E987" t="s">
        <v>1812</v>
      </c>
      <c r="F987" t="s">
        <v>11</v>
      </c>
      <c r="G987">
        <v>48000000</v>
      </c>
      <c r="H987" s="8">
        <v>7.6</v>
      </c>
    </row>
    <row r="988" spans="1:8" x14ac:dyDescent="0.3">
      <c r="A988" t="s">
        <v>123</v>
      </c>
      <c r="B988">
        <v>127</v>
      </c>
      <c r="C988">
        <v>197171806</v>
      </c>
      <c r="D988" t="s">
        <v>13</v>
      </c>
      <c r="E988" t="s">
        <v>1813</v>
      </c>
      <c r="F988" t="s">
        <v>11</v>
      </c>
      <c r="G988">
        <v>48000000</v>
      </c>
      <c r="H988" s="8">
        <v>8.3000000000000007</v>
      </c>
    </row>
    <row r="989" spans="1:8" hidden="1" x14ac:dyDescent="0.3">
      <c r="A989" t="s">
        <v>454</v>
      </c>
      <c r="B989">
        <v>120</v>
      </c>
      <c r="C989">
        <v>31569268</v>
      </c>
      <c r="D989" t="s">
        <v>1814</v>
      </c>
      <c r="E989" t="s">
        <v>1815</v>
      </c>
      <c r="F989" t="s">
        <v>11</v>
      </c>
      <c r="G989">
        <v>49000000</v>
      </c>
      <c r="H989" s="8">
        <v>6.9</v>
      </c>
    </row>
    <row r="990" spans="1:8" hidden="1" x14ac:dyDescent="0.3">
      <c r="A990" t="s">
        <v>390</v>
      </c>
      <c r="B990">
        <v>118</v>
      </c>
      <c r="C990">
        <v>66488090</v>
      </c>
      <c r="D990" t="s">
        <v>719</v>
      </c>
      <c r="E990" t="s">
        <v>1816</v>
      </c>
      <c r="F990" t="s">
        <v>11</v>
      </c>
      <c r="G990">
        <v>48000000</v>
      </c>
      <c r="H990" s="8">
        <v>6.7</v>
      </c>
    </row>
    <row r="991" spans="1:8" hidden="1" x14ac:dyDescent="0.3">
      <c r="A991" t="s">
        <v>215</v>
      </c>
      <c r="B991">
        <v>112</v>
      </c>
      <c r="C991">
        <v>95308367</v>
      </c>
      <c r="D991" t="s">
        <v>712</v>
      </c>
      <c r="E991" t="s">
        <v>1817</v>
      </c>
      <c r="F991" t="s">
        <v>11</v>
      </c>
      <c r="G991">
        <v>48000000</v>
      </c>
      <c r="H991" s="8">
        <v>6.8</v>
      </c>
    </row>
    <row r="992" spans="1:8" hidden="1" x14ac:dyDescent="0.3">
      <c r="A992" t="s">
        <v>1375</v>
      </c>
      <c r="B992">
        <v>114</v>
      </c>
      <c r="C992">
        <v>60652036</v>
      </c>
      <c r="D992" t="s">
        <v>1818</v>
      </c>
      <c r="E992" t="s">
        <v>1819</v>
      </c>
      <c r="F992" t="s">
        <v>11</v>
      </c>
      <c r="G992">
        <v>48000000</v>
      </c>
      <c r="H992" s="8">
        <v>7.1</v>
      </c>
    </row>
    <row r="993" spans="1:8" hidden="1" x14ac:dyDescent="0.3">
      <c r="A993" t="s">
        <v>787</v>
      </c>
      <c r="B993">
        <v>137</v>
      </c>
      <c r="C993">
        <v>1206135</v>
      </c>
      <c r="D993" t="s">
        <v>712</v>
      </c>
      <c r="E993" t="s">
        <v>1820</v>
      </c>
      <c r="F993" t="s">
        <v>11</v>
      </c>
      <c r="G993">
        <v>50000000</v>
      </c>
      <c r="H993" s="8">
        <v>6.4</v>
      </c>
    </row>
    <row r="994" spans="1:8" hidden="1" x14ac:dyDescent="0.3">
      <c r="A994" t="s">
        <v>1032</v>
      </c>
      <c r="B994">
        <v>112</v>
      </c>
      <c r="C994">
        <v>56607223</v>
      </c>
      <c r="D994" t="s">
        <v>1395</v>
      </c>
      <c r="E994" t="s">
        <v>1821</v>
      </c>
      <c r="F994" t="s">
        <v>11</v>
      </c>
      <c r="G994">
        <v>48000000</v>
      </c>
      <c r="H994" s="8">
        <v>6.4</v>
      </c>
    </row>
    <row r="995" spans="1:8" hidden="1" x14ac:dyDescent="0.3">
      <c r="A995" t="s">
        <v>1455</v>
      </c>
      <c r="B995">
        <v>120</v>
      </c>
      <c r="C995">
        <v>50173190</v>
      </c>
      <c r="D995" t="s">
        <v>1822</v>
      </c>
      <c r="E995" t="s">
        <v>1823</v>
      </c>
      <c r="F995" t="s">
        <v>11</v>
      </c>
      <c r="G995">
        <v>48000000</v>
      </c>
      <c r="H995" s="8">
        <v>7.4</v>
      </c>
    </row>
    <row r="996" spans="1:8" hidden="1" x14ac:dyDescent="0.3">
      <c r="A996" t="s">
        <v>467</v>
      </c>
      <c r="B996">
        <v>123</v>
      </c>
      <c r="C996">
        <v>47095453</v>
      </c>
      <c r="D996" t="s">
        <v>1203</v>
      </c>
      <c r="E996" t="s">
        <v>1824</v>
      </c>
      <c r="F996" t="s">
        <v>11</v>
      </c>
      <c r="G996">
        <v>48000000</v>
      </c>
      <c r="H996" s="8">
        <v>6.4</v>
      </c>
    </row>
    <row r="997" spans="1:8" hidden="1" x14ac:dyDescent="0.3">
      <c r="A997" t="s">
        <v>1394</v>
      </c>
      <c r="B997">
        <v>93</v>
      </c>
      <c r="C997">
        <v>37879996</v>
      </c>
      <c r="D997" t="s">
        <v>1203</v>
      </c>
      <c r="E997" t="s">
        <v>1825</v>
      </c>
      <c r="F997" t="s">
        <v>11</v>
      </c>
      <c r="G997">
        <v>48000000</v>
      </c>
      <c r="H997" s="8">
        <v>6</v>
      </c>
    </row>
    <row r="998" spans="1:8" hidden="1" x14ac:dyDescent="0.3">
      <c r="A998" t="s">
        <v>1593</v>
      </c>
      <c r="B998">
        <v>123</v>
      </c>
      <c r="C998">
        <v>25900000</v>
      </c>
      <c r="D998" t="s">
        <v>1826</v>
      </c>
      <c r="E998" t="s">
        <v>1827</v>
      </c>
      <c r="F998" t="s">
        <v>11</v>
      </c>
      <c r="G998">
        <v>58000000</v>
      </c>
      <c r="H998" s="8">
        <v>6.5</v>
      </c>
    </row>
    <row r="999" spans="1:8" hidden="1" x14ac:dyDescent="0.3">
      <c r="A999" t="s">
        <v>467</v>
      </c>
      <c r="B999">
        <v>122</v>
      </c>
      <c r="C999">
        <v>53574088</v>
      </c>
      <c r="D999" t="s">
        <v>1828</v>
      </c>
      <c r="E999" t="s">
        <v>1829</v>
      </c>
      <c r="F999" t="s">
        <v>11</v>
      </c>
      <c r="G999">
        <v>55000000</v>
      </c>
      <c r="H999" s="8">
        <v>7.8</v>
      </c>
    </row>
    <row r="1000" spans="1:8" hidden="1" x14ac:dyDescent="0.3">
      <c r="A1000" t="s">
        <v>1830</v>
      </c>
      <c r="B1000">
        <v>115</v>
      </c>
      <c r="C1000">
        <v>89253340</v>
      </c>
      <c r="D1000" t="s">
        <v>19</v>
      </c>
      <c r="E1000" t="s">
        <v>1831</v>
      </c>
      <c r="F1000" t="s">
        <v>11</v>
      </c>
      <c r="G1000">
        <v>48000000</v>
      </c>
      <c r="H1000" s="8">
        <v>6</v>
      </c>
    </row>
    <row r="1001" spans="1:8" hidden="1" x14ac:dyDescent="0.3">
      <c r="A1001" t="s">
        <v>500</v>
      </c>
      <c r="B1001">
        <v>123</v>
      </c>
      <c r="C1001">
        <v>37339525</v>
      </c>
      <c r="D1001" t="s">
        <v>1736</v>
      </c>
      <c r="E1001" t="s">
        <v>1832</v>
      </c>
      <c r="F1001" t="s">
        <v>11</v>
      </c>
      <c r="G1001">
        <v>48000000</v>
      </c>
      <c r="H1001" s="8">
        <v>7</v>
      </c>
    </row>
    <row r="1002" spans="1:8" hidden="1" x14ac:dyDescent="0.3">
      <c r="A1002" t="s">
        <v>707</v>
      </c>
      <c r="B1002">
        <v>96</v>
      </c>
      <c r="C1002">
        <v>60154431</v>
      </c>
      <c r="D1002" t="s">
        <v>1833</v>
      </c>
      <c r="E1002" t="s">
        <v>1834</v>
      </c>
      <c r="F1002" t="s">
        <v>11</v>
      </c>
      <c r="G1002">
        <v>47000000</v>
      </c>
      <c r="H1002" s="8">
        <v>6</v>
      </c>
    </row>
    <row r="1003" spans="1:8" hidden="1" x14ac:dyDescent="0.3">
      <c r="A1003" t="s">
        <v>1835</v>
      </c>
      <c r="B1003">
        <v>105</v>
      </c>
      <c r="C1003">
        <v>103738726</v>
      </c>
      <c r="D1003" t="s">
        <v>1836</v>
      </c>
      <c r="E1003" t="s">
        <v>1837</v>
      </c>
      <c r="F1003" t="s">
        <v>11</v>
      </c>
      <c r="G1003">
        <v>100000000</v>
      </c>
      <c r="H1003" s="8">
        <v>6.1</v>
      </c>
    </row>
    <row r="1004" spans="1:8" hidden="1" x14ac:dyDescent="0.3">
      <c r="A1004" t="s">
        <v>428</v>
      </c>
      <c r="B1004">
        <v>113</v>
      </c>
      <c r="C1004">
        <v>69304264</v>
      </c>
      <c r="D1004" t="s">
        <v>1838</v>
      </c>
      <c r="E1004" t="s">
        <v>1839</v>
      </c>
      <c r="F1004" t="s">
        <v>11</v>
      </c>
      <c r="G1004">
        <v>48000000</v>
      </c>
      <c r="H1004" s="8">
        <v>6.8</v>
      </c>
    </row>
    <row r="1005" spans="1:8" hidden="1" x14ac:dyDescent="0.3">
      <c r="A1005" t="s">
        <v>1840</v>
      </c>
      <c r="B1005">
        <v>132</v>
      </c>
      <c r="C1005">
        <v>29781453</v>
      </c>
      <c r="D1005" t="s">
        <v>1376</v>
      </c>
      <c r="E1005" t="s">
        <v>1841</v>
      </c>
      <c r="F1005" t="s">
        <v>11</v>
      </c>
      <c r="G1005">
        <v>48000000</v>
      </c>
      <c r="H1005" s="8">
        <v>6.4</v>
      </c>
    </row>
    <row r="1006" spans="1:8" hidden="1" x14ac:dyDescent="0.3">
      <c r="A1006" t="s">
        <v>1842</v>
      </c>
      <c r="B1006">
        <v>75</v>
      </c>
      <c r="C1006">
        <v>15519841</v>
      </c>
      <c r="D1006" t="s">
        <v>89</v>
      </c>
      <c r="E1006" t="s">
        <v>1843</v>
      </c>
      <c r="F1006" t="s">
        <v>11</v>
      </c>
      <c r="G1006">
        <v>47000000</v>
      </c>
      <c r="H1006" s="8">
        <v>4.5</v>
      </c>
    </row>
    <row r="1007" spans="1:8" hidden="1" x14ac:dyDescent="0.3">
      <c r="A1007" t="s">
        <v>1844</v>
      </c>
      <c r="B1007">
        <v>108</v>
      </c>
      <c r="C1007">
        <v>5600000</v>
      </c>
      <c r="D1007" t="s">
        <v>1121</v>
      </c>
      <c r="E1007" t="s">
        <v>1845</v>
      </c>
      <c r="F1007" t="s">
        <v>11</v>
      </c>
      <c r="G1007">
        <v>47000000</v>
      </c>
      <c r="H1007" s="8">
        <v>5.8</v>
      </c>
    </row>
    <row r="1008" spans="1:8" hidden="1" x14ac:dyDescent="0.3">
      <c r="A1008" t="s">
        <v>1846</v>
      </c>
      <c r="B1008">
        <v>105</v>
      </c>
      <c r="C1008">
        <v>126805112</v>
      </c>
      <c r="D1008" t="s">
        <v>551</v>
      </c>
      <c r="E1008" t="s">
        <v>1847</v>
      </c>
      <c r="F1008" t="s">
        <v>11</v>
      </c>
      <c r="G1008">
        <v>46000000</v>
      </c>
      <c r="H1008" s="8">
        <v>6.3</v>
      </c>
    </row>
    <row r="1009" spans="1:8" hidden="1" x14ac:dyDescent="0.3">
      <c r="A1009" t="s">
        <v>1681</v>
      </c>
      <c r="B1009">
        <v>102</v>
      </c>
      <c r="C1009">
        <v>93607673</v>
      </c>
      <c r="D1009" t="s">
        <v>551</v>
      </c>
      <c r="E1009" t="s">
        <v>1848</v>
      </c>
      <c r="F1009" t="s">
        <v>11</v>
      </c>
      <c r="G1009">
        <v>48000000</v>
      </c>
      <c r="H1009" s="8">
        <v>5.7</v>
      </c>
    </row>
    <row r="1010" spans="1:8" hidden="1" x14ac:dyDescent="0.3">
      <c r="A1010" t="s">
        <v>18</v>
      </c>
      <c r="B1010">
        <v>118</v>
      </c>
      <c r="C1010">
        <v>67263182</v>
      </c>
      <c r="D1010" t="s">
        <v>639</v>
      </c>
      <c r="E1010" t="s">
        <v>1849</v>
      </c>
      <c r="F1010" t="s">
        <v>11</v>
      </c>
      <c r="G1010">
        <v>46000000</v>
      </c>
      <c r="H1010" s="8">
        <v>7.2</v>
      </c>
    </row>
    <row r="1011" spans="1:8" hidden="1" x14ac:dyDescent="0.3">
      <c r="A1011" t="s">
        <v>1117</v>
      </c>
      <c r="B1011">
        <v>111</v>
      </c>
      <c r="C1011">
        <v>92001027</v>
      </c>
      <c r="D1011" t="s">
        <v>1850</v>
      </c>
      <c r="E1011" t="s">
        <v>1851</v>
      </c>
      <c r="F1011" t="s">
        <v>11</v>
      </c>
      <c r="G1011">
        <v>45000000</v>
      </c>
      <c r="H1011" s="8">
        <v>7.6</v>
      </c>
    </row>
    <row r="1012" spans="1:8" hidden="1" x14ac:dyDescent="0.3">
      <c r="A1012" t="s">
        <v>1543</v>
      </c>
      <c r="B1012">
        <v>81</v>
      </c>
      <c r="C1012">
        <v>10539414</v>
      </c>
      <c r="D1012" t="s">
        <v>1852</v>
      </c>
      <c r="E1012" t="s">
        <v>1853</v>
      </c>
      <c r="F1012" t="s">
        <v>11</v>
      </c>
      <c r="G1012">
        <v>47000000</v>
      </c>
      <c r="H1012" s="8">
        <v>4.7</v>
      </c>
    </row>
    <row r="1013" spans="1:8" hidden="1" x14ac:dyDescent="0.3">
      <c r="A1013" t="s">
        <v>328</v>
      </c>
      <c r="B1013">
        <v>116</v>
      </c>
      <c r="C1013">
        <v>58918501</v>
      </c>
      <c r="D1013" t="s">
        <v>1854</v>
      </c>
      <c r="E1013" t="s">
        <v>1855</v>
      </c>
      <c r="F1013" t="s">
        <v>11</v>
      </c>
      <c r="G1013">
        <v>46000000</v>
      </c>
      <c r="H1013" s="8">
        <v>6.6</v>
      </c>
    </row>
    <row r="1014" spans="1:8" hidden="1" x14ac:dyDescent="0.3">
      <c r="A1014" t="s">
        <v>163</v>
      </c>
      <c r="B1014">
        <v>86</v>
      </c>
      <c r="C1014">
        <v>181395380</v>
      </c>
      <c r="D1014" t="s">
        <v>1203</v>
      </c>
      <c r="E1014" t="s">
        <v>1856</v>
      </c>
      <c r="F1014" t="s">
        <v>11</v>
      </c>
      <c r="G1014">
        <v>45000000</v>
      </c>
      <c r="H1014" s="8">
        <v>6.8</v>
      </c>
    </row>
    <row r="1015" spans="1:8" hidden="1" x14ac:dyDescent="0.3">
      <c r="A1015" t="s">
        <v>1857</v>
      </c>
      <c r="B1015">
        <v>127</v>
      </c>
      <c r="C1015">
        <v>14946229</v>
      </c>
      <c r="D1015" t="s">
        <v>1858</v>
      </c>
      <c r="E1015" t="s">
        <v>1859</v>
      </c>
      <c r="F1015" t="s">
        <v>11</v>
      </c>
      <c r="G1015">
        <v>25000000</v>
      </c>
      <c r="H1015" s="8">
        <v>7.3</v>
      </c>
    </row>
    <row r="1016" spans="1:8" hidden="1" x14ac:dyDescent="0.3">
      <c r="A1016" t="s">
        <v>1356</v>
      </c>
      <c r="B1016">
        <v>91</v>
      </c>
      <c r="C1016">
        <v>130512915</v>
      </c>
      <c r="D1016" t="s">
        <v>164</v>
      </c>
      <c r="E1016" t="s">
        <v>1860</v>
      </c>
      <c r="F1016" t="s">
        <v>11</v>
      </c>
      <c r="G1016">
        <v>45000000</v>
      </c>
      <c r="H1016" s="8">
        <v>4.8</v>
      </c>
    </row>
    <row r="1017" spans="1:8" hidden="1" x14ac:dyDescent="0.3">
      <c r="A1017" t="s">
        <v>1830</v>
      </c>
      <c r="B1017">
        <v>98</v>
      </c>
      <c r="C1017">
        <v>139852971</v>
      </c>
      <c r="D1017" t="s">
        <v>108</v>
      </c>
      <c r="E1017" t="s">
        <v>1861</v>
      </c>
      <c r="F1017" t="s">
        <v>11</v>
      </c>
      <c r="G1017">
        <v>45000000</v>
      </c>
      <c r="H1017" s="8">
        <v>6.3</v>
      </c>
    </row>
    <row r="1018" spans="1:8" hidden="1" x14ac:dyDescent="0.3">
      <c r="A1018" t="s">
        <v>1862</v>
      </c>
      <c r="B1018">
        <v>84</v>
      </c>
      <c r="C1018">
        <v>110000082</v>
      </c>
      <c r="D1018" t="s">
        <v>658</v>
      </c>
      <c r="E1018" t="s">
        <v>1863</v>
      </c>
      <c r="F1018" t="s">
        <v>11</v>
      </c>
      <c r="G1018">
        <v>48000000</v>
      </c>
      <c r="H1018" s="8">
        <v>5.5</v>
      </c>
    </row>
    <row r="1019" spans="1:8" hidden="1" x14ac:dyDescent="0.3">
      <c r="A1019" t="s">
        <v>1401</v>
      </c>
      <c r="B1019">
        <v>109</v>
      </c>
      <c r="C1019">
        <v>106807667</v>
      </c>
      <c r="D1019" t="s">
        <v>1864</v>
      </c>
      <c r="E1019" t="s">
        <v>1865</v>
      </c>
      <c r="F1019" t="s">
        <v>11</v>
      </c>
      <c r="G1019">
        <v>45000000</v>
      </c>
      <c r="H1019" s="8">
        <v>6.2</v>
      </c>
    </row>
    <row r="1020" spans="1:8" hidden="1" x14ac:dyDescent="0.3">
      <c r="A1020" t="s">
        <v>899</v>
      </c>
      <c r="B1020">
        <v>93</v>
      </c>
      <c r="C1020">
        <v>101702060</v>
      </c>
      <c r="D1020" t="s">
        <v>1866</v>
      </c>
      <c r="E1020" t="s">
        <v>1867</v>
      </c>
      <c r="F1020" t="s">
        <v>11</v>
      </c>
      <c r="G1020">
        <v>45000000</v>
      </c>
      <c r="H1020" s="8">
        <v>5.8</v>
      </c>
    </row>
    <row r="1021" spans="1:8" hidden="1" x14ac:dyDescent="0.3">
      <c r="A1021" t="s">
        <v>1093</v>
      </c>
      <c r="B1021">
        <v>113</v>
      </c>
      <c r="C1021">
        <v>95149435</v>
      </c>
      <c r="D1021" t="s">
        <v>904</v>
      </c>
      <c r="E1021" t="s">
        <v>1868</v>
      </c>
      <c r="F1021" t="s">
        <v>11</v>
      </c>
      <c r="G1021">
        <v>40000000</v>
      </c>
      <c r="H1021" s="8">
        <v>5.7</v>
      </c>
    </row>
    <row r="1022" spans="1:8" hidden="1" x14ac:dyDescent="0.3">
      <c r="A1022" t="s">
        <v>759</v>
      </c>
      <c r="B1022">
        <v>141</v>
      </c>
      <c r="C1022">
        <v>100768056</v>
      </c>
      <c r="D1022" t="s">
        <v>719</v>
      </c>
      <c r="E1022" t="s">
        <v>1869</v>
      </c>
      <c r="F1022" t="s">
        <v>11</v>
      </c>
      <c r="G1022">
        <v>45000000</v>
      </c>
      <c r="H1022" s="8">
        <v>6.5</v>
      </c>
    </row>
    <row r="1023" spans="1:8" hidden="1" x14ac:dyDescent="0.3">
      <c r="A1023" t="s">
        <v>433</v>
      </c>
      <c r="B1023">
        <v>119</v>
      </c>
      <c r="C1023">
        <v>92115211</v>
      </c>
      <c r="D1023" t="s">
        <v>719</v>
      </c>
      <c r="E1023" t="s">
        <v>1870</v>
      </c>
      <c r="F1023" t="s">
        <v>11</v>
      </c>
      <c r="G1023">
        <v>45000000</v>
      </c>
      <c r="H1023" s="8">
        <v>6.7</v>
      </c>
    </row>
    <row r="1024" spans="1:8" hidden="1" x14ac:dyDescent="0.3">
      <c r="A1024" t="s">
        <v>1286</v>
      </c>
      <c r="B1024">
        <v>97</v>
      </c>
      <c r="C1024">
        <v>93452056</v>
      </c>
      <c r="D1024" t="s">
        <v>1767</v>
      </c>
      <c r="E1024" t="s">
        <v>1871</v>
      </c>
      <c r="F1024" t="s">
        <v>11</v>
      </c>
      <c r="G1024">
        <v>45000000</v>
      </c>
      <c r="H1024" s="8">
        <v>7.4</v>
      </c>
    </row>
    <row r="1025" spans="1:8" hidden="1" x14ac:dyDescent="0.3">
      <c r="A1025" t="s">
        <v>390</v>
      </c>
      <c r="B1025">
        <v>117</v>
      </c>
      <c r="C1025">
        <v>83287363</v>
      </c>
      <c r="D1025" t="s">
        <v>19</v>
      </c>
      <c r="E1025" t="s">
        <v>1872</v>
      </c>
      <c r="F1025" t="s">
        <v>11</v>
      </c>
      <c r="G1025">
        <v>45000000</v>
      </c>
      <c r="H1025" s="8">
        <v>6.9</v>
      </c>
    </row>
    <row r="1026" spans="1:8" hidden="1" x14ac:dyDescent="0.3">
      <c r="A1026" t="s">
        <v>1021</v>
      </c>
      <c r="B1026">
        <v>101</v>
      </c>
      <c r="C1026">
        <v>82931301</v>
      </c>
      <c r="D1026" t="s">
        <v>551</v>
      </c>
      <c r="E1026" t="s">
        <v>1873</v>
      </c>
      <c r="F1026" t="s">
        <v>11</v>
      </c>
      <c r="G1026">
        <v>60000000</v>
      </c>
      <c r="H1026" s="8">
        <v>5.5</v>
      </c>
    </row>
    <row r="1027" spans="1:8" hidden="1" x14ac:dyDescent="0.3">
      <c r="A1027" t="s">
        <v>1874</v>
      </c>
      <c r="B1027">
        <v>153</v>
      </c>
      <c r="C1027">
        <v>60962878</v>
      </c>
      <c r="D1027" t="s">
        <v>719</v>
      </c>
      <c r="E1027" t="s">
        <v>1875</v>
      </c>
      <c r="F1027" t="s">
        <v>11</v>
      </c>
      <c r="G1027">
        <v>46000000</v>
      </c>
      <c r="H1027" s="8">
        <v>8.1</v>
      </c>
    </row>
    <row r="1028" spans="1:8" hidden="1" x14ac:dyDescent="0.3">
      <c r="A1028" t="s">
        <v>1019</v>
      </c>
      <c r="B1028">
        <v>122</v>
      </c>
      <c r="C1028">
        <v>76261036</v>
      </c>
      <c r="D1028" t="s">
        <v>712</v>
      </c>
      <c r="E1028" t="s">
        <v>1876</v>
      </c>
      <c r="F1028" t="s">
        <v>11</v>
      </c>
      <c r="G1028">
        <v>45000000</v>
      </c>
      <c r="H1028" s="8">
        <v>7.7</v>
      </c>
    </row>
    <row r="1029" spans="1:8" hidden="1" x14ac:dyDescent="0.3">
      <c r="A1029" t="s">
        <v>325</v>
      </c>
      <c r="B1029">
        <v>102</v>
      </c>
      <c r="C1029">
        <v>71423726</v>
      </c>
      <c r="D1029" t="s">
        <v>620</v>
      </c>
      <c r="E1029" t="s">
        <v>1877</v>
      </c>
      <c r="F1029" t="s">
        <v>11</v>
      </c>
      <c r="G1029">
        <v>45000000</v>
      </c>
      <c r="H1029" s="8">
        <v>7.3</v>
      </c>
    </row>
    <row r="1030" spans="1:8" hidden="1" x14ac:dyDescent="0.3">
      <c r="A1030" t="s">
        <v>1282</v>
      </c>
      <c r="B1030">
        <v>83</v>
      </c>
      <c r="C1030">
        <v>71277420</v>
      </c>
      <c r="D1030" t="s">
        <v>658</v>
      </c>
      <c r="E1030" t="s">
        <v>1878</v>
      </c>
      <c r="F1030" t="s">
        <v>11</v>
      </c>
      <c r="G1030">
        <v>45000000</v>
      </c>
      <c r="H1030" s="8">
        <v>5.2</v>
      </c>
    </row>
    <row r="1031" spans="1:8" hidden="1" x14ac:dyDescent="0.3">
      <c r="A1031" t="s">
        <v>228</v>
      </c>
      <c r="B1031">
        <v>103</v>
      </c>
      <c r="C1031">
        <v>88625922</v>
      </c>
      <c r="D1031" t="s">
        <v>1879</v>
      </c>
      <c r="E1031" t="s">
        <v>1880</v>
      </c>
      <c r="F1031" t="s">
        <v>11</v>
      </c>
      <c r="G1031">
        <v>45000000</v>
      </c>
      <c r="H1031" s="8">
        <v>7.1</v>
      </c>
    </row>
    <row r="1032" spans="1:8" hidden="1" x14ac:dyDescent="0.3">
      <c r="A1032" t="s">
        <v>981</v>
      </c>
      <c r="B1032">
        <v>110</v>
      </c>
      <c r="C1032">
        <v>70001065</v>
      </c>
      <c r="D1032" t="s">
        <v>1881</v>
      </c>
      <c r="E1032" t="s">
        <v>1882</v>
      </c>
      <c r="F1032" t="s">
        <v>11</v>
      </c>
      <c r="G1032">
        <v>45000000</v>
      </c>
      <c r="H1032" s="8">
        <v>7.1</v>
      </c>
    </row>
    <row r="1033" spans="1:8" hidden="1" x14ac:dyDescent="0.3">
      <c r="A1033" t="s">
        <v>1883</v>
      </c>
      <c r="B1033">
        <v>136</v>
      </c>
      <c r="C1033">
        <v>67253092</v>
      </c>
      <c r="D1033" t="s">
        <v>1254</v>
      </c>
      <c r="E1033" t="s">
        <v>1884</v>
      </c>
      <c r="F1033" t="s">
        <v>11</v>
      </c>
      <c r="G1033">
        <v>30000000</v>
      </c>
      <c r="H1033" s="8">
        <v>7.2</v>
      </c>
    </row>
    <row r="1034" spans="1:8" hidden="1" x14ac:dyDescent="0.3">
      <c r="A1034" t="s">
        <v>1885</v>
      </c>
      <c r="B1034">
        <v>91</v>
      </c>
      <c r="C1034">
        <v>66790248</v>
      </c>
      <c r="D1034" t="s">
        <v>1345</v>
      </c>
      <c r="E1034" t="s">
        <v>1886</v>
      </c>
      <c r="F1034" t="s">
        <v>11</v>
      </c>
      <c r="G1034">
        <v>45000000</v>
      </c>
      <c r="H1034" s="8">
        <v>6.5</v>
      </c>
    </row>
    <row r="1035" spans="1:8" hidden="1" x14ac:dyDescent="0.3">
      <c r="A1035" t="s">
        <v>1887</v>
      </c>
      <c r="B1035">
        <v>89</v>
      </c>
      <c r="C1035">
        <v>65557989</v>
      </c>
      <c r="D1035" t="s">
        <v>1888</v>
      </c>
      <c r="E1035" t="s">
        <v>1889</v>
      </c>
      <c r="F1035" t="s">
        <v>11</v>
      </c>
      <c r="G1035">
        <v>45000000</v>
      </c>
      <c r="H1035" s="8">
        <v>4.5999999999999996</v>
      </c>
    </row>
    <row r="1036" spans="1:8" hidden="1" x14ac:dyDescent="0.3">
      <c r="A1036" t="s">
        <v>1347</v>
      </c>
      <c r="B1036">
        <v>107</v>
      </c>
      <c r="C1036">
        <v>60786269</v>
      </c>
      <c r="D1036" t="s">
        <v>1890</v>
      </c>
      <c r="E1036" t="s">
        <v>1891</v>
      </c>
      <c r="F1036" t="s">
        <v>11</v>
      </c>
      <c r="G1036">
        <v>45000000</v>
      </c>
      <c r="H1036" s="8">
        <v>5.6</v>
      </c>
    </row>
    <row r="1037" spans="1:8" hidden="1" x14ac:dyDescent="0.3">
      <c r="A1037" t="s">
        <v>1892</v>
      </c>
      <c r="B1037">
        <v>129</v>
      </c>
      <c r="C1037">
        <v>59365105</v>
      </c>
      <c r="D1037" t="s">
        <v>465</v>
      </c>
      <c r="E1037" t="s">
        <v>1893</v>
      </c>
      <c r="F1037" t="s">
        <v>11</v>
      </c>
      <c r="G1037">
        <v>45000000</v>
      </c>
      <c r="H1037" s="8">
        <v>7.7</v>
      </c>
    </row>
    <row r="1038" spans="1:8" hidden="1" x14ac:dyDescent="0.3">
      <c r="A1038" t="s">
        <v>98</v>
      </c>
      <c r="B1038">
        <v>95</v>
      </c>
      <c r="C1038">
        <v>162792677</v>
      </c>
      <c r="D1038" t="s">
        <v>89</v>
      </c>
      <c r="E1038" t="s">
        <v>1894</v>
      </c>
      <c r="F1038" t="s">
        <v>11</v>
      </c>
      <c r="G1038">
        <v>120000000</v>
      </c>
      <c r="H1038" s="8">
        <v>7.2</v>
      </c>
    </row>
    <row r="1039" spans="1:8" hidden="1" x14ac:dyDescent="0.3">
      <c r="A1039" t="s">
        <v>878</v>
      </c>
      <c r="B1039">
        <v>122</v>
      </c>
      <c r="C1039">
        <v>31598308</v>
      </c>
      <c r="D1039" t="s">
        <v>998</v>
      </c>
      <c r="E1039" t="s">
        <v>1895</v>
      </c>
      <c r="F1039" t="s">
        <v>11</v>
      </c>
      <c r="G1039">
        <v>35000000</v>
      </c>
      <c r="H1039" s="8">
        <v>6.8</v>
      </c>
    </row>
    <row r="1040" spans="1:8" hidden="1" x14ac:dyDescent="0.3">
      <c r="A1040" t="s">
        <v>1887</v>
      </c>
      <c r="B1040">
        <v>110</v>
      </c>
      <c r="C1040">
        <v>57362581</v>
      </c>
      <c r="D1040" t="s">
        <v>1896</v>
      </c>
      <c r="E1040" t="s">
        <v>1897</v>
      </c>
      <c r="F1040" t="s">
        <v>11</v>
      </c>
      <c r="G1040">
        <v>45000000</v>
      </c>
      <c r="H1040" s="8">
        <v>5.4</v>
      </c>
    </row>
    <row r="1041" spans="1:8" hidden="1" x14ac:dyDescent="0.3">
      <c r="A1041" t="s">
        <v>1045</v>
      </c>
      <c r="B1041">
        <v>135</v>
      </c>
      <c r="C1041">
        <v>53854588</v>
      </c>
      <c r="D1041" t="s">
        <v>1482</v>
      </c>
      <c r="E1041" t="s">
        <v>1898</v>
      </c>
      <c r="F1041" t="s">
        <v>11</v>
      </c>
      <c r="G1041">
        <v>45000000</v>
      </c>
      <c r="H1041" s="8">
        <v>6.3</v>
      </c>
    </row>
    <row r="1042" spans="1:8" hidden="1" x14ac:dyDescent="0.3">
      <c r="A1042" t="s">
        <v>1518</v>
      </c>
      <c r="B1042">
        <v>95</v>
      </c>
      <c r="C1042">
        <v>52580895</v>
      </c>
      <c r="D1042" t="s">
        <v>1899</v>
      </c>
      <c r="E1042" t="s">
        <v>1900</v>
      </c>
      <c r="F1042" t="s">
        <v>11</v>
      </c>
      <c r="G1042">
        <v>45000000</v>
      </c>
      <c r="H1042" s="8">
        <v>5.6</v>
      </c>
    </row>
    <row r="1043" spans="1:8" hidden="1" x14ac:dyDescent="0.3">
      <c r="A1043" t="s">
        <v>1901</v>
      </c>
      <c r="B1043">
        <v>109</v>
      </c>
      <c r="C1043">
        <v>51019112</v>
      </c>
      <c r="D1043" t="s">
        <v>620</v>
      </c>
      <c r="E1043" t="s">
        <v>1902</v>
      </c>
      <c r="F1043" t="s">
        <v>11</v>
      </c>
      <c r="G1043">
        <v>50000000</v>
      </c>
      <c r="H1043" s="8">
        <v>6.8</v>
      </c>
    </row>
    <row r="1044" spans="1:8" hidden="1" x14ac:dyDescent="0.3">
      <c r="A1044" t="s">
        <v>1903</v>
      </c>
      <c r="B1044">
        <v>93</v>
      </c>
      <c r="C1044">
        <v>48114556</v>
      </c>
      <c r="D1044" t="s">
        <v>868</v>
      </c>
      <c r="E1044" t="s">
        <v>1904</v>
      </c>
      <c r="F1044" t="s">
        <v>11</v>
      </c>
      <c r="G1044">
        <v>26000000</v>
      </c>
      <c r="H1044" s="8">
        <v>4.3</v>
      </c>
    </row>
    <row r="1045" spans="1:8" hidden="1" x14ac:dyDescent="0.3">
      <c r="A1045" t="s">
        <v>1905</v>
      </c>
      <c r="B1045">
        <v>94</v>
      </c>
      <c r="C1045">
        <v>50648679</v>
      </c>
      <c r="D1045" t="s">
        <v>739</v>
      </c>
      <c r="E1045" t="s">
        <v>1906</v>
      </c>
      <c r="F1045" t="s">
        <v>11</v>
      </c>
      <c r="G1045">
        <v>45000000</v>
      </c>
      <c r="H1045" s="8">
        <v>6.3</v>
      </c>
    </row>
    <row r="1046" spans="1:8" hidden="1" x14ac:dyDescent="0.3">
      <c r="A1046" t="s">
        <v>532</v>
      </c>
      <c r="B1046">
        <v>117</v>
      </c>
      <c r="C1046">
        <v>46280507</v>
      </c>
      <c r="D1046" t="s">
        <v>551</v>
      </c>
      <c r="E1046" t="s">
        <v>1907</v>
      </c>
      <c r="F1046" t="s">
        <v>11</v>
      </c>
      <c r="G1046">
        <v>40000000</v>
      </c>
      <c r="H1046" s="8">
        <v>6.5</v>
      </c>
    </row>
    <row r="1047" spans="1:8" hidden="1" x14ac:dyDescent="0.3">
      <c r="A1047" t="s">
        <v>1524</v>
      </c>
      <c r="B1047">
        <v>112</v>
      </c>
      <c r="C1047">
        <v>38360195</v>
      </c>
      <c r="D1047" t="s">
        <v>1767</v>
      </c>
      <c r="E1047" t="s">
        <v>1908</v>
      </c>
      <c r="F1047" t="s">
        <v>11</v>
      </c>
      <c r="G1047">
        <v>45000000</v>
      </c>
      <c r="H1047" s="8">
        <v>6.4</v>
      </c>
    </row>
    <row r="1048" spans="1:8" hidden="1" x14ac:dyDescent="0.3">
      <c r="A1048" t="s">
        <v>1616</v>
      </c>
      <c r="B1048">
        <v>111</v>
      </c>
      <c r="C1048">
        <v>46815748</v>
      </c>
      <c r="D1048" t="s">
        <v>1104</v>
      </c>
      <c r="E1048" t="s">
        <v>1909</v>
      </c>
      <c r="F1048" t="s">
        <v>11</v>
      </c>
      <c r="G1048">
        <v>45000000</v>
      </c>
      <c r="H1048" s="8">
        <v>6.3</v>
      </c>
    </row>
    <row r="1049" spans="1:8" hidden="1" x14ac:dyDescent="0.3">
      <c r="A1049" t="s">
        <v>652</v>
      </c>
      <c r="B1049">
        <v>96</v>
      </c>
      <c r="C1049">
        <v>35617599</v>
      </c>
      <c r="D1049" t="s">
        <v>1910</v>
      </c>
      <c r="E1049" t="s">
        <v>1911</v>
      </c>
      <c r="F1049" t="s">
        <v>11</v>
      </c>
      <c r="G1049">
        <v>45000000</v>
      </c>
      <c r="H1049" s="8">
        <v>5.9</v>
      </c>
    </row>
    <row r="1050" spans="1:8" hidden="1" x14ac:dyDescent="0.3">
      <c r="A1050" t="s">
        <v>241</v>
      </c>
      <c r="B1050">
        <v>141</v>
      </c>
      <c r="C1050">
        <v>47307550</v>
      </c>
      <c r="D1050" t="s">
        <v>712</v>
      </c>
      <c r="E1050" t="s">
        <v>1912</v>
      </c>
      <c r="F1050" t="s">
        <v>11</v>
      </c>
      <c r="G1050">
        <v>45000000</v>
      </c>
      <c r="H1050" s="8">
        <v>6.5</v>
      </c>
    </row>
    <row r="1051" spans="1:8" hidden="1" x14ac:dyDescent="0.3">
      <c r="A1051" t="s">
        <v>1913</v>
      </c>
      <c r="B1051">
        <v>94</v>
      </c>
      <c r="C1051">
        <v>32003620</v>
      </c>
      <c r="D1051" t="s">
        <v>108</v>
      </c>
      <c r="E1051" t="s">
        <v>1914</v>
      </c>
      <c r="F1051" t="s">
        <v>11</v>
      </c>
      <c r="G1051">
        <v>25000000</v>
      </c>
      <c r="H1051" s="8">
        <v>6.5</v>
      </c>
    </row>
    <row r="1052" spans="1:8" hidden="1" x14ac:dyDescent="0.3">
      <c r="A1052" t="s">
        <v>1915</v>
      </c>
      <c r="B1052">
        <v>87</v>
      </c>
      <c r="C1052">
        <v>27972410</v>
      </c>
      <c r="D1052" t="s">
        <v>533</v>
      </c>
      <c r="E1052" t="s">
        <v>1916</v>
      </c>
      <c r="F1052" t="s">
        <v>11</v>
      </c>
      <c r="G1052">
        <v>35000000</v>
      </c>
      <c r="H1052" s="8">
        <v>6.1</v>
      </c>
    </row>
    <row r="1053" spans="1:8" hidden="1" x14ac:dyDescent="0.3">
      <c r="A1053" t="s">
        <v>1917</v>
      </c>
      <c r="B1053">
        <v>88</v>
      </c>
      <c r="C1053">
        <v>28133159</v>
      </c>
      <c r="D1053" t="s">
        <v>89</v>
      </c>
      <c r="E1053" t="s">
        <v>1918</v>
      </c>
      <c r="F1053" t="s">
        <v>11</v>
      </c>
      <c r="G1053">
        <v>50000000</v>
      </c>
      <c r="H1053" s="8">
        <v>5.9</v>
      </c>
    </row>
    <row r="1054" spans="1:8" hidden="1" x14ac:dyDescent="0.3">
      <c r="A1054" t="s">
        <v>1919</v>
      </c>
      <c r="B1054">
        <v>177</v>
      </c>
      <c r="C1054">
        <v>27400000</v>
      </c>
      <c r="D1054" t="s">
        <v>22</v>
      </c>
      <c r="E1054" t="s">
        <v>1920</v>
      </c>
      <c r="F1054" t="s">
        <v>11</v>
      </c>
      <c r="G1054">
        <v>40000000</v>
      </c>
      <c r="H1054" s="8">
        <v>6.6</v>
      </c>
    </row>
    <row r="1055" spans="1:8" hidden="1" x14ac:dyDescent="0.3">
      <c r="A1055" t="s">
        <v>1921</v>
      </c>
      <c r="B1055">
        <v>133</v>
      </c>
      <c r="C1055">
        <v>24343673</v>
      </c>
      <c r="D1055" t="s">
        <v>1922</v>
      </c>
      <c r="E1055" t="s">
        <v>1923</v>
      </c>
      <c r="F1055" t="s">
        <v>11</v>
      </c>
      <c r="G1055">
        <v>45000000</v>
      </c>
      <c r="H1055" s="8">
        <v>7.4</v>
      </c>
    </row>
    <row r="1056" spans="1:8" hidden="1" x14ac:dyDescent="0.3">
      <c r="A1056" t="s">
        <v>15</v>
      </c>
      <c r="B1056">
        <v>119</v>
      </c>
      <c r="C1056">
        <v>22877808</v>
      </c>
      <c r="D1056" t="s">
        <v>69</v>
      </c>
      <c r="E1056" t="s">
        <v>1924</v>
      </c>
      <c r="F1056" t="s">
        <v>11</v>
      </c>
      <c r="G1056">
        <v>35000000</v>
      </c>
      <c r="H1056" s="8">
        <v>7.3</v>
      </c>
    </row>
    <row r="1057" spans="1:8" hidden="1" x14ac:dyDescent="0.3">
      <c r="A1057" t="s">
        <v>342</v>
      </c>
      <c r="B1057">
        <v>102</v>
      </c>
      <c r="C1057">
        <v>36883539</v>
      </c>
      <c r="D1057" t="s">
        <v>142</v>
      </c>
      <c r="E1057" t="s">
        <v>1925</v>
      </c>
      <c r="F1057" t="s">
        <v>11</v>
      </c>
      <c r="G1057">
        <v>52000000</v>
      </c>
      <c r="H1057" s="8">
        <v>6.6</v>
      </c>
    </row>
    <row r="1058" spans="1:8" hidden="1" x14ac:dyDescent="0.3">
      <c r="A1058" t="s">
        <v>1926</v>
      </c>
      <c r="B1058">
        <v>101</v>
      </c>
      <c r="C1058">
        <v>22531698</v>
      </c>
      <c r="D1058" t="s">
        <v>74</v>
      </c>
      <c r="E1058" t="s">
        <v>1927</v>
      </c>
      <c r="F1058" t="s">
        <v>11</v>
      </c>
      <c r="G1058">
        <v>70000000</v>
      </c>
      <c r="H1058" s="8">
        <v>5.6</v>
      </c>
    </row>
    <row r="1059" spans="1:8" hidden="1" x14ac:dyDescent="0.3">
      <c r="A1059" t="s">
        <v>1928</v>
      </c>
      <c r="B1059">
        <v>91</v>
      </c>
      <c r="C1059">
        <v>20400913</v>
      </c>
      <c r="D1059" t="s">
        <v>1180</v>
      </c>
      <c r="E1059" t="s">
        <v>1929</v>
      </c>
      <c r="F1059" t="s">
        <v>11</v>
      </c>
      <c r="G1059">
        <v>45000000</v>
      </c>
      <c r="H1059" s="8">
        <v>5.3</v>
      </c>
    </row>
    <row r="1060" spans="1:8" hidden="1" x14ac:dyDescent="0.3">
      <c r="A1060" t="s">
        <v>1394</v>
      </c>
      <c r="B1060">
        <v>117</v>
      </c>
      <c r="C1060">
        <v>20101861</v>
      </c>
      <c r="D1060" t="s">
        <v>824</v>
      </c>
      <c r="E1060" t="s">
        <v>1930</v>
      </c>
      <c r="F1060" t="s">
        <v>11</v>
      </c>
      <c r="G1060">
        <v>45000000</v>
      </c>
      <c r="H1060" s="8">
        <v>6</v>
      </c>
    </row>
    <row r="1061" spans="1:8" hidden="1" x14ac:dyDescent="0.3">
      <c r="A1061" t="s">
        <v>1931</v>
      </c>
      <c r="B1061">
        <v>86</v>
      </c>
      <c r="C1061">
        <v>25200412</v>
      </c>
      <c r="D1061" t="s">
        <v>1932</v>
      </c>
      <c r="E1061" t="s">
        <v>1933</v>
      </c>
      <c r="F1061" t="s">
        <v>11</v>
      </c>
      <c r="G1061">
        <v>45000000</v>
      </c>
      <c r="H1061" s="8">
        <v>5.4</v>
      </c>
    </row>
    <row r="1062" spans="1:8" hidden="1" x14ac:dyDescent="0.3">
      <c r="A1062" t="s">
        <v>1934</v>
      </c>
      <c r="B1062">
        <v>124</v>
      </c>
      <c r="C1062">
        <v>19719930</v>
      </c>
      <c r="D1062" t="s">
        <v>719</v>
      </c>
      <c r="E1062" t="s">
        <v>1935</v>
      </c>
      <c r="F1062" t="s">
        <v>11</v>
      </c>
      <c r="G1062">
        <v>45000000</v>
      </c>
      <c r="H1062" s="8">
        <v>6.8</v>
      </c>
    </row>
    <row r="1063" spans="1:8" hidden="1" x14ac:dyDescent="0.3">
      <c r="A1063" t="s">
        <v>1936</v>
      </c>
      <c r="B1063">
        <v>134</v>
      </c>
      <c r="C1063">
        <v>19377727</v>
      </c>
      <c r="D1063" t="s">
        <v>1937</v>
      </c>
      <c r="E1063" t="s">
        <v>1938</v>
      </c>
      <c r="F1063" t="s">
        <v>11</v>
      </c>
      <c r="G1063">
        <v>45000000</v>
      </c>
      <c r="H1063" s="8">
        <v>6.4</v>
      </c>
    </row>
    <row r="1064" spans="1:8" hidden="1" x14ac:dyDescent="0.3">
      <c r="A1064" t="s">
        <v>828</v>
      </c>
      <c r="B1064">
        <v>95</v>
      </c>
      <c r="C1064">
        <v>13401683</v>
      </c>
      <c r="D1064" t="s">
        <v>206</v>
      </c>
      <c r="E1064" t="s">
        <v>829</v>
      </c>
      <c r="F1064" t="s">
        <v>11</v>
      </c>
      <c r="G1064">
        <v>35000000</v>
      </c>
      <c r="H1064" s="8">
        <v>7.1</v>
      </c>
    </row>
    <row r="1065" spans="1:8" hidden="1" x14ac:dyDescent="0.3">
      <c r="A1065" t="s">
        <v>1939</v>
      </c>
      <c r="B1065">
        <v>100</v>
      </c>
      <c r="C1065">
        <v>17300889</v>
      </c>
      <c r="D1065" t="s">
        <v>805</v>
      </c>
      <c r="E1065" t="s">
        <v>1940</v>
      </c>
      <c r="F1065" t="s">
        <v>11</v>
      </c>
      <c r="G1065">
        <v>45000000</v>
      </c>
      <c r="H1065" s="8">
        <v>4.9000000000000004</v>
      </c>
    </row>
    <row r="1066" spans="1:8" hidden="1" x14ac:dyDescent="0.3">
      <c r="A1066" t="s">
        <v>1941</v>
      </c>
      <c r="B1066">
        <v>220</v>
      </c>
      <c r="C1066">
        <v>15527125</v>
      </c>
      <c r="D1066" t="s">
        <v>1334</v>
      </c>
      <c r="E1066" t="s">
        <v>1942</v>
      </c>
      <c r="F1066" t="s">
        <v>11</v>
      </c>
      <c r="G1066">
        <v>57000000</v>
      </c>
      <c r="H1066" s="8">
        <v>5.8</v>
      </c>
    </row>
    <row r="1067" spans="1:8" hidden="1" x14ac:dyDescent="0.3">
      <c r="A1067" t="s">
        <v>241</v>
      </c>
      <c r="B1067">
        <v>212</v>
      </c>
      <c r="C1067">
        <v>13560960</v>
      </c>
      <c r="D1067" t="s">
        <v>1943</v>
      </c>
      <c r="E1067" t="s">
        <v>1944</v>
      </c>
      <c r="F1067" t="s">
        <v>11</v>
      </c>
      <c r="G1067">
        <v>50000000</v>
      </c>
      <c r="H1067" s="8">
        <v>7.1</v>
      </c>
    </row>
    <row r="1068" spans="1:8" hidden="1" x14ac:dyDescent="0.3">
      <c r="A1068" t="s">
        <v>1262</v>
      </c>
      <c r="B1068">
        <v>128</v>
      </c>
      <c r="C1068">
        <v>15523168</v>
      </c>
      <c r="D1068" t="s">
        <v>271</v>
      </c>
      <c r="E1068" t="s">
        <v>1945</v>
      </c>
      <c r="F1068" t="s">
        <v>11</v>
      </c>
      <c r="G1068">
        <v>45000000</v>
      </c>
      <c r="H1068" s="8">
        <v>7.2</v>
      </c>
    </row>
    <row r="1069" spans="1:8" hidden="1" x14ac:dyDescent="0.3">
      <c r="A1069" t="s">
        <v>170</v>
      </c>
      <c r="B1069">
        <v>106</v>
      </c>
      <c r="C1069">
        <v>11146409</v>
      </c>
      <c r="D1069" t="s">
        <v>1141</v>
      </c>
      <c r="E1069" t="s">
        <v>1946</v>
      </c>
      <c r="F1069" t="s">
        <v>11</v>
      </c>
      <c r="G1069">
        <v>45000000</v>
      </c>
      <c r="H1069" s="8">
        <v>6</v>
      </c>
    </row>
    <row r="1070" spans="1:8" hidden="1" x14ac:dyDescent="0.3">
      <c r="A1070" t="s">
        <v>1670</v>
      </c>
      <c r="B1070">
        <v>160</v>
      </c>
      <c r="C1070">
        <v>7916887</v>
      </c>
      <c r="D1070" t="s">
        <v>1947</v>
      </c>
      <c r="E1070" t="s">
        <v>1948</v>
      </c>
      <c r="F1070" t="s">
        <v>11</v>
      </c>
      <c r="G1070">
        <v>45000000</v>
      </c>
      <c r="H1070" s="8">
        <v>6</v>
      </c>
    </row>
    <row r="1071" spans="1:8" hidden="1" x14ac:dyDescent="0.3">
      <c r="A1071" t="s">
        <v>645</v>
      </c>
      <c r="B1071">
        <v>114</v>
      </c>
      <c r="C1071">
        <v>6565495</v>
      </c>
      <c r="D1071" t="s">
        <v>69</v>
      </c>
      <c r="E1071" t="s">
        <v>1949</v>
      </c>
      <c r="F1071" t="s">
        <v>648</v>
      </c>
      <c r="G1071">
        <v>45000000</v>
      </c>
      <c r="H1071" s="8">
        <v>7</v>
      </c>
    </row>
    <row r="1072" spans="1:8" hidden="1" x14ac:dyDescent="0.3">
      <c r="A1072" t="s">
        <v>1950</v>
      </c>
      <c r="B1072">
        <v>99</v>
      </c>
      <c r="C1072">
        <v>15279680</v>
      </c>
      <c r="D1072" t="s">
        <v>108</v>
      </c>
      <c r="E1072" t="s">
        <v>1951</v>
      </c>
      <c r="F1072" t="s">
        <v>11</v>
      </c>
      <c r="G1072">
        <v>40000000</v>
      </c>
      <c r="H1072" s="8">
        <v>5.4</v>
      </c>
    </row>
    <row r="1073" spans="1:8" hidden="1" x14ac:dyDescent="0.3">
      <c r="A1073" t="s">
        <v>52</v>
      </c>
      <c r="B1073">
        <v>74</v>
      </c>
      <c r="C1073">
        <v>7262288</v>
      </c>
      <c r="D1073" t="s">
        <v>1952</v>
      </c>
      <c r="E1073" t="s">
        <v>1953</v>
      </c>
      <c r="F1073" t="s">
        <v>11</v>
      </c>
      <c r="G1073">
        <v>40000000</v>
      </c>
      <c r="H1073" s="8">
        <v>6.5</v>
      </c>
    </row>
    <row r="1074" spans="1:8" hidden="1" x14ac:dyDescent="0.3">
      <c r="A1074" t="s">
        <v>118</v>
      </c>
      <c r="B1074">
        <v>139</v>
      </c>
      <c r="C1074">
        <v>4584886</v>
      </c>
      <c r="D1074" t="s">
        <v>69</v>
      </c>
      <c r="E1074" t="s">
        <v>1954</v>
      </c>
      <c r="F1074" t="s">
        <v>11</v>
      </c>
      <c r="G1074">
        <v>45000000</v>
      </c>
      <c r="H1074" s="8">
        <v>6.4</v>
      </c>
    </row>
    <row r="1075" spans="1:8" hidden="1" x14ac:dyDescent="0.3">
      <c r="A1075" t="s">
        <v>1955</v>
      </c>
      <c r="B1075">
        <v>103</v>
      </c>
      <c r="C1075">
        <v>2154540</v>
      </c>
      <c r="D1075" t="s">
        <v>19</v>
      </c>
      <c r="E1075" t="s">
        <v>1956</v>
      </c>
      <c r="F1075" t="s">
        <v>11</v>
      </c>
      <c r="G1075">
        <v>45000000</v>
      </c>
      <c r="H1075" s="8">
        <v>4.9000000000000004</v>
      </c>
    </row>
    <row r="1076" spans="1:8" hidden="1" x14ac:dyDescent="0.3">
      <c r="A1076" t="s">
        <v>1957</v>
      </c>
      <c r="B1076">
        <v>101</v>
      </c>
      <c r="C1076">
        <v>8129455</v>
      </c>
      <c r="D1076" t="s">
        <v>449</v>
      </c>
      <c r="E1076" t="s">
        <v>1958</v>
      </c>
      <c r="F1076" t="s">
        <v>11</v>
      </c>
      <c r="G1076">
        <v>45000000</v>
      </c>
      <c r="H1076" s="8">
        <v>6.3</v>
      </c>
    </row>
    <row r="1077" spans="1:8" hidden="1" x14ac:dyDescent="0.3">
      <c r="A1077" t="s">
        <v>1959</v>
      </c>
      <c r="B1077">
        <v>130</v>
      </c>
      <c r="C1077">
        <v>136019448</v>
      </c>
      <c r="D1077" t="s">
        <v>1960</v>
      </c>
      <c r="E1077" t="s">
        <v>1961</v>
      </c>
      <c r="F1077" t="s">
        <v>11</v>
      </c>
      <c r="G1077">
        <v>44500000</v>
      </c>
      <c r="H1077" s="8">
        <v>7.7</v>
      </c>
    </row>
    <row r="1078" spans="1:8" hidden="1" x14ac:dyDescent="0.3">
      <c r="A1078" t="s">
        <v>813</v>
      </c>
      <c r="B1078">
        <v>130</v>
      </c>
      <c r="C1078">
        <v>183875760</v>
      </c>
      <c r="D1078" t="s">
        <v>1962</v>
      </c>
      <c r="E1078" t="s">
        <v>1963</v>
      </c>
      <c r="F1078" t="s">
        <v>11</v>
      </c>
      <c r="G1078">
        <v>44000000</v>
      </c>
      <c r="H1078" s="8">
        <v>7.8</v>
      </c>
    </row>
    <row r="1079" spans="1:8" hidden="1" x14ac:dyDescent="0.3">
      <c r="A1079" t="s">
        <v>1035</v>
      </c>
      <c r="B1079">
        <v>110</v>
      </c>
      <c r="C1079">
        <v>67061228</v>
      </c>
      <c r="D1079" t="s">
        <v>468</v>
      </c>
      <c r="E1079" t="s">
        <v>1964</v>
      </c>
      <c r="F1079" t="s">
        <v>11</v>
      </c>
      <c r="G1079">
        <v>40000000</v>
      </c>
      <c r="H1079" s="8">
        <v>5.5</v>
      </c>
    </row>
    <row r="1080" spans="1:8" hidden="1" x14ac:dyDescent="0.3">
      <c r="A1080" t="s">
        <v>1029</v>
      </c>
      <c r="B1080">
        <v>147</v>
      </c>
      <c r="C1080">
        <v>53300852</v>
      </c>
      <c r="D1080" t="s">
        <v>712</v>
      </c>
      <c r="E1080" t="s">
        <v>1965</v>
      </c>
      <c r="F1080" t="s">
        <v>11</v>
      </c>
      <c r="G1080">
        <v>44000000</v>
      </c>
      <c r="H1080" s="8">
        <v>7.5</v>
      </c>
    </row>
    <row r="1081" spans="1:8" hidden="1" x14ac:dyDescent="0.3">
      <c r="A1081" t="s">
        <v>1955</v>
      </c>
      <c r="B1081">
        <v>96</v>
      </c>
      <c r="C1081">
        <v>150415432</v>
      </c>
      <c r="D1081" t="s">
        <v>1480</v>
      </c>
      <c r="E1081" t="s">
        <v>1966</v>
      </c>
      <c r="F1081" t="s">
        <v>11</v>
      </c>
      <c r="G1081">
        <v>44000000</v>
      </c>
      <c r="H1081" s="8">
        <v>6.4</v>
      </c>
    </row>
    <row r="1082" spans="1:8" hidden="1" x14ac:dyDescent="0.3">
      <c r="A1082" t="s">
        <v>1967</v>
      </c>
      <c r="B1082">
        <v>118</v>
      </c>
      <c r="C1082">
        <v>44834712</v>
      </c>
      <c r="D1082" t="s">
        <v>1345</v>
      </c>
      <c r="E1082" t="s">
        <v>1968</v>
      </c>
      <c r="F1082" t="s">
        <v>11</v>
      </c>
      <c r="G1082">
        <v>44000000</v>
      </c>
      <c r="H1082" s="8">
        <v>5.6</v>
      </c>
    </row>
    <row r="1083" spans="1:8" hidden="1" x14ac:dyDescent="0.3">
      <c r="A1083" t="s">
        <v>1969</v>
      </c>
      <c r="B1083">
        <v>88</v>
      </c>
      <c r="C1083">
        <v>84300000</v>
      </c>
      <c r="D1083" t="s">
        <v>1970</v>
      </c>
      <c r="E1083" t="s">
        <v>1971</v>
      </c>
      <c r="F1083" t="s">
        <v>11</v>
      </c>
      <c r="G1083">
        <v>2600000</v>
      </c>
      <c r="H1083" s="8">
        <v>7.5</v>
      </c>
    </row>
    <row r="1084" spans="1:8" hidden="1" x14ac:dyDescent="0.3">
      <c r="A1084" t="s">
        <v>1972</v>
      </c>
      <c r="B1084">
        <v>325</v>
      </c>
      <c r="C1084">
        <v>1500000</v>
      </c>
      <c r="D1084" t="s">
        <v>1973</v>
      </c>
      <c r="E1084" t="s">
        <v>1974</v>
      </c>
      <c r="F1084" t="s">
        <v>11</v>
      </c>
      <c r="G1084">
        <v>44000000</v>
      </c>
      <c r="H1084" s="8">
        <v>6.8</v>
      </c>
    </row>
    <row r="1085" spans="1:8" hidden="1" x14ac:dyDescent="0.3">
      <c r="A1085" t="s">
        <v>529</v>
      </c>
      <c r="B1085">
        <v>102</v>
      </c>
      <c r="C1085">
        <v>62318875</v>
      </c>
      <c r="D1085" t="s">
        <v>86</v>
      </c>
      <c r="E1085" t="s">
        <v>1975</v>
      </c>
      <c r="F1085" t="s">
        <v>11</v>
      </c>
      <c r="G1085">
        <v>50000000</v>
      </c>
      <c r="H1085" s="8">
        <v>6.8</v>
      </c>
    </row>
    <row r="1086" spans="1:8" hidden="1" x14ac:dyDescent="0.3">
      <c r="A1086" t="s">
        <v>1976</v>
      </c>
      <c r="B1086">
        <v>110</v>
      </c>
      <c r="C1086">
        <v>5773519</v>
      </c>
      <c r="D1086" t="s">
        <v>1207</v>
      </c>
      <c r="E1086" t="s">
        <v>1977</v>
      </c>
      <c r="F1086" t="s">
        <v>11</v>
      </c>
      <c r="G1086">
        <v>40000000</v>
      </c>
      <c r="H1086" s="8">
        <v>6</v>
      </c>
    </row>
    <row r="1087" spans="1:8" hidden="1" x14ac:dyDescent="0.3">
      <c r="A1087" t="s">
        <v>1978</v>
      </c>
      <c r="B1087">
        <v>136</v>
      </c>
      <c r="C1087">
        <v>51768623</v>
      </c>
      <c r="D1087" t="s">
        <v>1128</v>
      </c>
      <c r="E1087" t="s">
        <v>1979</v>
      </c>
      <c r="F1087" t="s">
        <v>11</v>
      </c>
      <c r="G1087">
        <v>43000000</v>
      </c>
      <c r="H1087" s="8">
        <v>7.3</v>
      </c>
    </row>
    <row r="1088" spans="1:8" hidden="1" x14ac:dyDescent="0.3">
      <c r="A1088" t="s">
        <v>1087</v>
      </c>
      <c r="B1088">
        <v>103</v>
      </c>
      <c r="C1088">
        <v>37035515</v>
      </c>
      <c r="D1088" t="s">
        <v>840</v>
      </c>
      <c r="E1088" t="s">
        <v>1980</v>
      </c>
      <c r="F1088" t="s">
        <v>11</v>
      </c>
      <c r="G1088">
        <v>43000000</v>
      </c>
      <c r="H1088" s="8">
        <v>6</v>
      </c>
    </row>
    <row r="1089" spans="1:8" hidden="1" x14ac:dyDescent="0.3">
      <c r="A1089" t="s">
        <v>364</v>
      </c>
      <c r="B1089">
        <v>103</v>
      </c>
      <c r="C1089">
        <v>24520892</v>
      </c>
      <c r="D1089" t="s">
        <v>142</v>
      </c>
      <c r="E1089" t="s">
        <v>1981</v>
      </c>
      <c r="F1089" t="s">
        <v>11</v>
      </c>
      <c r="G1089">
        <v>45000000</v>
      </c>
      <c r="H1089" s="8">
        <v>7</v>
      </c>
    </row>
    <row r="1090" spans="1:8" hidden="1" x14ac:dyDescent="0.3">
      <c r="A1090" t="s">
        <v>1982</v>
      </c>
      <c r="B1090">
        <v>90</v>
      </c>
      <c r="C1090">
        <v>24430272</v>
      </c>
      <c r="D1090" t="s">
        <v>551</v>
      </c>
      <c r="E1090" t="s">
        <v>1983</v>
      </c>
      <c r="F1090" t="s">
        <v>11</v>
      </c>
      <c r="G1090">
        <v>43000000</v>
      </c>
      <c r="H1090" s="8">
        <v>5.0999999999999996</v>
      </c>
    </row>
    <row r="1091" spans="1:8" hidden="1" x14ac:dyDescent="0.3">
      <c r="A1091" t="s">
        <v>741</v>
      </c>
      <c r="B1091">
        <v>154</v>
      </c>
      <c r="C1091">
        <v>158348400</v>
      </c>
      <c r="D1091" t="s">
        <v>639</v>
      </c>
      <c r="E1091" t="s">
        <v>1984</v>
      </c>
      <c r="F1091" t="s">
        <v>11</v>
      </c>
      <c r="G1091">
        <v>42000000</v>
      </c>
      <c r="H1091" s="8">
        <v>6.8</v>
      </c>
    </row>
    <row r="1092" spans="1:8" hidden="1" x14ac:dyDescent="0.3">
      <c r="A1092" t="s">
        <v>1985</v>
      </c>
      <c r="B1092">
        <v>99</v>
      </c>
      <c r="C1092">
        <v>31136950</v>
      </c>
      <c r="D1092" t="s">
        <v>216</v>
      </c>
      <c r="E1092" t="s">
        <v>1986</v>
      </c>
      <c r="F1092" t="s">
        <v>11</v>
      </c>
      <c r="G1092">
        <v>44000000</v>
      </c>
      <c r="H1092" s="8">
        <v>6.5</v>
      </c>
    </row>
    <row r="1093" spans="1:8" hidden="1" x14ac:dyDescent="0.3">
      <c r="A1093" t="s">
        <v>586</v>
      </c>
      <c r="B1093">
        <v>93</v>
      </c>
      <c r="C1093">
        <v>29113588</v>
      </c>
      <c r="D1093" t="s">
        <v>108</v>
      </c>
      <c r="E1093" t="s">
        <v>1987</v>
      </c>
      <c r="F1093" t="s">
        <v>11</v>
      </c>
      <c r="G1093">
        <v>40000000</v>
      </c>
      <c r="H1093" s="8">
        <v>6.6</v>
      </c>
    </row>
    <row r="1094" spans="1:8" hidden="1" x14ac:dyDescent="0.3">
      <c r="A1094" t="s">
        <v>703</v>
      </c>
      <c r="B1094">
        <v>109</v>
      </c>
      <c r="C1094">
        <v>138447667</v>
      </c>
      <c r="D1094" t="s">
        <v>573</v>
      </c>
      <c r="E1094" t="s">
        <v>1988</v>
      </c>
      <c r="F1094" t="s">
        <v>11</v>
      </c>
      <c r="G1094">
        <v>42000000</v>
      </c>
      <c r="H1094" s="8">
        <v>7.2</v>
      </c>
    </row>
    <row r="1095" spans="1:8" hidden="1" x14ac:dyDescent="0.3">
      <c r="A1095" t="s">
        <v>1885</v>
      </c>
      <c r="B1095">
        <v>124</v>
      </c>
      <c r="C1095">
        <v>116006080</v>
      </c>
      <c r="D1095" t="s">
        <v>465</v>
      </c>
      <c r="E1095" t="s">
        <v>1989</v>
      </c>
      <c r="F1095" t="s">
        <v>11</v>
      </c>
      <c r="G1095">
        <v>42000000</v>
      </c>
      <c r="H1095" s="8">
        <v>7</v>
      </c>
    </row>
    <row r="1096" spans="1:8" hidden="1" x14ac:dyDescent="0.3">
      <c r="A1096" t="s">
        <v>1563</v>
      </c>
      <c r="B1096">
        <v>84</v>
      </c>
      <c r="C1096">
        <v>106793915</v>
      </c>
      <c r="D1096" t="s">
        <v>276</v>
      </c>
      <c r="E1096" t="s">
        <v>1990</v>
      </c>
      <c r="F1096" t="s">
        <v>11</v>
      </c>
      <c r="G1096">
        <v>45000000</v>
      </c>
      <c r="H1096" s="8">
        <v>7</v>
      </c>
    </row>
    <row r="1097" spans="1:8" hidden="1" x14ac:dyDescent="0.3">
      <c r="A1097" t="s">
        <v>1991</v>
      </c>
      <c r="B1097">
        <v>90</v>
      </c>
      <c r="C1097">
        <v>87856565</v>
      </c>
      <c r="D1097" t="s">
        <v>551</v>
      </c>
      <c r="E1097" t="s">
        <v>1992</v>
      </c>
      <c r="F1097" t="s">
        <v>11</v>
      </c>
      <c r="G1097">
        <v>42000000</v>
      </c>
      <c r="H1097" s="8">
        <v>5.9</v>
      </c>
    </row>
    <row r="1098" spans="1:8" hidden="1" x14ac:dyDescent="0.3">
      <c r="A1098" t="s">
        <v>1993</v>
      </c>
      <c r="B1098">
        <v>117</v>
      </c>
      <c r="C1098">
        <v>70100000</v>
      </c>
      <c r="D1098" t="s">
        <v>465</v>
      </c>
      <c r="E1098" t="s">
        <v>1994</v>
      </c>
      <c r="F1098" t="s">
        <v>11</v>
      </c>
      <c r="G1098">
        <v>40000000</v>
      </c>
      <c r="H1098" s="8">
        <v>5.4</v>
      </c>
    </row>
    <row r="1099" spans="1:8" hidden="1" x14ac:dyDescent="0.3">
      <c r="A1099" t="s">
        <v>312</v>
      </c>
      <c r="B1099">
        <v>123</v>
      </c>
      <c r="C1099">
        <v>159578352</v>
      </c>
      <c r="D1099" t="s">
        <v>573</v>
      </c>
      <c r="E1099" t="s">
        <v>1995</v>
      </c>
      <c r="F1099" t="s">
        <v>11</v>
      </c>
      <c r="G1099">
        <v>43000000</v>
      </c>
      <c r="H1099" s="8">
        <v>6.6</v>
      </c>
    </row>
    <row r="1100" spans="1:8" hidden="1" x14ac:dyDescent="0.3">
      <c r="A1100" t="s">
        <v>1996</v>
      </c>
      <c r="B1100">
        <v>251</v>
      </c>
      <c r="C1100">
        <v>57750000</v>
      </c>
      <c r="D1100" t="s">
        <v>1997</v>
      </c>
      <c r="E1100" t="s">
        <v>1998</v>
      </c>
      <c r="F1100" t="s">
        <v>11</v>
      </c>
      <c r="G1100">
        <v>31115000</v>
      </c>
      <c r="H1100" s="8">
        <v>7</v>
      </c>
    </row>
    <row r="1101" spans="1:8" hidden="1" x14ac:dyDescent="0.3">
      <c r="A1101" t="s">
        <v>532</v>
      </c>
      <c r="B1101">
        <v>105</v>
      </c>
      <c r="C1101">
        <v>45290318</v>
      </c>
      <c r="D1101" t="s">
        <v>1068</v>
      </c>
      <c r="E1101" t="s">
        <v>1999</v>
      </c>
      <c r="F1101" t="s">
        <v>11</v>
      </c>
      <c r="G1101">
        <v>42000000</v>
      </c>
      <c r="H1101" s="8">
        <v>6.5</v>
      </c>
    </row>
    <row r="1102" spans="1:8" hidden="1" x14ac:dyDescent="0.3">
      <c r="A1102" t="s">
        <v>1735</v>
      </c>
      <c r="B1102">
        <v>115</v>
      </c>
      <c r="C1102">
        <v>41543207</v>
      </c>
      <c r="D1102" t="s">
        <v>719</v>
      </c>
      <c r="E1102" t="s">
        <v>2000</v>
      </c>
      <c r="F1102" t="s">
        <v>11</v>
      </c>
      <c r="G1102">
        <v>42000000</v>
      </c>
      <c r="H1102" s="8">
        <v>6.3</v>
      </c>
    </row>
    <row r="1103" spans="1:8" hidden="1" x14ac:dyDescent="0.3">
      <c r="A1103" t="s">
        <v>2001</v>
      </c>
      <c r="B1103">
        <v>122</v>
      </c>
      <c r="C1103">
        <v>41252428</v>
      </c>
      <c r="D1103" t="s">
        <v>465</v>
      </c>
      <c r="E1103" t="s">
        <v>2002</v>
      </c>
      <c r="F1103" t="s">
        <v>11</v>
      </c>
      <c r="G1103">
        <v>42000000</v>
      </c>
      <c r="H1103" s="8">
        <v>6.5</v>
      </c>
    </row>
    <row r="1104" spans="1:8" hidden="1" x14ac:dyDescent="0.3">
      <c r="A1104" t="s">
        <v>2003</v>
      </c>
      <c r="B1104">
        <v>119</v>
      </c>
      <c r="C1104">
        <v>35228696</v>
      </c>
      <c r="D1104" t="s">
        <v>2004</v>
      </c>
      <c r="E1104" t="s">
        <v>2005</v>
      </c>
      <c r="F1104" t="s">
        <v>11</v>
      </c>
      <c r="G1104">
        <v>32000000</v>
      </c>
      <c r="H1104" s="8">
        <v>6.5</v>
      </c>
    </row>
    <row r="1105" spans="1:8" hidden="1" x14ac:dyDescent="0.3">
      <c r="A1105" t="s">
        <v>1233</v>
      </c>
      <c r="B1105">
        <v>81</v>
      </c>
      <c r="C1105">
        <v>59992760</v>
      </c>
      <c r="D1105" t="s">
        <v>658</v>
      </c>
      <c r="E1105" t="s">
        <v>2006</v>
      </c>
      <c r="F1105" t="s">
        <v>11</v>
      </c>
      <c r="G1105">
        <v>42000000</v>
      </c>
      <c r="H1105" s="8">
        <v>5.8</v>
      </c>
    </row>
    <row r="1106" spans="1:8" hidden="1" x14ac:dyDescent="0.3">
      <c r="A1106" t="s">
        <v>2007</v>
      </c>
      <c r="B1106">
        <v>133</v>
      </c>
      <c r="C1106">
        <v>34667015</v>
      </c>
      <c r="D1106" t="s">
        <v>16</v>
      </c>
      <c r="E1106" t="s">
        <v>2008</v>
      </c>
      <c r="F1106" t="s">
        <v>11</v>
      </c>
      <c r="G1106">
        <v>32000000</v>
      </c>
      <c r="H1106" s="8">
        <v>6.6</v>
      </c>
    </row>
    <row r="1107" spans="1:8" hidden="1" x14ac:dyDescent="0.3">
      <c r="A1107" t="s">
        <v>2009</v>
      </c>
      <c r="B1107">
        <v>100</v>
      </c>
      <c r="C1107">
        <v>37652565</v>
      </c>
      <c r="D1107" t="s">
        <v>883</v>
      </c>
      <c r="E1107" t="s">
        <v>2010</v>
      </c>
      <c r="F1107" t="s">
        <v>11</v>
      </c>
      <c r="G1107">
        <v>42000000</v>
      </c>
      <c r="H1107" s="8">
        <v>5.4</v>
      </c>
    </row>
    <row r="1108" spans="1:8" hidden="1" x14ac:dyDescent="0.3">
      <c r="A1108" t="s">
        <v>2011</v>
      </c>
      <c r="B1108">
        <v>120</v>
      </c>
      <c r="C1108">
        <v>24375436</v>
      </c>
      <c r="D1108" t="s">
        <v>142</v>
      </c>
      <c r="E1108" t="s">
        <v>2012</v>
      </c>
      <c r="F1108" t="s">
        <v>11</v>
      </c>
      <c r="G1108">
        <v>42000000</v>
      </c>
      <c r="H1108" s="8">
        <v>6.1</v>
      </c>
    </row>
    <row r="1109" spans="1:8" hidden="1" x14ac:dyDescent="0.3">
      <c r="A1109" t="s">
        <v>2013</v>
      </c>
      <c r="B1109">
        <v>104</v>
      </c>
      <c r="C1109">
        <v>20915465</v>
      </c>
      <c r="D1109" t="s">
        <v>1932</v>
      </c>
      <c r="E1109" t="s">
        <v>2014</v>
      </c>
      <c r="F1109" t="s">
        <v>11</v>
      </c>
      <c r="G1109">
        <v>42000000</v>
      </c>
      <c r="H1109" s="8">
        <v>4</v>
      </c>
    </row>
    <row r="1110" spans="1:8" hidden="1" x14ac:dyDescent="0.3">
      <c r="A1110" t="s">
        <v>1758</v>
      </c>
      <c r="B1110">
        <v>122</v>
      </c>
      <c r="C1110">
        <v>24127895</v>
      </c>
      <c r="D1110" t="s">
        <v>712</v>
      </c>
      <c r="E1110" t="s">
        <v>2015</v>
      </c>
      <c r="F1110" t="s">
        <v>11</v>
      </c>
      <c r="G1110">
        <v>50000000</v>
      </c>
      <c r="H1110" s="8">
        <v>7.6</v>
      </c>
    </row>
    <row r="1111" spans="1:8" hidden="1" x14ac:dyDescent="0.3">
      <c r="A1111" t="s">
        <v>645</v>
      </c>
      <c r="B1111">
        <v>80</v>
      </c>
      <c r="C1111">
        <v>84961</v>
      </c>
      <c r="D1111" t="s">
        <v>429</v>
      </c>
      <c r="E1111" t="s">
        <v>2016</v>
      </c>
      <c r="F1111" t="s">
        <v>648</v>
      </c>
      <c r="G1111">
        <v>31000000</v>
      </c>
      <c r="H1111" s="8">
        <v>7.9</v>
      </c>
    </row>
    <row r="1112" spans="1:8" hidden="1" x14ac:dyDescent="0.3">
      <c r="A1112" t="s">
        <v>2017</v>
      </c>
      <c r="B1112">
        <v>91</v>
      </c>
      <c r="C1112">
        <v>26404753</v>
      </c>
      <c r="D1112" t="s">
        <v>503</v>
      </c>
      <c r="E1112" t="s">
        <v>2018</v>
      </c>
      <c r="F1112" t="s">
        <v>11</v>
      </c>
      <c r="G1112">
        <v>40000000</v>
      </c>
      <c r="H1112" s="8">
        <v>5.3</v>
      </c>
    </row>
    <row r="1113" spans="1:8" hidden="1" x14ac:dyDescent="0.3">
      <c r="A1113" t="s">
        <v>2019</v>
      </c>
      <c r="B1113">
        <v>112</v>
      </c>
      <c r="C1113">
        <v>6105175</v>
      </c>
      <c r="D1113" t="s">
        <v>658</v>
      </c>
      <c r="E1113" t="s">
        <v>2020</v>
      </c>
      <c r="F1113" t="s">
        <v>11</v>
      </c>
      <c r="G1113">
        <v>44000000</v>
      </c>
      <c r="H1113" s="8">
        <v>6.6</v>
      </c>
    </row>
    <row r="1114" spans="1:8" hidden="1" x14ac:dyDescent="0.3">
      <c r="A1114" t="s">
        <v>2021</v>
      </c>
      <c r="B1114">
        <v>100</v>
      </c>
      <c r="C1114">
        <v>5664251</v>
      </c>
      <c r="D1114" t="s">
        <v>2022</v>
      </c>
      <c r="E1114" t="s">
        <v>2023</v>
      </c>
      <c r="F1114" t="s">
        <v>11</v>
      </c>
      <c r="G1114">
        <v>45000000</v>
      </c>
      <c r="H1114" s="8">
        <v>6.3</v>
      </c>
    </row>
    <row r="1115" spans="1:8" hidden="1" x14ac:dyDescent="0.3">
      <c r="A1115" t="s">
        <v>1380</v>
      </c>
      <c r="B1115">
        <v>105</v>
      </c>
      <c r="C1115">
        <v>1260917</v>
      </c>
      <c r="D1115" t="s">
        <v>573</v>
      </c>
      <c r="E1115" t="s">
        <v>2024</v>
      </c>
      <c r="F1115" t="s">
        <v>955</v>
      </c>
      <c r="G1115">
        <v>27000000</v>
      </c>
      <c r="H1115" s="8">
        <v>7.2</v>
      </c>
    </row>
    <row r="1116" spans="1:8" hidden="1" x14ac:dyDescent="0.3">
      <c r="A1116" t="s">
        <v>1616</v>
      </c>
      <c r="B1116">
        <v>110</v>
      </c>
      <c r="C1116">
        <v>116724075</v>
      </c>
      <c r="D1116" t="s">
        <v>2025</v>
      </c>
      <c r="E1116" t="s">
        <v>2026</v>
      </c>
      <c r="F1116" t="s">
        <v>11</v>
      </c>
      <c r="G1116">
        <v>41000000</v>
      </c>
      <c r="H1116" s="8">
        <v>7</v>
      </c>
    </row>
    <row r="1117" spans="1:8" hidden="1" x14ac:dyDescent="0.3">
      <c r="A1117" t="s">
        <v>1672</v>
      </c>
      <c r="B1117">
        <v>144</v>
      </c>
      <c r="C1117">
        <v>56083966</v>
      </c>
      <c r="D1117" t="s">
        <v>25</v>
      </c>
      <c r="E1117" t="s">
        <v>2027</v>
      </c>
      <c r="F1117" t="s">
        <v>11</v>
      </c>
      <c r="G1117">
        <v>65000000</v>
      </c>
      <c r="H1117" s="8">
        <v>6.9</v>
      </c>
    </row>
    <row r="1118" spans="1:8" hidden="1" x14ac:dyDescent="0.3">
      <c r="A1118" t="s">
        <v>2028</v>
      </c>
      <c r="B1118">
        <v>108</v>
      </c>
      <c r="C1118">
        <v>22108977</v>
      </c>
      <c r="D1118" t="s">
        <v>412</v>
      </c>
      <c r="E1118" t="s">
        <v>2029</v>
      </c>
      <c r="F1118" t="s">
        <v>11</v>
      </c>
      <c r="G1118">
        <v>41000000</v>
      </c>
      <c r="H1118" s="8">
        <v>5.2</v>
      </c>
    </row>
    <row r="1119" spans="1:8" hidden="1" x14ac:dyDescent="0.3">
      <c r="A1119" t="s">
        <v>294</v>
      </c>
      <c r="B1119">
        <v>107</v>
      </c>
      <c r="C1119">
        <v>293501675</v>
      </c>
      <c r="D1119" t="s">
        <v>639</v>
      </c>
      <c r="E1119" t="s">
        <v>2030</v>
      </c>
      <c r="F1119" t="s">
        <v>11</v>
      </c>
      <c r="G1119">
        <v>40000000</v>
      </c>
      <c r="H1119" s="8">
        <v>8.1</v>
      </c>
    </row>
    <row r="1120" spans="1:8" hidden="1" x14ac:dyDescent="0.3">
      <c r="A1120" t="s">
        <v>2031</v>
      </c>
      <c r="B1120">
        <v>102</v>
      </c>
      <c r="C1120">
        <v>18600911</v>
      </c>
      <c r="D1120" t="s">
        <v>108</v>
      </c>
      <c r="E1120" t="s">
        <v>2032</v>
      </c>
      <c r="F1120" t="s">
        <v>11</v>
      </c>
      <c r="G1120">
        <v>42000000</v>
      </c>
      <c r="H1120" s="8">
        <v>6.6</v>
      </c>
    </row>
    <row r="1121" spans="1:8" hidden="1" x14ac:dyDescent="0.3">
      <c r="A1121" t="s">
        <v>1301</v>
      </c>
      <c r="B1121">
        <v>100</v>
      </c>
      <c r="C1121">
        <v>7204138</v>
      </c>
      <c r="D1121" t="s">
        <v>658</v>
      </c>
      <c r="E1121" t="s">
        <v>2033</v>
      </c>
      <c r="F1121" t="s">
        <v>11</v>
      </c>
      <c r="G1121">
        <v>41000000</v>
      </c>
      <c r="H1121" s="8">
        <v>6.2</v>
      </c>
    </row>
    <row r="1122" spans="1:8" hidden="1" x14ac:dyDescent="0.3">
      <c r="A1122" t="s">
        <v>2034</v>
      </c>
      <c r="B1122">
        <v>126</v>
      </c>
      <c r="C1122">
        <v>90800000</v>
      </c>
      <c r="D1122" t="s">
        <v>2035</v>
      </c>
      <c r="E1122" t="s">
        <v>2036</v>
      </c>
      <c r="F1122" t="s">
        <v>11</v>
      </c>
      <c r="G1122">
        <v>8000000</v>
      </c>
      <c r="H1122" s="8">
        <v>7.2</v>
      </c>
    </row>
    <row r="1123" spans="1:8" hidden="1" x14ac:dyDescent="0.3">
      <c r="A1123" t="s">
        <v>1375</v>
      </c>
      <c r="B1123">
        <v>138</v>
      </c>
      <c r="C1123">
        <v>150117807</v>
      </c>
      <c r="D1123" t="s">
        <v>643</v>
      </c>
      <c r="E1123" t="s">
        <v>2037</v>
      </c>
      <c r="F1123" t="s">
        <v>11</v>
      </c>
      <c r="G1123">
        <v>40000000</v>
      </c>
      <c r="H1123" s="8">
        <v>7.3</v>
      </c>
    </row>
    <row r="1124" spans="1:8" hidden="1" x14ac:dyDescent="0.3">
      <c r="A1124" t="s">
        <v>2038</v>
      </c>
      <c r="B1124">
        <v>108</v>
      </c>
      <c r="C1124">
        <v>163947053</v>
      </c>
      <c r="D1124" t="s">
        <v>465</v>
      </c>
      <c r="E1124" t="s">
        <v>2039</v>
      </c>
      <c r="F1124" t="s">
        <v>11</v>
      </c>
      <c r="G1124">
        <v>40000000</v>
      </c>
      <c r="H1124" s="8">
        <v>6.7</v>
      </c>
    </row>
    <row r="1125" spans="1:8" hidden="1" x14ac:dyDescent="0.3">
      <c r="A1125" t="s">
        <v>2040</v>
      </c>
      <c r="B1125">
        <v>105</v>
      </c>
      <c r="C1125">
        <v>116735231</v>
      </c>
      <c r="D1125" t="s">
        <v>742</v>
      </c>
      <c r="E1125" t="s">
        <v>2041</v>
      </c>
      <c r="F1125" t="s">
        <v>11</v>
      </c>
      <c r="G1125">
        <v>70000000</v>
      </c>
      <c r="H1125" s="8">
        <v>6.4</v>
      </c>
    </row>
    <row r="1126" spans="1:8" hidden="1" x14ac:dyDescent="0.3">
      <c r="A1126" t="s">
        <v>134</v>
      </c>
      <c r="B1126">
        <v>108</v>
      </c>
      <c r="C1126">
        <v>118500000</v>
      </c>
      <c r="D1126" t="s">
        <v>620</v>
      </c>
      <c r="E1126" t="s">
        <v>2042</v>
      </c>
      <c r="F1126" t="s">
        <v>11</v>
      </c>
      <c r="G1126">
        <v>40000000</v>
      </c>
      <c r="H1126" s="8">
        <v>7.8</v>
      </c>
    </row>
    <row r="1127" spans="1:8" hidden="1" x14ac:dyDescent="0.3">
      <c r="A1127" t="s">
        <v>660</v>
      </c>
      <c r="B1127">
        <v>89</v>
      </c>
      <c r="C1127">
        <v>126546825</v>
      </c>
      <c r="D1127" t="s">
        <v>930</v>
      </c>
      <c r="E1127" t="s">
        <v>2043</v>
      </c>
      <c r="F1127" t="s">
        <v>11</v>
      </c>
      <c r="G1127">
        <v>40000000</v>
      </c>
      <c r="H1127" s="8">
        <v>6.4</v>
      </c>
    </row>
    <row r="1128" spans="1:8" hidden="1" x14ac:dyDescent="0.3">
      <c r="A1128" t="s">
        <v>2044</v>
      </c>
      <c r="B1128">
        <v>129</v>
      </c>
      <c r="C1128">
        <v>166147885</v>
      </c>
      <c r="D1128" t="s">
        <v>69</v>
      </c>
      <c r="E1128" t="s">
        <v>2045</v>
      </c>
      <c r="F1128" t="s">
        <v>11</v>
      </c>
      <c r="G1128">
        <v>40000000</v>
      </c>
      <c r="H1128" s="8">
        <v>4.0999999999999996</v>
      </c>
    </row>
    <row r="1129" spans="1:8" hidden="1" x14ac:dyDescent="0.3">
      <c r="A1129" t="s">
        <v>1611</v>
      </c>
      <c r="B1129">
        <v>84</v>
      </c>
      <c r="C1129">
        <v>111760631</v>
      </c>
      <c r="D1129" t="s">
        <v>1001</v>
      </c>
      <c r="E1129" t="s">
        <v>2046</v>
      </c>
      <c r="F1129" t="s">
        <v>11</v>
      </c>
      <c r="G1129">
        <v>38000000</v>
      </c>
      <c r="H1129" s="8">
        <v>4.0999999999999996</v>
      </c>
    </row>
    <row r="1130" spans="1:8" hidden="1" x14ac:dyDescent="0.3">
      <c r="A1130" t="s">
        <v>433</v>
      </c>
      <c r="B1130">
        <v>149</v>
      </c>
      <c r="C1130">
        <v>108706165</v>
      </c>
      <c r="D1130" t="s">
        <v>712</v>
      </c>
      <c r="E1130" t="s">
        <v>2047</v>
      </c>
      <c r="F1130" t="s">
        <v>11</v>
      </c>
      <c r="G1130">
        <v>40000000</v>
      </c>
      <c r="H1130" s="8">
        <v>7.4</v>
      </c>
    </row>
    <row r="1131" spans="1:8" hidden="1" x14ac:dyDescent="0.3">
      <c r="A1131" t="s">
        <v>258</v>
      </c>
      <c r="B1131">
        <v>94</v>
      </c>
      <c r="C1131">
        <v>138614544</v>
      </c>
      <c r="D1131" t="s">
        <v>1006</v>
      </c>
      <c r="E1131" t="s">
        <v>2048</v>
      </c>
      <c r="F1131" t="s">
        <v>11</v>
      </c>
      <c r="G1131">
        <v>40000000</v>
      </c>
      <c r="H1131" s="8">
        <v>5.8</v>
      </c>
    </row>
    <row r="1132" spans="1:8" hidden="1" x14ac:dyDescent="0.3">
      <c r="A1132" t="s">
        <v>73</v>
      </c>
      <c r="B1132">
        <v>121</v>
      </c>
      <c r="C1132">
        <v>125069696</v>
      </c>
      <c r="D1132" t="s">
        <v>2049</v>
      </c>
      <c r="E1132" t="s">
        <v>2050</v>
      </c>
      <c r="F1132" t="s">
        <v>11</v>
      </c>
      <c r="G1132">
        <v>40000000</v>
      </c>
      <c r="H1132" s="8">
        <v>7.6</v>
      </c>
    </row>
    <row r="1133" spans="1:8" hidden="1" x14ac:dyDescent="0.3">
      <c r="A1133" t="s">
        <v>1840</v>
      </c>
      <c r="B1133">
        <v>128</v>
      </c>
      <c r="C1133">
        <v>107458785</v>
      </c>
      <c r="D1133" t="s">
        <v>2051</v>
      </c>
      <c r="E1133" t="s">
        <v>2052</v>
      </c>
      <c r="F1133" t="s">
        <v>11</v>
      </c>
      <c r="G1133">
        <v>40000000</v>
      </c>
      <c r="H1133" s="8">
        <v>7.2</v>
      </c>
    </row>
    <row r="1134" spans="1:8" hidden="1" x14ac:dyDescent="0.3">
      <c r="A1134" t="s">
        <v>107</v>
      </c>
      <c r="B1134">
        <v>134</v>
      </c>
      <c r="C1134">
        <v>102310175</v>
      </c>
      <c r="D1134" t="s">
        <v>998</v>
      </c>
      <c r="E1134" t="s">
        <v>2053</v>
      </c>
      <c r="F1134" t="s">
        <v>11</v>
      </c>
      <c r="G1134">
        <v>40000000</v>
      </c>
      <c r="H1134" s="8">
        <v>7.8</v>
      </c>
    </row>
    <row r="1135" spans="1:8" hidden="1" x14ac:dyDescent="0.3">
      <c r="A1135" t="s">
        <v>215</v>
      </c>
      <c r="B1135">
        <v>120</v>
      </c>
      <c r="C1135">
        <v>96917897</v>
      </c>
      <c r="D1135" t="s">
        <v>506</v>
      </c>
      <c r="E1135" t="s">
        <v>2054</v>
      </c>
      <c r="F1135" t="s">
        <v>11</v>
      </c>
      <c r="G1135">
        <v>40000000</v>
      </c>
      <c r="H1135" s="8">
        <v>7.7</v>
      </c>
    </row>
    <row r="1136" spans="1:8" hidden="1" x14ac:dyDescent="0.3">
      <c r="A1136" t="s">
        <v>2055</v>
      </c>
      <c r="B1136">
        <v>129</v>
      </c>
      <c r="C1136">
        <v>93952276</v>
      </c>
      <c r="D1136" t="s">
        <v>465</v>
      </c>
      <c r="E1136" t="s">
        <v>2056</v>
      </c>
      <c r="F1136" t="s">
        <v>11</v>
      </c>
      <c r="G1136">
        <v>40000000</v>
      </c>
      <c r="H1136" s="8">
        <v>6.4</v>
      </c>
    </row>
    <row r="1137" spans="1:8" hidden="1" x14ac:dyDescent="0.3">
      <c r="A1137" t="s">
        <v>1862</v>
      </c>
      <c r="B1137">
        <v>89</v>
      </c>
      <c r="C1137">
        <v>90703745</v>
      </c>
      <c r="D1137" t="s">
        <v>658</v>
      </c>
      <c r="E1137" t="s">
        <v>2057</v>
      </c>
      <c r="F1137" t="s">
        <v>11</v>
      </c>
      <c r="G1137">
        <v>45000000</v>
      </c>
      <c r="H1137" s="8">
        <v>5.0999999999999996</v>
      </c>
    </row>
    <row r="1138" spans="1:8" hidden="1" x14ac:dyDescent="0.3">
      <c r="A1138" t="s">
        <v>2058</v>
      </c>
      <c r="B1138">
        <v>116</v>
      </c>
      <c r="C1138">
        <v>89138076</v>
      </c>
      <c r="D1138" t="s">
        <v>2059</v>
      </c>
      <c r="E1138" t="s">
        <v>2060</v>
      </c>
      <c r="F1138" t="s">
        <v>11</v>
      </c>
      <c r="G1138">
        <v>40000000</v>
      </c>
      <c r="H1138" s="8">
        <v>5.5</v>
      </c>
    </row>
    <row r="1139" spans="1:8" hidden="1" x14ac:dyDescent="0.3">
      <c r="A1139" t="s">
        <v>134</v>
      </c>
      <c r="B1139">
        <v>118</v>
      </c>
      <c r="C1139">
        <v>87666629</v>
      </c>
      <c r="D1139" t="s">
        <v>2061</v>
      </c>
      <c r="E1139" t="s">
        <v>2062</v>
      </c>
      <c r="F1139" t="s">
        <v>11</v>
      </c>
      <c r="G1139">
        <v>40000000</v>
      </c>
      <c r="H1139" s="8">
        <v>7.4</v>
      </c>
    </row>
    <row r="1140" spans="1:8" hidden="1" x14ac:dyDescent="0.3">
      <c r="A1140" t="s">
        <v>2063</v>
      </c>
      <c r="B1140">
        <v>107</v>
      </c>
      <c r="C1140">
        <v>90353764</v>
      </c>
      <c r="D1140" t="s">
        <v>326</v>
      </c>
      <c r="E1140" t="s">
        <v>2064</v>
      </c>
      <c r="F1140" t="s">
        <v>11</v>
      </c>
      <c r="G1140">
        <v>40000000</v>
      </c>
      <c r="H1140" s="8">
        <v>6</v>
      </c>
    </row>
    <row r="1141" spans="1:8" hidden="1" x14ac:dyDescent="0.3">
      <c r="A1141" t="s">
        <v>1593</v>
      </c>
      <c r="B1141">
        <v>155</v>
      </c>
      <c r="C1141">
        <v>82522790</v>
      </c>
      <c r="D1141" t="s">
        <v>2065</v>
      </c>
      <c r="E1141" t="s">
        <v>2066</v>
      </c>
      <c r="F1141" t="s">
        <v>11</v>
      </c>
      <c r="G1141">
        <v>40000000</v>
      </c>
      <c r="H1141" s="8">
        <v>7.5</v>
      </c>
    </row>
    <row r="1142" spans="1:8" hidden="1" x14ac:dyDescent="0.3">
      <c r="A1142" t="s">
        <v>1217</v>
      </c>
      <c r="B1142">
        <v>123</v>
      </c>
      <c r="C1142">
        <v>94125426</v>
      </c>
      <c r="D1142" t="s">
        <v>2067</v>
      </c>
      <c r="E1142" t="s">
        <v>2068</v>
      </c>
      <c r="F1142" t="s">
        <v>11</v>
      </c>
      <c r="G1142">
        <v>40000000</v>
      </c>
      <c r="H1142" s="8">
        <v>7</v>
      </c>
    </row>
    <row r="1143" spans="1:8" hidden="1" x14ac:dyDescent="0.3">
      <c r="A1143" t="s">
        <v>1672</v>
      </c>
      <c r="B1143">
        <v>128</v>
      </c>
      <c r="C1143">
        <v>95001343</v>
      </c>
      <c r="D1143" t="s">
        <v>536</v>
      </c>
      <c r="E1143">
        <v>42</v>
      </c>
      <c r="F1143" t="s">
        <v>11</v>
      </c>
      <c r="G1143">
        <v>40000000</v>
      </c>
      <c r="H1143" s="8">
        <v>7.5</v>
      </c>
    </row>
    <row r="1144" spans="1:8" hidden="1" x14ac:dyDescent="0.3">
      <c r="A1144" t="s">
        <v>875</v>
      </c>
      <c r="B1144">
        <v>139</v>
      </c>
      <c r="C1144">
        <v>81292135</v>
      </c>
      <c r="D1144" t="s">
        <v>712</v>
      </c>
      <c r="E1144" t="s">
        <v>2069</v>
      </c>
      <c r="F1144" t="s">
        <v>11</v>
      </c>
      <c r="G1144">
        <v>40000000</v>
      </c>
      <c r="H1144" s="8">
        <v>7.3</v>
      </c>
    </row>
    <row r="1145" spans="1:8" hidden="1" x14ac:dyDescent="0.3">
      <c r="A1145" t="s">
        <v>1159</v>
      </c>
      <c r="B1145">
        <v>109</v>
      </c>
      <c r="C1145">
        <v>86208010</v>
      </c>
      <c r="D1145" t="s">
        <v>658</v>
      </c>
      <c r="E1145" t="s">
        <v>2070</v>
      </c>
      <c r="F1145" t="s">
        <v>11</v>
      </c>
      <c r="G1145">
        <v>35000000</v>
      </c>
      <c r="H1145" s="8">
        <v>5.7</v>
      </c>
    </row>
    <row r="1146" spans="1:8" hidden="1" x14ac:dyDescent="0.3">
      <c r="A1146" t="s">
        <v>1674</v>
      </c>
      <c r="B1146">
        <v>120</v>
      </c>
      <c r="C1146">
        <v>81593527</v>
      </c>
      <c r="D1146" t="s">
        <v>1083</v>
      </c>
      <c r="E1146" t="s">
        <v>2071</v>
      </c>
      <c r="F1146" t="s">
        <v>11</v>
      </c>
      <c r="G1146">
        <v>40000000</v>
      </c>
      <c r="H1146" s="8">
        <v>7.3</v>
      </c>
    </row>
    <row r="1147" spans="1:8" hidden="1" x14ac:dyDescent="0.3">
      <c r="A1147" t="s">
        <v>792</v>
      </c>
      <c r="B1147">
        <v>121</v>
      </c>
      <c r="C1147">
        <v>75274748</v>
      </c>
      <c r="D1147" t="s">
        <v>840</v>
      </c>
      <c r="E1147" t="s">
        <v>2072</v>
      </c>
      <c r="F1147" t="s">
        <v>11</v>
      </c>
      <c r="G1147">
        <v>35000000</v>
      </c>
      <c r="H1147" s="8">
        <v>7.2</v>
      </c>
    </row>
    <row r="1148" spans="1:8" hidden="1" x14ac:dyDescent="0.3">
      <c r="A1148" t="s">
        <v>441</v>
      </c>
      <c r="B1148">
        <v>102</v>
      </c>
      <c r="C1148">
        <v>90835030</v>
      </c>
      <c r="D1148" t="s">
        <v>717</v>
      </c>
      <c r="E1148" t="s">
        <v>2073</v>
      </c>
      <c r="F1148" t="s">
        <v>11</v>
      </c>
      <c r="G1148">
        <v>40000000</v>
      </c>
      <c r="H1148" s="8">
        <v>5.9</v>
      </c>
    </row>
    <row r="1149" spans="1:8" hidden="1" x14ac:dyDescent="0.3">
      <c r="A1149" t="s">
        <v>535</v>
      </c>
      <c r="B1149">
        <v>117</v>
      </c>
      <c r="C1149">
        <v>72455275</v>
      </c>
      <c r="D1149" t="s">
        <v>2074</v>
      </c>
      <c r="E1149" t="s">
        <v>2075</v>
      </c>
      <c r="F1149" t="s">
        <v>11</v>
      </c>
      <c r="G1149">
        <v>40000000</v>
      </c>
      <c r="H1149" s="8">
        <v>7.8</v>
      </c>
    </row>
    <row r="1150" spans="1:8" hidden="1" x14ac:dyDescent="0.3">
      <c r="A1150" t="s">
        <v>1250</v>
      </c>
      <c r="B1150">
        <v>178</v>
      </c>
      <c r="C1150">
        <v>75305995</v>
      </c>
      <c r="D1150" t="s">
        <v>1418</v>
      </c>
      <c r="E1150" t="s">
        <v>2076</v>
      </c>
      <c r="F1150" t="s">
        <v>11</v>
      </c>
      <c r="G1150">
        <v>40000000</v>
      </c>
      <c r="H1150" s="8">
        <v>7.7</v>
      </c>
    </row>
    <row r="1151" spans="1:8" hidden="1" x14ac:dyDescent="0.3">
      <c r="A1151" t="s">
        <v>1265</v>
      </c>
      <c r="B1151">
        <v>147</v>
      </c>
      <c r="C1151">
        <v>74098862</v>
      </c>
      <c r="D1151" t="s">
        <v>501</v>
      </c>
      <c r="E1151" t="s">
        <v>2077</v>
      </c>
      <c r="F1151" t="s">
        <v>11</v>
      </c>
      <c r="G1151">
        <v>40000000</v>
      </c>
      <c r="H1151" s="8">
        <v>8.1</v>
      </c>
    </row>
    <row r="1152" spans="1:8" hidden="1" x14ac:dyDescent="0.3">
      <c r="A1152" t="s">
        <v>828</v>
      </c>
      <c r="B1152">
        <v>90</v>
      </c>
      <c r="C1152">
        <v>72266306</v>
      </c>
      <c r="D1152" t="s">
        <v>719</v>
      </c>
      <c r="E1152" t="s">
        <v>2078</v>
      </c>
      <c r="F1152" t="s">
        <v>11</v>
      </c>
      <c r="G1152">
        <v>40000000</v>
      </c>
      <c r="H1152" s="8">
        <v>6.6</v>
      </c>
    </row>
    <row r="1153" spans="1:8" hidden="1" x14ac:dyDescent="0.3">
      <c r="A1153" t="s">
        <v>1991</v>
      </c>
      <c r="B1153">
        <v>105</v>
      </c>
      <c r="C1153">
        <v>71347010</v>
      </c>
      <c r="D1153" t="s">
        <v>551</v>
      </c>
      <c r="E1153" t="s">
        <v>2079</v>
      </c>
      <c r="F1153" t="s">
        <v>11</v>
      </c>
      <c r="G1153">
        <v>40000000</v>
      </c>
      <c r="H1153" s="8">
        <v>7.1</v>
      </c>
    </row>
    <row r="1154" spans="1:8" hidden="1" x14ac:dyDescent="0.3">
      <c r="A1154" t="s">
        <v>1159</v>
      </c>
      <c r="B1154">
        <v>114</v>
      </c>
      <c r="C1154">
        <v>70836296</v>
      </c>
      <c r="D1154" t="s">
        <v>830</v>
      </c>
      <c r="E1154" t="s">
        <v>2080</v>
      </c>
      <c r="F1154" t="s">
        <v>11</v>
      </c>
      <c r="G1154">
        <v>40000000</v>
      </c>
      <c r="H1154" s="8">
        <v>5.9</v>
      </c>
    </row>
    <row r="1155" spans="1:8" hidden="1" x14ac:dyDescent="0.3">
      <c r="A1155" t="s">
        <v>241</v>
      </c>
      <c r="B1155">
        <v>206</v>
      </c>
      <c r="C1155">
        <v>70405498</v>
      </c>
      <c r="D1155" t="s">
        <v>932</v>
      </c>
      <c r="E1155" t="s">
        <v>2081</v>
      </c>
      <c r="F1155" t="s">
        <v>11</v>
      </c>
      <c r="G1155">
        <v>40000000</v>
      </c>
      <c r="H1155" s="8">
        <v>8</v>
      </c>
    </row>
    <row r="1156" spans="1:8" hidden="1" x14ac:dyDescent="0.3">
      <c r="A1156" t="s">
        <v>2082</v>
      </c>
      <c r="B1156">
        <v>99</v>
      </c>
      <c r="C1156">
        <v>70163652</v>
      </c>
      <c r="D1156" t="s">
        <v>326</v>
      </c>
      <c r="E1156" t="s">
        <v>2083</v>
      </c>
      <c r="F1156" t="s">
        <v>11</v>
      </c>
      <c r="G1156">
        <v>40000000</v>
      </c>
      <c r="H1156" s="8">
        <v>4.5999999999999996</v>
      </c>
    </row>
    <row r="1157" spans="1:8" hidden="1" x14ac:dyDescent="0.3">
      <c r="A1157" t="s">
        <v>12</v>
      </c>
      <c r="B1157">
        <v>123</v>
      </c>
      <c r="C1157">
        <v>66808615</v>
      </c>
      <c r="D1157" t="s">
        <v>2084</v>
      </c>
      <c r="E1157" t="s">
        <v>2085</v>
      </c>
      <c r="F1157" t="s">
        <v>11</v>
      </c>
      <c r="G1157">
        <v>34000000</v>
      </c>
      <c r="H1157" s="8">
        <v>6.1</v>
      </c>
    </row>
    <row r="1158" spans="1:8" hidden="1" x14ac:dyDescent="0.3">
      <c r="A1158" t="s">
        <v>1223</v>
      </c>
      <c r="B1158">
        <v>137</v>
      </c>
      <c r="C1158">
        <v>115603980</v>
      </c>
      <c r="D1158" t="s">
        <v>1224</v>
      </c>
      <c r="E1158" t="s">
        <v>1225</v>
      </c>
      <c r="F1158" t="s">
        <v>11</v>
      </c>
      <c r="G1158">
        <v>65000000</v>
      </c>
      <c r="H1158" s="8">
        <v>7.2</v>
      </c>
    </row>
    <row r="1159" spans="1:8" hidden="1" x14ac:dyDescent="0.3">
      <c r="A1159" t="s">
        <v>1985</v>
      </c>
      <c r="B1159">
        <v>102</v>
      </c>
      <c r="C1159">
        <v>64149837</v>
      </c>
      <c r="D1159" t="s">
        <v>2086</v>
      </c>
      <c r="E1159" t="s">
        <v>2087</v>
      </c>
      <c r="F1159" t="s">
        <v>11</v>
      </c>
      <c r="G1159">
        <v>20000000</v>
      </c>
      <c r="H1159" s="8">
        <v>6.4</v>
      </c>
    </row>
    <row r="1160" spans="1:8" hidden="1" x14ac:dyDescent="0.3">
      <c r="A1160" t="s">
        <v>2088</v>
      </c>
      <c r="B1160">
        <v>109</v>
      </c>
      <c r="C1160">
        <v>83906114</v>
      </c>
      <c r="D1160" t="s">
        <v>551</v>
      </c>
      <c r="E1160" t="s">
        <v>2089</v>
      </c>
      <c r="F1160" t="s">
        <v>11</v>
      </c>
      <c r="G1160">
        <v>40000000</v>
      </c>
      <c r="H1160" s="8">
        <v>6</v>
      </c>
    </row>
    <row r="1161" spans="1:8" hidden="1" x14ac:dyDescent="0.3">
      <c r="A1161" t="s">
        <v>1913</v>
      </c>
      <c r="B1161">
        <v>82</v>
      </c>
      <c r="C1161">
        <v>66466372</v>
      </c>
      <c r="D1161" t="s">
        <v>2090</v>
      </c>
      <c r="E1161" t="s">
        <v>2091</v>
      </c>
      <c r="F1161" t="s">
        <v>11</v>
      </c>
      <c r="G1161">
        <v>40000000</v>
      </c>
      <c r="H1161" s="8">
        <v>5.2</v>
      </c>
    </row>
    <row r="1162" spans="1:8" x14ac:dyDescent="0.3">
      <c r="A1162" t="s">
        <v>123</v>
      </c>
      <c r="B1162">
        <v>142</v>
      </c>
      <c r="C1162">
        <v>72306065</v>
      </c>
      <c r="D1162" t="s">
        <v>932</v>
      </c>
      <c r="E1162" t="s">
        <v>2092</v>
      </c>
      <c r="F1162" t="s">
        <v>11</v>
      </c>
      <c r="G1162">
        <v>40000000</v>
      </c>
      <c r="H1162" s="8">
        <v>7.6</v>
      </c>
    </row>
    <row r="1163" spans="1:8" hidden="1" x14ac:dyDescent="0.3">
      <c r="A1163" t="s">
        <v>686</v>
      </c>
      <c r="B1163">
        <v>106</v>
      </c>
      <c r="C1163">
        <v>59068786</v>
      </c>
      <c r="D1163" t="s">
        <v>634</v>
      </c>
      <c r="E1163" t="s">
        <v>2093</v>
      </c>
      <c r="F1163" t="s">
        <v>11</v>
      </c>
      <c r="G1163">
        <v>40000000</v>
      </c>
      <c r="H1163" s="8">
        <v>6.4</v>
      </c>
    </row>
    <row r="1164" spans="1:8" hidden="1" x14ac:dyDescent="0.3">
      <c r="A1164" t="s">
        <v>550</v>
      </c>
      <c r="B1164">
        <v>106</v>
      </c>
      <c r="C1164">
        <v>57887882</v>
      </c>
      <c r="D1164" t="s">
        <v>465</v>
      </c>
      <c r="E1164" t="s">
        <v>2094</v>
      </c>
      <c r="F1164" t="s">
        <v>11</v>
      </c>
      <c r="G1164">
        <v>50000000</v>
      </c>
      <c r="H1164" s="8">
        <v>6.1</v>
      </c>
    </row>
    <row r="1165" spans="1:8" hidden="1" x14ac:dyDescent="0.3">
      <c r="A1165" t="s">
        <v>940</v>
      </c>
      <c r="B1165">
        <v>108</v>
      </c>
      <c r="C1165">
        <v>53955614</v>
      </c>
      <c r="D1165" t="s">
        <v>1001</v>
      </c>
      <c r="E1165" t="s">
        <v>2095</v>
      </c>
      <c r="F1165" t="s">
        <v>11</v>
      </c>
      <c r="G1165">
        <v>40000000</v>
      </c>
      <c r="H1165" s="8">
        <v>6.1</v>
      </c>
    </row>
    <row r="1166" spans="1:8" hidden="1" x14ac:dyDescent="0.3">
      <c r="A1166" t="s">
        <v>2096</v>
      </c>
      <c r="B1166">
        <v>98</v>
      </c>
      <c r="C1166">
        <v>54967359</v>
      </c>
      <c r="D1166" t="s">
        <v>1881</v>
      </c>
      <c r="E1166" t="s">
        <v>2097</v>
      </c>
      <c r="F1166" t="s">
        <v>11</v>
      </c>
      <c r="G1166">
        <v>40000000</v>
      </c>
      <c r="H1166" s="8">
        <v>5.2</v>
      </c>
    </row>
    <row r="1167" spans="1:8" hidden="1" x14ac:dyDescent="0.3">
      <c r="A1167" t="s">
        <v>168</v>
      </c>
      <c r="B1167">
        <v>131</v>
      </c>
      <c r="C1167">
        <v>54228104</v>
      </c>
      <c r="D1167" t="s">
        <v>2098</v>
      </c>
      <c r="E1167" t="s">
        <v>2099</v>
      </c>
      <c r="F1167" t="s">
        <v>11</v>
      </c>
      <c r="G1167">
        <v>35000000</v>
      </c>
      <c r="H1167" s="8">
        <v>7.7</v>
      </c>
    </row>
    <row r="1168" spans="1:8" hidden="1" x14ac:dyDescent="0.3">
      <c r="A1168" t="s">
        <v>1857</v>
      </c>
      <c r="B1168">
        <v>118</v>
      </c>
      <c r="C1168">
        <v>57981889</v>
      </c>
      <c r="D1168" t="s">
        <v>712</v>
      </c>
      <c r="E1168" t="s">
        <v>2100</v>
      </c>
      <c r="F1168" t="s">
        <v>11</v>
      </c>
      <c r="G1168">
        <v>40000000</v>
      </c>
      <c r="H1168" s="8">
        <v>7.3</v>
      </c>
    </row>
    <row r="1169" spans="1:8" hidden="1" x14ac:dyDescent="0.3">
      <c r="A1169" t="s">
        <v>1686</v>
      </c>
      <c r="B1169">
        <v>113</v>
      </c>
      <c r="C1169">
        <v>61094903</v>
      </c>
      <c r="D1169" t="s">
        <v>376</v>
      </c>
      <c r="E1169" t="s">
        <v>2101</v>
      </c>
      <c r="F1169" t="s">
        <v>11</v>
      </c>
      <c r="G1169">
        <v>30000000</v>
      </c>
      <c r="H1169" s="8">
        <v>6.9</v>
      </c>
    </row>
    <row r="1170" spans="1:8" hidden="1" x14ac:dyDescent="0.3">
      <c r="A1170" t="s">
        <v>18</v>
      </c>
      <c r="B1170">
        <v>130</v>
      </c>
      <c r="C1170">
        <v>53082743</v>
      </c>
      <c r="D1170" t="s">
        <v>737</v>
      </c>
      <c r="E1170" t="s">
        <v>2102</v>
      </c>
      <c r="F1170" t="s">
        <v>11</v>
      </c>
      <c r="G1170">
        <v>40000000</v>
      </c>
      <c r="H1170" s="8">
        <v>8.5</v>
      </c>
    </row>
    <row r="1171" spans="1:8" hidden="1" x14ac:dyDescent="0.3">
      <c r="A1171" t="s">
        <v>1490</v>
      </c>
      <c r="B1171">
        <v>116</v>
      </c>
      <c r="C1171">
        <v>54414716</v>
      </c>
      <c r="D1171" t="s">
        <v>326</v>
      </c>
      <c r="E1171" t="s">
        <v>2103</v>
      </c>
      <c r="F1171" t="s">
        <v>11</v>
      </c>
      <c r="G1171">
        <v>42000000</v>
      </c>
      <c r="H1171" s="8">
        <v>6.3</v>
      </c>
    </row>
    <row r="1172" spans="1:8" hidden="1" x14ac:dyDescent="0.3">
      <c r="A1172" t="s">
        <v>2104</v>
      </c>
      <c r="B1172">
        <v>89</v>
      </c>
      <c r="C1172">
        <v>57011847</v>
      </c>
      <c r="D1172" t="s">
        <v>198</v>
      </c>
      <c r="E1172" t="s">
        <v>2105</v>
      </c>
      <c r="F1172" t="s">
        <v>11</v>
      </c>
      <c r="G1172">
        <v>40000000</v>
      </c>
      <c r="H1172" s="8">
        <v>5.9</v>
      </c>
    </row>
    <row r="1173" spans="1:8" hidden="1" x14ac:dyDescent="0.3">
      <c r="A1173" t="s">
        <v>1072</v>
      </c>
      <c r="B1173">
        <v>139</v>
      </c>
      <c r="C1173">
        <v>50859889</v>
      </c>
      <c r="D1173" t="s">
        <v>226</v>
      </c>
      <c r="E1173" t="s">
        <v>2106</v>
      </c>
      <c r="F1173" t="s">
        <v>2107</v>
      </c>
      <c r="G1173">
        <v>40000000</v>
      </c>
      <c r="H1173" s="8">
        <v>7.8</v>
      </c>
    </row>
    <row r="1174" spans="1:8" hidden="1" x14ac:dyDescent="0.3">
      <c r="A1174" t="s">
        <v>2007</v>
      </c>
      <c r="B1174">
        <v>130</v>
      </c>
      <c r="C1174">
        <v>51185897</v>
      </c>
      <c r="D1174" t="s">
        <v>16</v>
      </c>
      <c r="E1174" t="s">
        <v>2108</v>
      </c>
      <c r="F1174" t="s">
        <v>11</v>
      </c>
      <c r="G1174">
        <v>30000000</v>
      </c>
      <c r="H1174" s="8">
        <v>6.7</v>
      </c>
    </row>
    <row r="1175" spans="1:8" hidden="1" x14ac:dyDescent="0.3">
      <c r="A1175" t="s">
        <v>2109</v>
      </c>
      <c r="B1175">
        <v>107</v>
      </c>
      <c r="C1175">
        <v>52000688</v>
      </c>
      <c r="D1175" t="s">
        <v>74</v>
      </c>
      <c r="E1175" t="s">
        <v>2110</v>
      </c>
      <c r="F1175" t="s">
        <v>11</v>
      </c>
      <c r="G1175">
        <v>40000000</v>
      </c>
      <c r="H1175" s="8">
        <v>6.4</v>
      </c>
    </row>
    <row r="1176" spans="1:8" hidden="1" x14ac:dyDescent="0.3">
      <c r="A1176" t="s">
        <v>896</v>
      </c>
      <c r="B1176">
        <v>116</v>
      </c>
      <c r="C1176">
        <v>49851591</v>
      </c>
      <c r="D1176" t="s">
        <v>1409</v>
      </c>
      <c r="E1176" t="s">
        <v>2111</v>
      </c>
      <c r="F1176" t="s">
        <v>11</v>
      </c>
      <c r="G1176">
        <v>40000000</v>
      </c>
      <c r="H1176" s="8">
        <v>5.9</v>
      </c>
    </row>
    <row r="1177" spans="1:8" hidden="1" x14ac:dyDescent="0.3">
      <c r="A1177" t="s">
        <v>1458</v>
      </c>
      <c r="B1177">
        <v>96</v>
      </c>
      <c r="C1177">
        <v>47781388</v>
      </c>
      <c r="D1177" t="s">
        <v>271</v>
      </c>
      <c r="E1177" t="s">
        <v>2112</v>
      </c>
      <c r="F1177" t="s">
        <v>11</v>
      </c>
      <c r="G1177">
        <v>40000000</v>
      </c>
      <c r="H1177" s="8">
        <v>6.6</v>
      </c>
    </row>
    <row r="1178" spans="1:8" hidden="1" x14ac:dyDescent="0.3">
      <c r="A1178" t="s">
        <v>2113</v>
      </c>
      <c r="B1178">
        <v>99</v>
      </c>
      <c r="C1178">
        <v>52320979</v>
      </c>
      <c r="D1178" t="s">
        <v>216</v>
      </c>
      <c r="E1178" t="s">
        <v>2114</v>
      </c>
      <c r="F1178" t="s">
        <v>11</v>
      </c>
      <c r="G1178">
        <v>40000000</v>
      </c>
      <c r="H1178" s="8">
        <v>6.8</v>
      </c>
    </row>
    <row r="1179" spans="1:8" hidden="1" x14ac:dyDescent="0.3">
      <c r="A1179" t="s">
        <v>1455</v>
      </c>
      <c r="B1179">
        <v>104</v>
      </c>
      <c r="C1179">
        <v>47806295</v>
      </c>
      <c r="D1179" t="s">
        <v>998</v>
      </c>
      <c r="E1179" t="s">
        <v>2115</v>
      </c>
      <c r="F1179" t="s">
        <v>11</v>
      </c>
      <c r="G1179">
        <v>43000000</v>
      </c>
      <c r="H1179" s="8">
        <v>6.5</v>
      </c>
    </row>
    <row r="1180" spans="1:8" hidden="1" x14ac:dyDescent="0.3">
      <c r="A1180" t="s">
        <v>2116</v>
      </c>
      <c r="B1180">
        <v>105</v>
      </c>
      <c r="C1180">
        <v>51853450</v>
      </c>
      <c r="D1180" t="s">
        <v>1580</v>
      </c>
      <c r="E1180" t="s">
        <v>2117</v>
      </c>
      <c r="F1180" t="s">
        <v>11</v>
      </c>
      <c r="G1180">
        <v>25000000</v>
      </c>
      <c r="H1180" s="8">
        <v>6.6</v>
      </c>
    </row>
    <row r="1181" spans="1:8" hidden="1" x14ac:dyDescent="0.3">
      <c r="A1181" t="s">
        <v>2118</v>
      </c>
      <c r="B1181">
        <v>101</v>
      </c>
      <c r="C1181">
        <v>46012734</v>
      </c>
      <c r="D1181" t="s">
        <v>551</v>
      </c>
      <c r="E1181" t="s">
        <v>2119</v>
      </c>
      <c r="F1181" t="s">
        <v>11</v>
      </c>
      <c r="G1181">
        <v>40000000</v>
      </c>
      <c r="H1181" s="8">
        <v>5.8</v>
      </c>
    </row>
    <row r="1182" spans="1:8" hidden="1" x14ac:dyDescent="0.3">
      <c r="A1182" t="s">
        <v>1226</v>
      </c>
      <c r="B1182">
        <v>134</v>
      </c>
      <c r="C1182">
        <v>47034272</v>
      </c>
      <c r="D1182" t="s">
        <v>2120</v>
      </c>
      <c r="E1182" t="s">
        <v>2121</v>
      </c>
      <c r="F1182" t="s">
        <v>11</v>
      </c>
      <c r="G1182">
        <v>40000000</v>
      </c>
      <c r="H1182" s="8">
        <v>6.9</v>
      </c>
    </row>
    <row r="1183" spans="1:8" hidden="1" x14ac:dyDescent="0.3">
      <c r="A1183" t="s">
        <v>1593</v>
      </c>
      <c r="B1183">
        <v>135</v>
      </c>
      <c r="C1183">
        <v>45856732</v>
      </c>
      <c r="D1183" t="s">
        <v>712</v>
      </c>
      <c r="E1183" t="s">
        <v>2122</v>
      </c>
      <c r="F1183" t="s">
        <v>11</v>
      </c>
      <c r="G1183">
        <v>40000000</v>
      </c>
      <c r="H1183" s="8">
        <v>7.1</v>
      </c>
    </row>
    <row r="1184" spans="1:8" hidden="1" x14ac:dyDescent="0.3">
      <c r="A1184" t="s">
        <v>1926</v>
      </c>
      <c r="B1184">
        <v>98</v>
      </c>
      <c r="C1184">
        <v>59588068</v>
      </c>
      <c r="D1184" t="s">
        <v>998</v>
      </c>
      <c r="E1184" t="s">
        <v>2123</v>
      </c>
      <c r="F1184" t="s">
        <v>11</v>
      </c>
      <c r="G1184">
        <v>40000000</v>
      </c>
      <c r="H1184" s="8">
        <v>5.8</v>
      </c>
    </row>
    <row r="1185" spans="1:8" x14ac:dyDescent="0.3">
      <c r="A1185" t="s">
        <v>123</v>
      </c>
      <c r="B1185">
        <v>155</v>
      </c>
      <c r="C1185">
        <v>44175394</v>
      </c>
      <c r="D1185" t="s">
        <v>2124</v>
      </c>
      <c r="E1185" t="s">
        <v>2125</v>
      </c>
      <c r="F1185" t="s">
        <v>11</v>
      </c>
      <c r="G1185">
        <v>36000000</v>
      </c>
      <c r="H1185" s="8">
        <v>7.2</v>
      </c>
    </row>
    <row r="1186" spans="1:8" hidden="1" x14ac:dyDescent="0.3">
      <c r="A1186" t="s">
        <v>428</v>
      </c>
      <c r="B1186">
        <v>106</v>
      </c>
      <c r="C1186">
        <v>45500797</v>
      </c>
      <c r="D1186" t="s">
        <v>773</v>
      </c>
      <c r="E1186" t="s">
        <v>2126</v>
      </c>
      <c r="F1186" t="s">
        <v>11</v>
      </c>
      <c r="G1186">
        <v>40000000</v>
      </c>
      <c r="H1186" s="8">
        <v>6</v>
      </c>
    </row>
    <row r="1187" spans="1:8" hidden="1" x14ac:dyDescent="0.3">
      <c r="A1187" t="s">
        <v>2127</v>
      </c>
      <c r="B1187">
        <v>102</v>
      </c>
      <c r="C1187">
        <v>41797066</v>
      </c>
      <c r="D1187" t="s">
        <v>739</v>
      </c>
      <c r="E1187" t="s">
        <v>2128</v>
      </c>
      <c r="F1187" t="s">
        <v>11</v>
      </c>
      <c r="G1187">
        <v>40000000</v>
      </c>
      <c r="H1187" s="8">
        <v>4.7</v>
      </c>
    </row>
    <row r="1188" spans="1:8" hidden="1" x14ac:dyDescent="0.3">
      <c r="A1188" t="s">
        <v>1401</v>
      </c>
      <c r="B1188">
        <v>95</v>
      </c>
      <c r="C1188">
        <v>38087756</v>
      </c>
      <c r="D1188" t="s">
        <v>1006</v>
      </c>
      <c r="E1188" t="s">
        <v>2129</v>
      </c>
      <c r="F1188" t="s">
        <v>11</v>
      </c>
      <c r="G1188">
        <v>40000000</v>
      </c>
      <c r="H1188" s="8">
        <v>5.2</v>
      </c>
    </row>
    <row r="1189" spans="1:8" hidden="1" x14ac:dyDescent="0.3">
      <c r="A1189" t="s">
        <v>2130</v>
      </c>
      <c r="B1189">
        <v>103</v>
      </c>
      <c r="C1189">
        <v>37752931</v>
      </c>
      <c r="D1189" t="s">
        <v>69</v>
      </c>
      <c r="E1189" t="s">
        <v>2131</v>
      </c>
      <c r="F1189" t="s">
        <v>11</v>
      </c>
      <c r="G1189">
        <v>40000000</v>
      </c>
      <c r="H1189" s="8">
        <v>5.5</v>
      </c>
    </row>
    <row r="1190" spans="1:8" hidden="1" x14ac:dyDescent="0.3">
      <c r="A1190" t="s">
        <v>2132</v>
      </c>
      <c r="B1190">
        <v>109</v>
      </c>
      <c r="C1190">
        <v>37371385</v>
      </c>
      <c r="D1190" t="s">
        <v>620</v>
      </c>
      <c r="E1190" t="s">
        <v>2133</v>
      </c>
      <c r="F1190" t="s">
        <v>11</v>
      </c>
      <c r="G1190">
        <v>40000000</v>
      </c>
      <c r="H1190" s="8">
        <v>7</v>
      </c>
    </row>
    <row r="1191" spans="1:8" hidden="1" x14ac:dyDescent="0.3">
      <c r="A1191" t="s">
        <v>2038</v>
      </c>
      <c r="B1191">
        <v>95</v>
      </c>
      <c r="C1191">
        <v>37101011</v>
      </c>
      <c r="D1191" t="s">
        <v>840</v>
      </c>
      <c r="E1191" t="s">
        <v>2134</v>
      </c>
      <c r="F1191" t="s">
        <v>11</v>
      </c>
      <c r="G1191">
        <v>40000000</v>
      </c>
      <c r="H1191" s="8">
        <v>5.8</v>
      </c>
    </row>
    <row r="1192" spans="1:8" hidden="1" x14ac:dyDescent="0.3">
      <c r="A1192" t="s">
        <v>2058</v>
      </c>
      <c r="B1192">
        <v>111</v>
      </c>
      <c r="C1192">
        <v>38176892</v>
      </c>
      <c r="D1192" t="s">
        <v>2059</v>
      </c>
      <c r="E1192" t="s">
        <v>2135</v>
      </c>
      <c r="F1192" t="s">
        <v>11</v>
      </c>
      <c r="G1192">
        <v>40000000</v>
      </c>
      <c r="H1192" s="8">
        <v>6.2</v>
      </c>
    </row>
    <row r="1193" spans="1:8" hidden="1" x14ac:dyDescent="0.3">
      <c r="A1193" t="s">
        <v>433</v>
      </c>
      <c r="B1193">
        <v>123</v>
      </c>
      <c r="C1193">
        <v>36283504</v>
      </c>
      <c r="D1193" t="s">
        <v>271</v>
      </c>
      <c r="E1193" t="s">
        <v>2136</v>
      </c>
      <c r="F1193" t="s">
        <v>11</v>
      </c>
      <c r="G1193">
        <v>40000000</v>
      </c>
      <c r="H1193" s="8">
        <v>6.5</v>
      </c>
    </row>
    <row r="1194" spans="1:8" hidden="1" x14ac:dyDescent="0.3">
      <c r="A1194" t="s">
        <v>241</v>
      </c>
      <c r="B1194">
        <v>140</v>
      </c>
      <c r="C1194">
        <v>35183792</v>
      </c>
      <c r="D1194" t="s">
        <v>2120</v>
      </c>
      <c r="E1194" t="s">
        <v>2137</v>
      </c>
      <c r="F1194" t="s">
        <v>11</v>
      </c>
      <c r="G1194">
        <v>38000000</v>
      </c>
      <c r="H1194" s="8">
        <v>7.2</v>
      </c>
    </row>
    <row r="1195" spans="1:8" hidden="1" x14ac:dyDescent="0.3">
      <c r="A1195" t="s">
        <v>2138</v>
      </c>
      <c r="B1195">
        <v>94</v>
      </c>
      <c r="C1195">
        <v>38543473</v>
      </c>
      <c r="D1195" t="s">
        <v>658</v>
      </c>
      <c r="E1195" t="s">
        <v>2139</v>
      </c>
      <c r="F1195" t="s">
        <v>11</v>
      </c>
      <c r="G1195">
        <v>40000000</v>
      </c>
      <c r="H1195" s="8">
        <v>5.0999999999999996</v>
      </c>
    </row>
    <row r="1196" spans="1:8" hidden="1" x14ac:dyDescent="0.3">
      <c r="A1196" t="s">
        <v>2140</v>
      </c>
      <c r="B1196">
        <v>94</v>
      </c>
      <c r="C1196">
        <v>36037909</v>
      </c>
      <c r="D1196" t="s">
        <v>840</v>
      </c>
      <c r="E1196" t="s">
        <v>2141</v>
      </c>
      <c r="F1196" t="s">
        <v>11</v>
      </c>
      <c r="G1196">
        <v>60000000</v>
      </c>
      <c r="H1196" s="8">
        <v>4.7</v>
      </c>
    </row>
    <row r="1197" spans="1:8" hidden="1" x14ac:dyDescent="0.3">
      <c r="A1197" t="s">
        <v>1724</v>
      </c>
      <c r="B1197">
        <v>92</v>
      </c>
      <c r="C1197">
        <v>42575718</v>
      </c>
      <c r="D1197" t="s">
        <v>2090</v>
      </c>
      <c r="E1197" t="s">
        <v>2142</v>
      </c>
      <c r="F1197" t="s">
        <v>11</v>
      </c>
      <c r="G1197">
        <v>40000000</v>
      </c>
      <c r="H1197" s="8">
        <v>5.9</v>
      </c>
    </row>
    <row r="1198" spans="1:8" hidden="1" x14ac:dyDescent="0.3">
      <c r="A1198" t="s">
        <v>2143</v>
      </c>
      <c r="B1198">
        <v>102</v>
      </c>
      <c r="C1198">
        <v>33864342</v>
      </c>
      <c r="D1198" t="s">
        <v>1409</v>
      </c>
      <c r="E1198" t="s">
        <v>2144</v>
      </c>
      <c r="F1198" t="s">
        <v>11</v>
      </c>
      <c r="G1198">
        <v>40000000</v>
      </c>
      <c r="H1198" s="8">
        <v>5.8</v>
      </c>
    </row>
    <row r="1199" spans="1:8" hidden="1" x14ac:dyDescent="0.3">
      <c r="A1199" t="s">
        <v>852</v>
      </c>
      <c r="B1199">
        <v>123</v>
      </c>
      <c r="C1199">
        <v>33508922</v>
      </c>
      <c r="D1199" t="s">
        <v>1128</v>
      </c>
      <c r="E1199" t="s">
        <v>2145</v>
      </c>
      <c r="F1199" t="s">
        <v>11</v>
      </c>
      <c r="G1199">
        <v>40000000</v>
      </c>
      <c r="H1199" s="8">
        <v>7.2</v>
      </c>
    </row>
    <row r="1200" spans="1:8" hidden="1" x14ac:dyDescent="0.3">
      <c r="A1200" t="s">
        <v>1159</v>
      </c>
      <c r="B1200">
        <v>104</v>
      </c>
      <c r="C1200">
        <v>42071069</v>
      </c>
      <c r="D1200" t="s">
        <v>1482</v>
      </c>
      <c r="E1200" t="s">
        <v>2146</v>
      </c>
      <c r="F1200" t="s">
        <v>11</v>
      </c>
      <c r="G1200">
        <v>30000000</v>
      </c>
      <c r="H1200" s="8">
        <v>6.2</v>
      </c>
    </row>
    <row r="1201" spans="1:8" hidden="1" x14ac:dyDescent="0.3">
      <c r="A1201" t="s">
        <v>923</v>
      </c>
      <c r="B1201">
        <v>102</v>
      </c>
      <c r="C1201">
        <v>32853640</v>
      </c>
      <c r="D1201" t="s">
        <v>840</v>
      </c>
      <c r="E1201" t="s">
        <v>2147</v>
      </c>
      <c r="F1201" t="s">
        <v>11</v>
      </c>
      <c r="G1201">
        <v>40000000</v>
      </c>
      <c r="H1201" s="8">
        <v>5.7</v>
      </c>
    </row>
    <row r="1202" spans="1:8" hidden="1" x14ac:dyDescent="0.3">
      <c r="A1202" t="s">
        <v>1182</v>
      </c>
      <c r="B1202">
        <v>136</v>
      </c>
      <c r="C1202">
        <v>42615685</v>
      </c>
      <c r="D1202" t="s">
        <v>2148</v>
      </c>
      <c r="E1202" t="s">
        <v>2149</v>
      </c>
      <c r="F1202" t="s">
        <v>11</v>
      </c>
      <c r="G1202">
        <v>40000000</v>
      </c>
      <c r="H1202" s="8">
        <v>6.1</v>
      </c>
    </row>
    <row r="1203" spans="1:8" hidden="1" x14ac:dyDescent="0.3">
      <c r="A1203" t="s">
        <v>1905</v>
      </c>
      <c r="B1203">
        <v>93</v>
      </c>
      <c r="C1203">
        <v>32055248</v>
      </c>
      <c r="D1203" t="s">
        <v>2150</v>
      </c>
      <c r="E1203" t="s">
        <v>2151</v>
      </c>
      <c r="F1203" t="s">
        <v>11</v>
      </c>
      <c r="G1203">
        <v>25000000</v>
      </c>
      <c r="H1203" s="8">
        <v>6</v>
      </c>
    </row>
    <row r="1204" spans="1:8" hidden="1" x14ac:dyDescent="0.3">
      <c r="A1204" t="s">
        <v>2152</v>
      </c>
      <c r="B1204">
        <v>129</v>
      </c>
      <c r="C1204">
        <v>31836745</v>
      </c>
      <c r="D1204" t="s">
        <v>2153</v>
      </c>
      <c r="E1204" t="s">
        <v>2154</v>
      </c>
      <c r="F1204" t="s">
        <v>11</v>
      </c>
      <c r="G1204">
        <v>40000000</v>
      </c>
      <c r="H1204" s="8">
        <v>6.9</v>
      </c>
    </row>
    <row r="1205" spans="1:8" hidden="1" x14ac:dyDescent="0.3">
      <c r="A1205" t="s">
        <v>1885</v>
      </c>
      <c r="B1205">
        <v>107</v>
      </c>
      <c r="C1205">
        <v>30993544</v>
      </c>
      <c r="D1205" t="s">
        <v>465</v>
      </c>
      <c r="E1205" t="s">
        <v>2155</v>
      </c>
      <c r="F1205" t="s">
        <v>11</v>
      </c>
      <c r="G1205">
        <v>40000000</v>
      </c>
      <c r="H1205" s="8">
        <v>6.5</v>
      </c>
    </row>
    <row r="1206" spans="1:8" hidden="1" x14ac:dyDescent="0.3">
      <c r="A1206" t="s">
        <v>1782</v>
      </c>
      <c r="B1206">
        <v>117</v>
      </c>
      <c r="C1206">
        <v>30981850</v>
      </c>
      <c r="D1206" t="s">
        <v>2156</v>
      </c>
      <c r="E1206" t="s">
        <v>2157</v>
      </c>
      <c r="F1206" t="s">
        <v>11</v>
      </c>
      <c r="G1206">
        <v>40000000</v>
      </c>
      <c r="H1206" s="8">
        <v>5</v>
      </c>
    </row>
    <row r="1207" spans="1:8" hidden="1" x14ac:dyDescent="0.3">
      <c r="A1207" t="s">
        <v>2158</v>
      </c>
      <c r="B1207">
        <v>116</v>
      </c>
      <c r="C1207">
        <v>30199105</v>
      </c>
      <c r="D1207" t="s">
        <v>1104</v>
      </c>
      <c r="E1207" t="s">
        <v>2159</v>
      </c>
      <c r="F1207" t="s">
        <v>11</v>
      </c>
      <c r="G1207">
        <v>40000000</v>
      </c>
      <c r="H1207" s="8">
        <v>5.7</v>
      </c>
    </row>
    <row r="1208" spans="1:8" hidden="1" x14ac:dyDescent="0.3">
      <c r="A1208" t="s">
        <v>409</v>
      </c>
      <c r="B1208">
        <v>135</v>
      </c>
      <c r="C1208">
        <v>29077547</v>
      </c>
      <c r="D1208" t="s">
        <v>942</v>
      </c>
      <c r="E1208" t="s">
        <v>2160</v>
      </c>
      <c r="F1208" t="s">
        <v>11</v>
      </c>
      <c r="G1208">
        <v>40000000</v>
      </c>
      <c r="H1208" s="8">
        <v>7</v>
      </c>
    </row>
    <row r="1209" spans="1:8" hidden="1" x14ac:dyDescent="0.3">
      <c r="A1209" t="s">
        <v>575</v>
      </c>
      <c r="B1209">
        <v>107</v>
      </c>
      <c r="C1209">
        <v>29374178</v>
      </c>
      <c r="D1209" t="s">
        <v>2161</v>
      </c>
      <c r="E1209" t="s">
        <v>2162</v>
      </c>
      <c r="F1209" t="s">
        <v>11</v>
      </c>
      <c r="G1209">
        <v>40000000</v>
      </c>
      <c r="H1209" s="8">
        <v>5.0999999999999996</v>
      </c>
    </row>
    <row r="1210" spans="1:8" hidden="1" x14ac:dyDescent="0.3">
      <c r="A1210" t="s">
        <v>1515</v>
      </c>
      <c r="B1210">
        <v>90</v>
      </c>
      <c r="C1210">
        <v>28535768</v>
      </c>
      <c r="D1210" t="s">
        <v>658</v>
      </c>
      <c r="E1210" t="s">
        <v>2163</v>
      </c>
      <c r="F1210" t="s">
        <v>11</v>
      </c>
      <c r="G1210">
        <v>40000000</v>
      </c>
      <c r="H1210" s="8">
        <v>5.3</v>
      </c>
    </row>
    <row r="1211" spans="1:8" hidden="1" x14ac:dyDescent="0.3">
      <c r="A1211" t="s">
        <v>1549</v>
      </c>
      <c r="B1211">
        <v>99</v>
      </c>
      <c r="C1211">
        <v>27663982</v>
      </c>
      <c r="D1211" t="s">
        <v>1431</v>
      </c>
      <c r="E1211" t="s">
        <v>2164</v>
      </c>
      <c r="F1211" t="s">
        <v>11</v>
      </c>
      <c r="G1211">
        <v>40000000</v>
      </c>
      <c r="H1211" s="8">
        <v>4.4000000000000004</v>
      </c>
    </row>
    <row r="1212" spans="1:8" hidden="1" x14ac:dyDescent="0.3">
      <c r="A1212" t="s">
        <v>599</v>
      </c>
      <c r="B1212">
        <v>104</v>
      </c>
      <c r="C1212">
        <v>27053815</v>
      </c>
      <c r="D1212" t="s">
        <v>25</v>
      </c>
      <c r="E1212" t="s">
        <v>2165</v>
      </c>
      <c r="F1212" t="s">
        <v>11</v>
      </c>
      <c r="G1212">
        <v>40000000</v>
      </c>
      <c r="H1212" s="8">
        <v>4.7</v>
      </c>
    </row>
    <row r="1213" spans="1:8" hidden="1" x14ac:dyDescent="0.3">
      <c r="A1213" t="s">
        <v>2166</v>
      </c>
      <c r="B1213">
        <v>115</v>
      </c>
      <c r="C1213">
        <v>26814957</v>
      </c>
      <c r="D1213" t="s">
        <v>1997</v>
      </c>
      <c r="E1213" t="s">
        <v>2167</v>
      </c>
      <c r="F1213" t="s">
        <v>11</v>
      </c>
      <c r="G1213">
        <v>35000000</v>
      </c>
      <c r="H1213" s="8">
        <v>6.7</v>
      </c>
    </row>
    <row r="1214" spans="1:8" hidden="1" x14ac:dyDescent="0.3">
      <c r="A1214" t="s">
        <v>2168</v>
      </c>
      <c r="B1214">
        <v>119</v>
      </c>
      <c r="C1214">
        <v>25178165</v>
      </c>
      <c r="D1214" t="s">
        <v>69</v>
      </c>
      <c r="E1214" t="s">
        <v>2169</v>
      </c>
      <c r="F1214" t="s">
        <v>11</v>
      </c>
      <c r="G1214">
        <v>40000000</v>
      </c>
      <c r="H1214" s="8">
        <v>6.7</v>
      </c>
    </row>
    <row r="1215" spans="1:8" hidden="1" x14ac:dyDescent="0.3">
      <c r="A1215" t="s">
        <v>906</v>
      </c>
      <c r="B1215">
        <v>99</v>
      </c>
      <c r="C1215">
        <v>25117498</v>
      </c>
      <c r="D1215" t="s">
        <v>2170</v>
      </c>
      <c r="E1215" t="s">
        <v>2171</v>
      </c>
      <c r="F1215" t="s">
        <v>11</v>
      </c>
      <c r="G1215">
        <v>40000000</v>
      </c>
      <c r="H1215" s="8">
        <v>5.7</v>
      </c>
    </row>
    <row r="1216" spans="1:8" hidden="1" x14ac:dyDescent="0.3">
      <c r="A1216" t="s">
        <v>152</v>
      </c>
      <c r="B1216">
        <v>112</v>
      </c>
      <c r="C1216">
        <v>32645</v>
      </c>
      <c r="D1216" t="s">
        <v>1736</v>
      </c>
      <c r="E1216" t="s">
        <v>2172</v>
      </c>
      <c r="F1216" t="s">
        <v>11</v>
      </c>
      <c r="G1216">
        <v>500000</v>
      </c>
      <c r="H1216" s="8">
        <v>7.4</v>
      </c>
    </row>
    <row r="1217" spans="1:8" hidden="1" x14ac:dyDescent="0.3">
      <c r="A1217" t="s">
        <v>1840</v>
      </c>
      <c r="B1217">
        <v>128</v>
      </c>
      <c r="C1217">
        <v>24332324</v>
      </c>
      <c r="D1217" t="s">
        <v>840</v>
      </c>
      <c r="E1217" t="s">
        <v>2173</v>
      </c>
      <c r="F1217" t="s">
        <v>11</v>
      </c>
      <c r="G1217">
        <v>40000000</v>
      </c>
      <c r="H1217" s="8">
        <v>6.1</v>
      </c>
    </row>
    <row r="1218" spans="1:8" hidden="1" x14ac:dyDescent="0.3">
      <c r="A1218" t="s">
        <v>1830</v>
      </c>
      <c r="B1218">
        <v>112</v>
      </c>
      <c r="C1218">
        <v>36665854</v>
      </c>
      <c r="D1218" t="s">
        <v>142</v>
      </c>
      <c r="E1218" t="s">
        <v>2174</v>
      </c>
      <c r="F1218" t="s">
        <v>11</v>
      </c>
      <c r="G1218">
        <v>40000000</v>
      </c>
      <c r="H1218" s="8">
        <v>6.4</v>
      </c>
    </row>
    <row r="1219" spans="1:8" hidden="1" x14ac:dyDescent="0.3">
      <c r="A1219" t="s">
        <v>2175</v>
      </c>
      <c r="B1219">
        <v>86</v>
      </c>
      <c r="C1219">
        <v>22717758</v>
      </c>
      <c r="D1219" t="s">
        <v>2176</v>
      </c>
      <c r="E1219" t="s">
        <v>2177</v>
      </c>
      <c r="F1219" t="s">
        <v>11</v>
      </c>
      <c r="G1219">
        <v>40000000</v>
      </c>
      <c r="H1219" s="8">
        <v>6.2</v>
      </c>
    </row>
    <row r="1220" spans="1:8" hidden="1" x14ac:dyDescent="0.3">
      <c r="A1220" t="s">
        <v>1167</v>
      </c>
      <c r="B1220">
        <v>108</v>
      </c>
      <c r="C1220">
        <v>22433915</v>
      </c>
      <c r="D1220" t="s">
        <v>719</v>
      </c>
      <c r="E1220" t="s">
        <v>2178</v>
      </c>
      <c r="F1220" t="s">
        <v>11</v>
      </c>
      <c r="G1220">
        <v>60000000</v>
      </c>
      <c r="H1220" s="8">
        <v>6.2</v>
      </c>
    </row>
    <row r="1221" spans="1:8" hidden="1" x14ac:dyDescent="0.3">
      <c r="A1221" t="s">
        <v>2179</v>
      </c>
      <c r="B1221">
        <v>128</v>
      </c>
      <c r="C1221">
        <v>22326247</v>
      </c>
      <c r="D1221" t="s">
        <v>69</v>
      </c>
      <c r="E1221" t="s">
        <v>2180</v>
      </c>
      <c r="F1221" t="s">
        <v>11</v>
      </c>
      <c r="G1221">
        <v>60000000</v>
      </c>
      <c r="H1221" s="8">
        <v>5.9</v>
      </c>
    </row>
    <row r="1222" spans="1:8" hidden="1" x14ac:dyDescent="0.3">
      <c r="A1222" t="s">
        <v>2181</v>
      </c>
      <c r="B1222">
        <v>84</v>
      </c>
      <c r="C1222">
        <v>21176322</v>
      </c>
      <c r="D1222" t="s">
        <v>573</v>
      </c>
      <c r="E1222" t="s">
        <v>2182</v>
      </c>
      <c r="F1222" t="s">
        <v>11</v>
      </c>
      <c r="G1222">
        <v>40000000</v>
      </c>
      <c r="H1222" s="8">
        <v>4</v>
      </c>
    </row>
    <row r="1223" spans="1:8" hidden="1" x14ac:dyDescent="0.3">
      <c r="A1223" t="s">
        <v>1416</v>
      </c>
      <c r="B1223">
        <v>111</v>
      </c>
      <c r="C1223">
        <v>20300000</v>
      </c>
      <c r="D1223" t="s">
        <v>1345</v>
      </c>
      <c r="E1223" t="s">
        <v>2183</v>
      </c>
      <c r="F1223" t="s">
        <v>11</v>
      </c>
      <c r="G1223">
        <v>40000000</v>
      </c>
      <c r="H1223" s="8">
        <v>6.2</v>
      </c>
    </row>
    <row r="1224" spans="1:8" hidden="1" x14ac:dyDescent="0.3">
      <c r="A1224" t="s">
        <v>426</v>
      </c>
      <c r="B1224">
        <v>131</v>
      </c>
      <c r="C1224">
        <v>20302961</v>
      </c>
      <c r="D1224" t="s">
        <v>1128</v>
      </c>
      <c r="E1224" t="s">
        <v>2184</v>
      </c>
      <c r="F1224" t="s">
        <v>11</v>
      </c>
      <c r="G1224">
        <v>45000000</v>
      </c>
      <c r="H1224" s="8">
        <v>4.5999999999999996</v>
      </c>
    </row>
    <row r="1225" spans="1:8" hidden="1" x14ac:dyDescent="0.3">
      <c r="A1225" t="s">
        <v>2185</v>
      </c>
      <c r="B1225">
        <v>123</v>
      </c>
      <c r="C1225">
        <v>15962471</v>
      </c>
      <c r="D1225" t="s">
        <v>1997</v>
      </c>
      <c r="E1225" t="s">
        <v>2186</v>
      </c>
      <c r="F1225" t="s">
        <v>11</v>
      </c>
      <c r="G1225">
        <v>40000000</v>
      </c>
      <c r="H1225" s="8">
        <v>6.4</v>
      </c>
    </row>
    <row r="1226" spans="1:8" hidden="1" x14ac:dyDescent="0.3">
      <c r="A1226" t="s">
        <v>1752</v>
      </c>
      <c r="B1226">
        <v>101</v>
      </c>
      <c r="C1226">
        <v>14942422</v>
      </c>
      <c r="D1226" t="s">
        <v>108</v>
      </c>
      <c r="E1226" t="s">
        <v>2187</v>
      </c>
      <c r="F1226" t="s">
        <v>11</v>
      </c>
      <c r="G1226">
        <v>40000000</v>
      </c>
      <c r="H1226" s="8">
        <v>5.9</v>
      </c>
    </row>
    <row r="1227" spans="1:8" hidden="1" x14ac:dyDescent="0.3">
      <c r="A1227" t="s">
        <v>2188</v>
      </c>
      <c r="B1227">
        <v>102</v>
      </c>
      <c r="C1227">
        <v>14967182</v>
      </c>
      <c r="D1227" t="s">
        <v>142</v>
      </c>
      <c r="E1227" t="s">
        <v>2189</v>
      </c>
      <c r="F1227" t="s">
        <v>11</v>
      </c>
      <c r="G1227">
        <v>40000000</v>
      </c>
      <c r="H1227" s="8">
        <v>5.0999999999999996</v>
      </c>
    </row>
    <row r="1228" spans="1:8" hidden="1" x14ac:dyDescent="0.3">
      <c r="A1228" t="s">
        <v>2190</v>
      </c>
      <c r="B1228">
        <v>114</v>
      </c>
      <c r="C1228">
        <v>18996755</v>
      </c>
      <c r="D1228" t="s">
        <v>1345</v>
      </c>
      <c r="E1228" t="s">
        <v>2191</v>
      </c>
      <c r="F1228" t="s">
        <v>11</v>
      </c>
      <c r="G1228">
        <v>45000000</v>
      </c>
      <c r="H1228" s="8">
        <v>7.6</v>
      </c>
    </row>
    <row r="1229" spans="1:8" hidden="1" x14ac:dyDescent="0.3">
      <c r="A1229" t="s">
        <v>2192</v>
      </c>
      <c r="B1229">
        <v>107</v>
      </c>
      <c r="C1229">
        <v>14375181</v>
      </c>
      <c r="D1229" t="s">
        <v>2193</v>
      </c>
      <c r="E1229" t="s">
        <v>2194</v>
      </c>
      <c r="F1229" t="s">
        <v>11</v>
      </c>
      <c r="G1229">
        <v>51000000</v>
      </c>
      <c r="H1229" s="8">
        <v>4.2</v>
      </c>
    </row>
    <row r="1230" spans="1:8" hidden="1" x14ac:dyDescent="0.3">
      <c r="A1230" t="s">
        <v>1766</v>
      </c>
      <c r="B1230">
        <v>87</v>
      </c>
      <c r="C1230">
        <v>20999103</v>
      </c>
      <c r="D1230" t="s">
        <v>2195</v>
      </c>
      <c r="E1230" t="s">
        <v>2196</v>
      </c>
      <c r="F1230" t="s">
        <v>11</v>
      </c>
      <c r="G1230">
        <v>40000000</v>
      </c>
      <c r="H1230" s="8">
        <v>7.8</v>
      </c>
    </row>
    <row r="1231" spans="1:8" hidden="1" x14ac:dyDescent="0.3">
      <c r="A1231" t="s">
        <v>1470</v>
      </c>
      <c r="B1231">
        <v>103</v>
      </c>
      <c r="C1231">
        <v>14448589</v>
      </c>
      <c r="D1231" t="s">
        <v>551</v>
      </c>
      <c r="E1231" t="s">
        <v>2197</v>
      </c>
      <c r="F1231" t="s">
        <v>11</v>
      </c>
      <c r="G1231">
        <v>40000000</v>
      </c>
      <c r="H1231" s="8">
        <v>5.8</v>
      </c>
    </row>
    <row r="1232" spans="1:8" hidden="1" x14ac:dyDescent="0.3">
      <c r="A1232" t="s">
        <v>1763</v>
      </c>
      <c r="B1232">
        <v>99</v>
      </c>
      <c r="C1232">
        <v>14358033</v>
      </c>
      <c r="D1232" t="s">
        <v>2198</v>
      </c>
      <c r="E1232" t="s">
        <v>2199</v>
      </c>
      <c r="F1232" t="s">
        <v>11</v>
      </c>
      <c r="G1232">
        <v>40000000</v>
      </c>
      <c r="H1232" s="8">
        <v>5.9</v>
      </c>
    </row>
    <row r="1233" spans="1:8" hidden="1" x14ac:dyDescent="0.3">
      <c r="A1233" t="s">
        <v>1380</v>
      </c>
      <c r="B1233">
        <v>122</v>
      </c>
      <c r="C1233">
        <v>33201661</v>
      </c>
      <c r="D1233" t="s">
        <v>551</v>
      </c>
      <c r="E1233" t="s">
        <v>2200</v>
      </c>
      <c r="F1233" t="s">
        <v>955</v>
      </c>
      <c r="G1233">
        <v>77000000</v>
      </c>
      <c r="H1233" s="8">
        <v>8.4</v>
      </c>
    </row>
    <row r="1234" spans="1:8" hidden="1" x14ac:dyDescent="0.3">
      <c r="A1234" t="s">
        <v>2201</v>
      </c>
      <c r="B1234">
        <v>91</v>
      </c>
      <c r="C1234">
        <v>14018364</v>
      </c>
      <c r="D1234" t="s">
        <v>2202</v>
      </c>
      <c r="E1234" t="s">
        <v>2203</v>
      </c>
      <c r="F1234" t="s">
        <v>11</v>
      </c>
      <c r="G1234">
        <v>30000000</v>
      </c>
      <c r="H1234" s="8">
        <v>4.8</v>
      </c>
    </row>
    <row r="1235" spans="1:8" hidden="1" x14ac:dyDescent="0.3">
      <c r="A1235" t="s">
        <v>2204</v>
      </c>
      <c r="B1235">
        <v>103</v>
      </c>
      <c r="C1235">
        <v>13395939</v>
      </c>
      <c r="D1235" t="s">
        <v>465</v>
      </c>
      <c r="E1235" t="s">
        <v>2205</v>
      </c>
      <c r="F1235" t="s">
        <v>11</v>
      </c>
      <c r="G1235">
        <v>60000000</v>
      </c>
      <c r="H1235" s="8">
        <v>6.2</v>
      </c>
    </row>
    <row r="1236" spans="1:8" hidden="1" x14ac:dyDescent="0.3">
      <c r="A1236" t="s">
        <v>2055</v>
      </c>
      <c r="B1236">
        <v>107</v>
      </c>
      <c r="C1236">
        <v>20113965</v>
      </c>
      <c r="D1236" t="s">
        <v>2067</v>
      </c>
      <c r="E1236" t="s">
        <v>2206</v>
      </c>
      <c r="F1236" t="s">
        <v>11</v>
      </c>
      <c r="G1236">
        <v>40000000</v>
      </c>
      <c r="H1236" s="8">
        <v>6.5</v>
      </c>
    </row>
    <row r="1237" spans="1:8" hidden="1" x14ac:dyDescent="0.3">
      <c r="A1237" t="s">
        <v>2207</v>
      </c>
      <c r="B1237">
        <v>106</v>
      </c>
      <c r="C1237">
        <v>13376506</v>
      </c>
      <c r="D1237" t="s">
        <v>1128</v>
      </c>
      <c r="E1237" t="s">
        <v>2208</v>
      </c>
      <c r="F1237" t="s">
        <v>11</v>
      </c>
      <c r="G1237">
        <v>40000000</v>
      </c>
      <c r="H1237" s="8">
        <v>6.3</v>
      </c>
    </row>
    <row r="1238" spans="1:8" hidden="1" x14ac:dyDescent="0.3">
      <c r="A1238" t="s">
        <v>2209</v>
      </c>
      <c r="B1238">
        <v>101</v>
      </c>
      <c r="C1238">
        <v>13208023</v>
      </c>
      <c r="D1238" t="s">
        <v>2210</v>
      </c>
      <c r="E1238" t="s">
        <v>2211</v>
      </c>
      <c r="F1238" t="s">
        <v>11</v>
      </c>
      <c r="G1238">
        <v>42000000</v>
      </c>
      <c r="H1238" s="8">
        <v>3.3</v>
      </c>
    </row>
    <row r="1239" spans="1:8" hidden="1" x14ac:dyDescent="0.3">
      <c r="A1239" t="s">
        <v>570</v>
      </c>
      <c r="B1239">
        <v>109</v>
      </c>
      <c r="C1239">
        <v>13838130</v>
      </c>
      <c r="D1239" t="s">
        <v>641</v>
      </c>
      <c r="E1239" t="s">
        <v>2212</v>
      </c>
      <c r="F1239" t="s">
        <v>11</v>
      </c>
      <c r="G1239">
        <v>40000000</v>
      </c>
      <c r="H1239" s="8">
        <v>5.9</v>
      </c>
    </row>
    <row r="1240" spans="1:8" hidden="1" x14ac:dyDescent="0.3">
      <c r="A1240" t="s">
        <v>1976</v>
      </c>
      <c r="B1240">
        <v>110</v>
      </c>
      <c r="C1240">
        <v>5773519</v>
      </c>
      <c r="D1240" t="s">
        <v>1207</v>
      </c>
      <c r="E1240" t="s">
        <v>1977</v>
      </c>
      <c r="F1240" t="s">
        <v>11</v>
      </c>
      <c r="G1240">
        <v>40000000</v>
      </c>
      <c r="H1240" s="8">
        <v>6</v>
      </c>
    </row>
    <row r="1241" spans="1:8" hidden="1" x14ac:dyDescent="0.3">
      <c r="A1241" t="s">
        <v>1798</v>
      </c>
      <c r="B1241">
        <v>89</v>
      </c>
      <c r="C1241">
        <v>9652000</v>
      </c>
      <c r="D1241" t="s">
        <v>658</v>
      </c>
      <c r="E1241" t="s">
        <v>2213</v>
      </c>
      <c r="F1241" t="s">
        <v>11</v>
      </c>
      <c r="G1241">
        <v>40000000</v>
      </c>
      <c r="H1241" s="8">
        <v>5.8</v>
      </c>
    </row>
    <row r="1242" spans="1:8" hidden="1" x14ac:dyDescent="0.3">
      <c r="A1242" t="s">
        <v>2214</v>
      </c>
      <c r="B1242">
        <v>119</v>
      </c>
      <c r="C1242">
        <v>7000000</v>
      </c>
      <c r="D1242" t="s">
        <v>226</v>
      </c>
      <c r="E1242" t="s">
        <v>2215</v>
      </c>
      <c r="F1242" t="s">
        <v>11</v>
      </c>
      <c r="G1242">
        <v>36000000</v>
      </c>
      <c r="H1242" s="8">
        <v>4.7</v>
      </c>
    </row>
    <row r="1243" spans="1:8" hidden="1" x14ac:dyDescent="0.3">
      <c r="A1243" t="s">
        <v>2216</v>
      </c>
      <c r="B1243">
        <v>83</v>
      </c>
      <c r="C1243">
        <v>10431220</v>
      </c>
      <c r="D1243" t="s">
        <v>206</v>
      </c>
      <c r="E1243" t="s">
        <v>2217</v>
      </c>
      <c r="F1243" t="s">
        <v>11</v>
      </c>
      <c r="G1243">
        <v>24000000</v>
      </c>
      <c r="H1243" s="8">
        <v>4.0999999999999996</v>
      </c>
    </row>
    <row r="1244" spans="1:8" hidden="1" x14ac:dyDescent="0.3">
      <c r="A1244" t="s">
        <v>2218</v>
      </c>
      <c r="B1244">
        <v>108</v>
      </c>
      <c r="C1244">
        <v>10326062</v>
      </c>
      <c r="D1244" t="s">
        <v>2219</v>
      </c>
      <c r="E1244" t="s">
        <v>2220</v>
      </c>
      <c r="F1244" t="s">
        <v>11</v>
      </c>
      <c r="G1244">
        <v>33000000</v>
      </c>
      <c r="H1244" s="8">
        <v>6.8</v>
      </c>
    </row>
    <row r="1245" spans="1:8" hidden="1" x14ac:dyDescent="0.3">
      <c r="A1245" t="s">
        <v>1699</v>
      </c>
      <c r="B1245">
        <v>102</v>
      </c>
      <c r="C1245">
        <v>6114237</v>
      </c>
      <c r="D1245" t="s">
        <v>737</v>
      </c>
      <c r="E1245" t="s">
        <v>2221</v>
      </c>
      <c r="F1245" t="s">
        <v>11</v>
      </c>
      <c r="G1245">
        <v>40000000</v>
      </c>
      <c r="H1245" s="8">
        <v>6.2</v>
      </c>
    </row>
    <row r="1246" spans="1:8" hidden="1" x14ac:dyDescent="0.3">
      <c r="A1246" t="s">
        <v>2158</v>
      </c>
      <c r="B1246">
        <v>93</v>
      </c>
      <c r="C1246">
        <v>4835968</v>
      </c>
      <c r="D1246" t="s">
        <v>16</v>
      </c>
      <c r="E1246" t="s">
        <v>2222</v>
      </c>
      <c r="F1246" t="s">
        <v>11</v>
      </c>
      <c r="G1246">
        <v>40000000</v>
      </c>
      <c r="H1246" s="8">
        <v>4.5</v>
      </c>
    </row>
    <row r="1247" spans="1:8" hidden="1" x14ac:dyDescent="0.3">
      <c r="A1247" t="s">
        <v>2223</v>
      </c>
      <c r="B1247">
        <v>84</v>
      </c>
      <c r="C1247">
        <v>4777007</v>
      </c>
      <c r="D1247" t="s">
        <v>2224</v>
      </c>
      <c r="E1247" t="s">
        <v>2225</v>
      </c>
      <c r="F1247" t="s">
        <v>11</v>
      </c>
      <c r="G1247">
        <v>40000000</v>
      </c>
      <c r="H1247" s="8">
        <v>5.8</v>
      </c>
    </row>
    <row r="1248" spans="1:8" hidden="1" x14ac:dyDescent="0.3">
      <c r="A1248" t="s">
        <v>1741</v>
      </c>
      <c r="B1248">
        <v>107</v>
      </c>
      <c r="C1248">
        <v>3675072</v>
      </c>
      <c r="D1248" t="s">
        <v>382</v>
      </c>
      <c r="E1248" t="s">
        <v>2226</v>
      </c>
      <c r="F1248" t="s">
        <v>11</v>
      </c>
      <c r="G1248">
        <v>26000000</v>
      </c>
      <c r="H1248" s="8">
        <v>7.3</v>
      </c>
    </row>
    <row r="1249" spans="1:8" hidden="1" x14ac:dyDescent="0.3">
      <c r="A1249" t="s">
        <v>1353</v>
      </c>
      <c r="B1249">
        <v>91</v>
      </c>
      <c r="C1249">
        <v>18438149</v>
      </c>
      <c r="D1249" t="s">
        <v>840</v>
      </c>
      <c r="E1249" t="s">
        <v>2227</v>
      </c>
      <c r="F1249" t="s">
        <v>11</v>
      </c>
      <c r="G1249">
        <v>40000000</v>
      </c>
      <c r="H1249" s="8">
        <v>5.9</v>
      </c>
    </row>
    <row r="1250" spans="1:8" hidden="1" x14ac:dyDescent="0.3">
      <c r="A1250" t="s">
        <v>2228</v>
      </c>
      <c r="B1250">
        <v>94</v>
      </c>
      <c r="C1250">
        <v>511920</v>
      </c>
      <c r="D1250" t="s">
        <v>2229</v>
      </c>
      <c r="E1250" t="s">
        <v>2230</v>
      </c>
      <c r="F1250" t="s">
        <v>11</v>
      </c>
      <c r="G1250">
        <v>40000000</v>
      </c>
      <c r="H1250" s="8">
        <v>4.4000000000000004</v>
      </c>
    </row>
    <row r="1251" spans="1:8" hidden="1" x14ac:dyDescent="0.3">
      <c r="A1251" t="s">
        <v>1635</v>
      </c>
      <c r="B1251">
        <v>115</v>
      </c>
      <c r="C1251">
        <v>10640645</v>
      </c>
      <c r="D1251" t="s">
        <v>794</v>
      </c>
      <c r="E1251" t="s">
        <v>2231</v>
      </c>
      <c r="F1251" t="s">
        <v>11</v>
      </c>
      <c r="G1251">
        <v>40000000</v>
      </c>
      <c r="H1251" s="8">
        <v>5.8</v>
      </c>
    </row>
    <row r="1252" spans="1:8" hidden="1" x14ac:dyDescent="0.3">
      <c r="A1252" t="s">
        <v>2232</v>
      </c>
      <c r="B1252">
        <v>93</v>
      </c>
      <c r="C1252">
        <v>652526</v>
      </c>
      <c r="D1252" t="s">
        <v>2233</v>
      </c>
      <c r="E1252" t="s">
        <v>2234</v>
      </c>
      <c r="F1252" t="s">
        <v>11</v>
      </c>
      <c r="G1252">
        <v>40000000</v>
      </c>
      <c r="H1252" s="8">
        <v>5.0999999999999996</v>
      </c>
    </row>
    <row r="1253" spans="1:8" hidden="1" x14ac:dyDescent="0.3">
      <c r="A1253" t="s">
        <v>873</v>
      </c>
      <c r="B1253">
        <v>105</v>
      </c>
      <c r="C1253">
        <v>80050171</v>
      </c>
      <c r="D1253" t="s">
        <v>639</v>
      </c>
      <c r="E1253" t="s">
        <v>2235</v>
      </c>
      <c r="F1253" t="s">
        <v>11</v>
      </c>
      <c r="G1253">
        <v>20000000</v>
      </c>
      <c r="H1253" s="8">
        <v>6.9</v>
      </c>
    </row>
    <row r="1254" spans="1:8" hidden="1" x14ac:dyDescent="0.3">
      <c r="A1254" t="s">
        <v>1455</v>
      </c>
      <c r="B1254">
        <v>107</v>
      </c>
      <c r="C1254">
        <v>7564000</v>
      </c>
      <c r="D1254" t="s">
        <v>1747</v>
      </c>
      <c r="E1254" t="s">
        <v>2236</v>
      </c>
      <c r="F1254" t="s">
        <v>11</v>
      </c>
      <c r="G1254">
        <v>20000000</v>
      </c>
      <c r="H1254" s="8">
        <v>6.2</v>
      </c>
    </row>
    <row r="1255" spans="1:8" hidden="1" x14ac:dyDescent="0.3">
      <c r="A1255" t="s">
        <v>2237</v>
      </c>
      <c r="B1255">
        <v>101</v>
      </c>
      <c r="C1255">
        <v>876671</v>
      </c>
      <c r="D1255" t="s">
        <v>2238</v>
      </c>
      <c r="E1255" t="s">
        <v>2239</v>
      </c>
      <c r="F1255" t="s">
        <v>11</v>
      </c>
      <c r="G1255">
        <v>25000000</v>
      </c>
      <c r="H1255" s="8">
        <v>6.9</v>
      </c>
    </row>
    <row r="1256" spans="1:8" hidden="1" x14ac:dyDescent="0.3">
      <c r="A1256" t="s">
        <v>1408</v>
      </c>
      <c r="B1256">
        <v>111</v>
      </c>
      <c r="C1256">
        <v>2869369</v>
      </c>
      <c r="D1256" t="s">
        <v>924</v>
      </c>
      <c r="E1256" t="s">
        <v>2240</v>
      </c>
      <c r="F1256" t="s">
        <v>11</v>
      </c>
      <c r="G1256">
        <v>30000000</v>
      </c>
      <c r="H1256" s="8">
        <v>7.3</v>
      </c>
    </row>
    <row r="1257" spans="1:8" hidden="1" x14ac:dyDescent="0.3">
      <c r="A1257" t="s">
        <v>2241</v>
      </c>
      <c r="B1257">
        <v>113</v>
      </c>
      <c r="C1257">
        <v>128978</v>
      </c>
      <c r="D1257" t="s">
        <v>238</v>
      </c>
      <c r="E1257" t="s">
        <v>2242</v>
      </c>
      <c r="F1257" t="s">
        <v>648</v>
      </c>
      <c r="G1257">
        <v>40000000</v>
      </c>
      <c r="H1257" s="8">
        <v>7.1</v>
      </c>
    </row>
    <row r="1258" spans="1:8" hidden="1" x14ac:dyDescent="0.3">
      <c r="A1258" t="s">
        <v>675</v>
      </c>
      <c r="B1258">
        <v>112</v>
      </c>
      <c r="C1258">
        <v>77231</v>
      </c>
      <c r="D1258" t="s">
        <v>655</v>
      </c>
      <c r="E1258" t="s">
        <v>2243</v>
      </c>
      <c r="F1258" t="s">
        <v>2244</v>
      </c>
      <c r="G1258">
        <v>25000000</v>
      </c>
      <c r="H1258" s="8">
        <v>6</v>
      </c>
    </row>
    <row r="1259" spans="1:8" hidden="1" x14ac:dyDescent="0.3">
      <c r="A1259" t="s">
        <v>2245</v>
      </c>
      <c r="B1259">
        <v>126</v>
      </c>
      <c r="C1259">
        <v>4563029</v>
      </c>
      <c r="D1259" t="s">
        <v>455</v>
      </c>
      <c r="E1259" t="s">
        <v>2246</v>
      </c>
      <c r="F1259" t="s">
        <v>11</v>
      </c>
      <c r="G1259">
        <v>39200000</v>
      </c>
      <c r="H1259" s="8">
        <v>7</v>
      </c>
    </row>
    <row r="1260" spans="1:8" hidden="1" x14ac:dyDescent="0.3">
      <c r="A1260" t="s">
        <v>337</v>
      </c>
      <c r="B1260">
        <v>98</v>
      </c>
      <c r="C1260">
        <v>50693162</v>
      </c>
      <c r="D1260" t="s">
        <v>2247</v>
      </c>
      <c r="E1260" t="s">
        <v>2248</v>
      </c>
      <c r="F1260" t="s">
        <v>11</v>
      </c>
      <c r="G1260">
        <v>23000000</v>
      </c>
      <c r="H1260" s="8">
        <v>7.6</v>
      </c>
    </row>
    <row r="1261" spans="1:8" hidden="1" x14ac:dyDescent="0.3">
      <c r="A1261" t="s">
        <v>2249</v>
      </c>
      <c r="B1261">
        <v>159</v>
      </c>
      <c r="C1261">
        <v>6498000</v>
      </c>
      <c r="D1261" t="s">
        <v>2250</v>
      </c>
      <c r="E1261" t="s">
        <v>2251</v>
      </c>
      <c r="F1261" t="s">
        <v>2252</v>
      </c>
      <c r="G1261">
        <v>18026148</v>
      </c>
      <c r="H1261" s="8">
        <v>8.4</v>
      </c>
    </row>
    <row r="1262" spans="1:8" hidden="1" x14ac:dyDescent="0.3">
      <c r="A1262" t="s">
        <v>411</v>
      </c>
      <c r="B1262">
        <v>107</v>
      </c>
      <c r="C1262">
        <v>63411478</v>
      </c>
      <c r="D1262" t="s">
        <v>2253</v>
      </c>
      <c r="E1262" t="s">
        <v>2254</v>
      </c>
      <c r="F1262" t="s">
        <v>11</v>
      </c>
      <c r="G1262">
        <v>39000000</v>
      </c>
      <c r="H1262" s="8">
        <v>7.1</v>
      </c>
    </row>
    <row r="1263" spans="1:8" hidden="1" x14ac:dyDescent="0.3">
      <c r="A1263" t="s">
        <v>157</v>
      </c>
      <c r="B1263">
        <v>106</v>
      </c>
      <c r="C1263">
        <v>144512310</v>
      </c>
      <c r="D1263" t="s">
        <v>108</v>
      </c>
      <c r="E1263" t="s">
        <v>214</v>
      </c>
      <c r="F1263" t="s">
        <v>11</v>
      </c>
      <c r="G1263">
        <v>38000000</v>
      </c>
      <c r="H1263" s="8">
        <v>6.7</v>
      </c>
    </row>
    <row r="1264" spans="1:8" hidden="1" x14ac:dyDescent="0.3">
      <c r="A1264" t="s">
        <v>83</v>
      </c>
      <c r="B1264">
        <v>87</v>
      </c>
      <c r="C1264">
        <v>35287788</v>
      </c>
      <c r="D1264" t="s">
        <v>2255</v>
      </c>
      <c r="E1264" t="s">
        <v>2256</v>
      </c>
      <c r="F1264" t="s">
        <v>11</v>
      </c>
      <c r="G1264">
        <v>39000000</v>
      </c>
      <c r="H1264" s="8">
        <v>7</v>
      </c>
    </row>
    <row r="1265" spans="1:8" hidden="1" x14ac:dyDescent="0.3">
      <c r="A1265" t="s">
        <v>30</v>
      </c>
      <c r="B1265">
        <v>119</v>
      </c>
      <c r="C1265">
        <v>25335935</v>
      </c>
      <c r="D1265" t="s">
        <v>74</v>
      </c>
      <c r="E1265" t="s">
        <v>2257</v>
      </c>
      <c r="F1265" t="s">
        <v>11</v>
      </c>
      <c r="G1265">
        <v>40000000</v>
      </c>
      <c r="H1265" s="8">
        <v>8</v>
      </c>
    </row>
    <row r="1266" spans="1:8" hidden="1" x14ac:dyDescent="0.3">
      <c r="A1266" t="s">
        <v>2258</v>
      </c>
      <c r="B1266">
        <v>110</v>
      </c>
      <c r="C1266">
        <v>5881504</v>
      </c>
      <c r="D1266" t="s">
        <v>2259</v>
      </c>
      <c r="E1266" t="s">
        <v>2260</v>
      </c>
      <c r="F1266" t="s">
        <v>11</v>
      </c>
      <c r="G1266">
        <v>39000000</v>
      </c>
      <c r="H1266" s="8">
        <v>5.3</v>
      </c>
    </row>
    <row r="1267" spans="1:8" hidden="1" x14ac:dyDescent="0.3">
      <c r="A1267" t="s">
        <v>1597</v>
      </c>
      <c r="B1267">
        <v>125</v>
      </c>
      <c r="C1267">
        <v>60000000</v>
      </c>
      <c r="D1267" t="s">
        <v>632</v>
      </c>
      <c r="E1267" t="s">
        <v>2261</v>
      </c>
      <c r="F1267" t="s">
        <v>11</v>
      </c>
      <c r="G1267">
        <v>39000000</v>
      </c>
      <c r="H1267" s="8">
        <v>4.9000000000000004</v>
      </c>
    </row>
    <row r="1268" spans="1:8" hidden="1" x14ac:dyDescent="0.3">
      <c r="A1268" t="s">
        <v>823</v>
      </c>
      <c r="B1268">
        <v>113</v>
      </c>
      <c r="C1268">
        <v>29802761</v>
      </c>
      <c r="D1268" t="s">
        <v>1296</v>
      </c>
      <c r="E1268" t="s">
        <v>2262</v>
      </c>
      <c r="F1268" t="s">
        <v>11</v>
      </c>
      <c r="G1268">
        <v>40000000</v>
      </c>
      <c r="H1268" s="8">
        <v>6.4</v>
      </c>
    </row>
    <row r="1269" spans="1:8" hidden="1" x14ac:dyDescent="0.3">
      <c r="A1269" t="s">
        <v>438</v>
      </c>
      <c r="B1269">
        <v>150</v>
      </c>
      <c r="C1269">
        <v>626809</v>
      </c>
      <c r="D1269" t="s">
        <v>357</v>
      </c>
      <c r="E1269" t="s">
        <v>2263</v>
      </c>
      <c r="F1269" t="s">
        <v>648</v>
      </c>
      <c r="G1269">
        <v>553632000</v>
      </c>
      <c r="H1269" s="8">
        <v>7.4</v>
      </c>
    </row>
    <row r="1270" spans="1:8" hidden="1" x14ac:dyDescent="0.3">
      <c r="A1270" t="s">
        <v>1035</v>
      </c>
      <c r="B1270">
        <v>108</v>
      </c>
      <c r="C1270">
        <v>127214072</v>
      </c>
      <c r="D1270" t="s">
        <v>551</v>
      </c>
      <c r="E1270" t="s">
        <v>2264</v>
      </c>
      <c r="F1270" t="s">
        <v>11</v>
      </c>
      <c r="G1270">
        <v>38000000</v>
      </c>
      <c r="H1270" s="8">
        <v>6.1</v>
      </c>
    </row>
    <row r="1271" spans="1:8" hidden="1" x14ac:dyDescent="0.3">
      <c r="A1271" t="s">
        <v>1021</v>
      </c>
      <c r="B1271">
        <v>96</v>
      </c>
      <c r="C1271">
        <v>88915214</v>
      </c>
      <c r="D1271" t="s">
        <v>551</v>
      </c>
      <c r="E1271" t="s">
        <v>2265</v>
      </c>
      <c r="F1271" t="s">
        <v>11</v>
      </c>
      <c r="G1271">
        <v>38000000</v>
      </c>
      <c r="H1271" s="8">
        <v>6.5</v>
      </c>
    </row>
    <row r="1272" spans="1:8" hidden="1" x14ac:dyDescent="0.3">
      <c r="A1272" t="s">
        <v>2266</v>
      </c>
      <c r="B1272">
        <v>93</v>
      </c>
      <c r="C1272">
        <v>30400000</v>
      </c>
      <c r="D1272" t="s">
        <v>658</v>
      </c>
      <c r="E1272" t="s">
        <v>2267</v>
      </c>
      <c r="F1272" t="s">
        <v>11</v>
      </c>
      <c r="G1272">
        <v>39000000</v>
      </c>
      <c r="H1272" s="8">
        <v>5.7</v>
      </c>
    </row>
    <row r="1273" spans="1:8" hidden="1" x14ac:dyDescent="0.3">
      <c r="A1273" t="s">
        <v>1611</v>
      </c>
      <c r="B1273">
        <v>100</v>
      </c>
      <c r="C1273">
        <v>85570368</v>
      </c>
      <c r="D1273" t="s">
        <v>1001</v>
      </c>
      <c r="E1273" t="s">
        <v>2268</v>
      </c>
      <c r="F1273" t="s">
        <v>11</v>
      </c>
      <c r="G1273">
        <v>38000000</v>
      </c>
      <c r="H1273" s="8">
        <v>5.0999999999999996</v>
      </c>
    </row>
    <row r="1274" spans="1:8" hidden="1" x14ac:dyDescent="0.3">
      <c r="A1274" t="s">
        <v>2269</v>
      </c>
      <c r="B1274">
        <v>118</v>
      </c>
      <c r="C1274">
        <v>75668868</v>
      </c>
      <c r="D1274" t="s">
        <v>520</v>
      </c>
      <c r="E1274" t="s">
        <v>2270</v>
      </c>
      <c r="F1274" t="s">
        <v>11</v>
      </c>
      <c r="G1274">
        <v>35000000</v>
      </c>
      <c r="H1274" s="8">
        <v>6.6</v>
      </c>
    </row>
    <row r="1275" spans="1:8" hidden="1" x14ac:dyDescent="0.3">
      <c r="A1275" t="s">
        <v>2271</v>
      </c>
      <c r="B1275">
        <v>122</v>
      </c>
      <c r="C1275">
        <v>6594136</v>
      </c>
      <c r="D1275" t="s">
        <v>2272</v>
      </c>
      <c r="E1275" t="s">
        <v>2273</v>
      </c>
      <c r="F1275" t="s">
        <v>648</v>
      </c>
      <c r="G1275">
        <v>38600000</v>
      </c>
      <c r="H1275" s="8">
        <v>6.5</v>
      </c>
    </row>
    <row r="1276" spans="1:8" hidden="1" x14ac:dyDescent="0.3">
      <c r="A1276" t="s">
        <v>220</v>
      </c>
      <c r="B1276">
        <v>120</v>
      </c>
      <c r="C1276">
        <v>58700247</v>
      </c>
      <c r="D1276" t="s">
        <v>69</v>
      </c>
      <c r="E1276" t="s">
        <v>2274</v>
      </c>
      <c r="F1276" t="s">
        <v>11</v>
      </c>
      <c r="G1276">
        <v>38000000</v>
      </c>
      <c r="H1276" s="8">
        <v>6.9</v>
      </c>
    </row>
    <row r="1277" spans="1:8" hidden="1" x14ac:dyDescent="0.3">
      <c r="A1277" t="s">
        <v>2275</v>
      </c>
      <c r="B1277">
        <v>146</v>
      </c>
      <c r="C1277">
        <v>50668906</v>
      </c>
      <c r="D1277" t="s">
        <v>536</v>
      </c>
      <c r="E1277" t="s">
        <v>2276</v>
      </c>
      <c r="F1277" t="s">
        <v>11</v>
      </c>
      <c r="G1277">
        <v>38000000</v>
      </c>
      <c r="H1277" s="8">
        <v>7.6</v>
      </c>
    </row>
    <row r="1278" spans="1:8" hidden="1" x14ac:dyDescent="0.3">
      <c r="A1278" t="s">
        <v>236</v>
      </c>
      <c r="B1278">
        <v>115</v>
      </c>
      <c r="C1278">
        <v>39177215</v>
      </c>
      <c r="D1278" t="s">
        <v>712</v>
      </c>
      <c r="E1278" t="s">
        <v>2277</v>
      </c>
      <c r="F1278" t="s">
        <v>11</v>
      </c>
      <c r="G1278">
        <v>38000000</v>
      </c>
      <c r="H1278" s="8">
        <v>5.6</v>
      </c>
    </row>
    <row r="1279" spans="1:8" hidden="1" x14ac:dyDescent="0.3">
      <c r="A1279" t="s">
        <v>2278</v>
      </c>
      <c r="B1279">
        <v>123</v>
      </c>
      <c r="C1279">
        <v>40334024</v>
      </c>
      <c r="D1279" t="s">
        <v>1409</v>
      </c>
      <c r="E1279" t="s">
        <v>2279</v>
      </c>
      <c r="F1279" t="s">
        <v>11</v>
      </c>
      <c r="G1279">
        <v>35000000</v>
      </c>
      <c r="H1279" s="8">
        <v>6.2</v>
      </c>
    </row>
    <row r="1280" spans="1:8" hidden="1" x14ac:dyDescent="0.3">
      <c r="A1280" t="s">
        <v>1688</v>
      </c>
      <c r="B1280">
        <v>94</v>
      </c>
      <c r="C1280">
        <v>71038190</v>
      </c>
      <c r="D1280" t="s">
        <v>573</v>
      </c>
      <c r="E1280" t="s">
        <v>2280</v>
      </c>
      <c r="F1280" t="s">
        <v>11</v>
      </c>
      <c r="G1280">
        <v>30000000</v>
      </c>
      <c r="H1280" s="8">
        <v>4.4000000000000004</v>
      </c>
    </row>
    <row r="1281" spans="1:8" hidden="1" x14ac:dyDescent="0.3">
      <c r="A1281" t="s">
        <v>2281</v>
      </c>
      <c r="B1281">
        <v>102</v>
      </c>
      <c r="C1281">
        <v>24044532</v>
      </c>
      <c r="D1281" t="s">
        <v>69</v>
      </c>
      <c r="E1281" t="s">
        <v>2282</v>
      </c>
      <c r="F1281" t="s">
        <v>11</v>
      </c>
      <c r="G1281">
        <v>38000000</v>
      </c>
      <c r="H1281" s="8">
        <v>5.6</v>
      </c>
    </row>
    <row r="1282" spans="1:8" hidden="1" x14ac:dyDescent="0.3">
      <c r="A1282" t="s">
        <v>1389</v>
      </c>
      <c r="B1282">
        <v>98</v>
      </c>
      <c r="C1282">
        <v>22770864</v>
      </c>
      <c r="D1282" t="s">
        <v>840</v>
      </c>
      <c r="E1282" t="s">
        <v>2283</v>
      </c>
      <c r="F1282" t="s">
        <v>11</v>
      </c>
      <c r="G1282">
        <v>38000000</v>
      </c>
      <c r="H1282" s="8">
        <v>5.5</v>
      </c>
    </row>
    <row r="1283" spans="1:8" hidden="1" x14ac:dyDescent="0.3">
      <c r="A1283" t="s">
        <v>1262</v>
      </c>
      <c r="B1283">
        <v>133</v>
      </c>
      <c r="C1283">
        <v>18653746</v>
      </c>
      <c r="D1283" t="s">
        <v>271</v>
      </c>
      <c r="E1283" t="s">
        <v>2284</v>
      </c>
      <c r="F1283" t="s">
        <v>11</v>
      </c>
      <c r="G1283">
        <v>38000000</v>
      </c>
      <c r="H1283" s="8">
        <v>6.7</v>
      </c>
    </row>
    <row r="1284" spans="1:8" hidden="1" x14ac:dyDescent="0.3">
      <c r="A1284" t="s">
        <v>236</v>
      </c>
      <c r="B1284">
        <v>118</v>
      </c>
      <c r="C1284">
        <v>17305211</v>
      </c>
      <c r="D1284" t="s">
        <v>719</v>
      </c>
      <c r="E1284" t="s">
        <v>2285</v>
      </c>
      <c r="F1284" t="s">
        <v>11</v>
      </c>
      <c r="G1284">
        <v>38000000</v>
      </c>
      <c r="H1284" s="8">
        <v>6.1</v>
      </c>
    </row>
    <row r="1285" spans="1:8" hidden="1" x14ac:dyDescent="0.3">
      <c r="A1285" t="s">
        <v>1470</v>
      </c>
      <c r="B1285">
        <v>105</v>
      </c>
      <c r="C1285">
        <v>16991902</v>
      </c>
      <c r="D1285" t="s">
        <v>2025</v>
      </c>
      <c r="E1285" t="s">
        <v>2286</v>
      </c>
      <c r="F1285" t="s">
        <v>11</v>
      </c>
      <c r="G1285">
        <v>57000000</v>
      </c>
      <c r="H1285" s="8">
        <v>6.2</v>
      </c>
    </row>
    <row r="1286" spans="1:8" hidden="1" x14ac:dyDescent="0.3">
      <c r="A1286" t="s">
        <v>2287</v>
      </c>
      <c r="B1286">
        <v>109</v>
      </c>
      <c r="C1286">
        <v>47536959</v>
      </c>
      <c r="D1286" t="s">
        <v>1128</v>
      </c>
      <c r="E1286" t="s">
        <v>2288</v>
      </c>
      <c r="F1286" t="s">
        <v>11</v>
      </c>
      <c r="G1286">
        <v>10000000</v>
      </c>
      <c r="H1286" s="8">
        <v>7.3</v>
      </c>
    </row>
    <row r="1287" spans="1:8" hidden="1" x14ac:dyDescent="0.3">
      <c r="A1287" t="s">
        <v>60</v>
      </c>
      <c r="B1287">
        <v>129</v>
      </c>
      <c r="C1287">
        <v>10300000</v>
      </c>
      <c r="D1287" t="s">
        <v>2289</v>
      </c>
      <c r="E1287" t="s">
        <v>2290</v>
      </c>
      <c r="F1287" t="s">
        <v>11</v>
      </c>
      <c r="G1287">
        <v>38000000</v>
      </c>
      <c r="H1287" s="8">
        <v>6.6</v>
      </c>
    </row>
    <row r="1288" spans="1:8" hidden="1" x14ac:dyDescent="0.3">
      <c r="A1288" t="s">
        <v>1763</v>
      </c>
      <c r="B1288">
        <v>109</v>
      </c>
      <c r="C1288">
        <v>13782838</v>
      </c>
      <c r="D1288" t="s">
        <v>2291</v>
      </c>
      <c r="E1288" t="s">
        <v>2292</v>
      </c>
      <c r="F1288" t="s">
        <v>11</v>
      </c>
      <c r="G1288">
        <v>15000000</v>
      </c>
      <c r="H1288" s="8">
        <v>8.1999999999999993</v>
      </c>
    </row>
    <row r="1289" spans="1:8" hidden="1" x14ac:dyDescent="0.3">
      <c r="A1289" t="s">
        <v>457</v>
      </c>
      <c r="B1289">
        <v>127</v>
      </c>
      <c r="C1289">
        <v>41997790</v>
      </c>
      <c r="D1289" t="s">
        <v>930</v>
      </c>
      <c r="E1289" t="s">
        <v>2293</v>
      </c>
      <c r="F1289" t="s">
        <v>11</v>
      </c>
      <c r="G1289">
        <v>38000000</v>
      </c>
      <c r="H1289" s="8">
        <v>6.4</v>
      </c>
    </row>
    <row r="1290" spans="1:8" hidden="1" x14ac:dyDescent="0.3">
      <c r="A1290" t="s">
        <v>2294</v>
      </c>
      <c r="B1290">
        <v>118</v>
      </c>
      <c r="C1290">
        <v>6482195</v>
      </c>
      <c r="D1290" t="s">
        <v>742</v>
      </c>
      <c r="E1290" t="s">
        <v>2295</v>
      </c>
      <c r="F1290" t="s">
        <v>11</v>
      </c>
      <c r="G1290">
        <v>37000000</v>
      </c>
      <c r="H1290" s="8">
        <v>6.4</v>
      </c>
    </row>
    <row r="1291" spans="1:8" hidden="1" x14ac:dyDescent="0.3">
      <c r="A1291" t="s">
        <v>2296</v>
      </c>
      <c r="B1291">
        <v>110</v>
      </c>
      <c r="C1291">
        <v>623374</v>
      </c>
      <c r="D1291" t="s">
        <v>2297</v>
      </c>
      <c r="E1291" t="s">
        <v>2298</v>
      </c>
      <c r="F1291" t="s">
        <v>11</v>
      </c>
      <c r="G1291">
        <v>38000000</v>
      </c>
      <c r="H1291" s="8">
        <v>5.2</v>
      </c>
    </row>
    <row r="1292" spans="1:8" hidden="1" x14ac:dyDescent="0.3">
      <c r="A1292" t="s">
        <v>1026</v>
      </c>
      <c r="B1292">
        <v>90</v>
      </c>
      <c r="C1292">
        <v>7871693</v>
      </c>
      <c r="D1292" t="s">
        <v>2299</v>
      </c>
      <c r="E1292" t="s">
        <v>2300</v>
      </c>
      <c r="F1292" t="s">
        <v>11</v>
      </c>
      <c r="G1292">
        <v>55000000</v>
      </c>
      <c r="H1292" s="8">
        <v>6.5</v>
      </c>
    </row>
    <row r="1293" spans="1:8" hidden="1" x14ac:dyDescent="0.3">
      <c r="A1293" t="s">
        <v>2301</v>
      </c>
      <c r="B1293">
        <v>144</v>
      </c>
      <c r="C1293">
        <v>16377274</v>
      </c>
      <c r="D1293" t="s">
        <v>1128</v>
      </c>
      <c r="E1293" t="s">
        <v>2302</v>
      </c>
      <c r="F1293" t="s">
        <v>11</v>
      </c>
      <c r="G1293">
        <v>32000000</v>
      </c>
      <c r="H1293" s="8">
        <v>7.1</v>
      </c>
    </row>
    <row r="1294" spans="1:8" hidden="1" x14ac:dyDescent="0.3">
      <c r="A1294" t="s">
        <v>1699</v>
      </c>
      <c r="B1294">
        <v>130</v>
      </c>
      <c r="C1294">
        <v>9589875</v>
      </c>
      <c r="D1294" t="s">
        <v>536</v>
      </c>
      <c r="E1294" t="s">
        <v>2303</v>
      </c>
      <c r="F1294" t="s">
        <v>11</v>
      </c>
      <c r="G1294">
        <v>40000000</v>
      </c>
      <c r="H1294" s="8">
        <v>7.3</v>
      </c>
    </row>
    <row r="1295" spans="1:8" hidden="1" x14ac:dyDescent="0.3">
      <c r="A1295" t="s">
        <v>2304</v>
      </c>
      <c r="B1295">
        <v>112</v>
      </c>
      <c r="C1295">
        <v>34912982</v>
      </c>
      <c r="D1295" t="s">
        <v>74</v>
      </c>
      <c r="E1295" t="s">
        <v>2305</v>
      </c>
      <c r="F1295" t="s">
        <v>11</v>
      </c>
      <c r="G1295">
        <v>38000000</v>
      </c>
      <c r="H1295" s="8">
        <v>5.2</v>
      </c>
    </row>
    <row r="1296" spans="1:8" hidden="1" x14ac:dyDescent="0.3">
      <c r="A1296" t="s">
        <v>2306</v>
      </c>
      <c r="B1296">
        <v>133</v>
      </c>
      <c r="C1296">
        <v>109712885</v>
      </c>
      <c r="D1296" t="s">
        <v>1254</v>
      </c>
      <c r="E1296" t="s">
        <v>2307</v>
      </c>
      <c r="F1296" t="s">
        <v>11</v>
      </c>
      <c r="G1296">
        <v>35000000</v>
      </c>
      <c r="H1296" s="8">
        <v>7.7</v>
      </c>
    </row>
    <row r="1297" spans="1:8" hidden="1" x14ac:dyDescent="0.3">
      <c r="A1297" t="s">
        <v>1959</v>
      </c>
      <c r="B1297">
        <v>150</v>
      </c>
      <c r="C1297">
        <v>92173235</v>
      </c>
      <c r="D1297" t="s">
        <v>712</v>
      </c>
      <c r="E1297" t="s">
        <v>2308</v>
      </c>
      <c r="F1297" t="s">
        <v>11</v>
      </c>
      <c r="G1297">
        <v>37000000</v>
      </c>
      <c r="H1297" s="8">
        <v>7.6</v>
      </c>
    </row>
    <row r="1298" spans="1:8" hidden="1" x14ac:dyDescent="0.3">
      <c r="A1298" t="s">
        <v>2309</v>
      </c>
      <c r="B1298">
        <v>110</v>
      </c>
      <c r="C1298">
        <v>41102171</v>
      </c>
      <c r="D1298" t="s">
        <v>465</v>
      </c>
      <c r="E1298" t="s">
        <v>2310</v>
      </c>
      <c r="F1298" t="s">
        <v>11</v>
      </c>
      <c r="G1298">
        <v>40000000</v>
      </c>
      <c r="H1298" s="8">
        <v>5.7</v>
      </c>
    </row>
    <row r="1299" spans="1:8" hidden="1" x14ac:dyDescent="0.3">
      <c r="A1299" t="s">
        <v>2311</v>
      </c>
      <c r="B1299">
        <v>96</v>
      </c>
      <c r="C1299">
        <v>60338891</v>
      </c>
      <c r="D1299" t="s">
        <v>840</v>
      </c>
      <c r="E1299" t="s">
        <v>2312</v>
      </c>
      <c r="F1299" t="s">
        <v>11</v>
      </c>
      <c r="G1299">
        <v>37000000</v>
      </c>
      <c r="H1299" s="8">
        <v>7</v>
      </c>
    </row>
    <row r="1300" spans="1:8" hidden="1" x14ac:dyDescent="0.3">
      <c r="A1300" t="s">
        <v>2313</v>
      </c>
      <c r="B1300">
        <v>96</v>
      </c>
      <c r="C1300">
        <v>48006503</v>
      </c>
      <c r="D1300" t="s">
        <v>250</v>
      </c>
      <c r="E1300" t="s">
        <v>2314</v>
      </c>
      <c r="F1300" t="s">
        <v>11</v>
      </c>
      <c r="G1300">
        <v>37000000</v>
      </c>
      <c r="H1300" s="8">
        <v>6</v>
      </c>
    </row>
    <row r="1301" spans="1:8" hidden="1" x14ac:dyDescent="0.3">
      <c r="A1301" t="s">
        <v>270</v>
      </c>
      <c r="B1301">
        <v>123</v>
      </c>
      <c r="C1301">
        <v>26903709</v>
      </c>
      <c r="D1301" t="s">
        <v>2315</v>
      </c>
      <c r="E1301" t="s">
        <v>2316</v>
      </c>
      <c r="F1301" t="s">
        <v>11</v>
      </c>
      <c r="G1301">
        <v>38000000</v>
      </c>
      <c r="H1301" s="8">
        <v>8.1</v>
      </c>
    </row>
    <row r="1302" spans="1:8" hidden="1" x14ac:dyDescent="0.3">
      <c r="A1302" t="s">
        <v>2301</v>
      </c>
      <c r="B1302">
        <v>188</v>
      </c>
      <c r="C1302">
        <v>22450975</v>
      </c>
      <c r="D1302" t="s">
        <v>1128</v>
      </c>
      <c r="E1302" t="s">
        <v>2317</v>
      </c>
      <c r="F1302" t="s">
        <v>11</v>
      </c>
      <c r="G1302">
        <v>37000000</v>
      </c>
      <c r="H1302" s="8">
        <v>8</v>
      </c>
    </row>
    <row r="1303" spans="1:8" hidden="1" x14ac:dyDescent="0.3">
      <c r="A1303" t="s">
        <v>2318</v>
      </c>
      <c r="B1303">
        <v>107</v>
      </c>
      <c r="C1303">
        <v>44867349</v>
      </c>
      <c r="D1303" t="s">
        <v>573</v>
      </c>
      <c r="E1303" t="s">
        <v>2319</v>
      </c>
      <c r="F1303" t="s">
        <v>11</v>
      </c>
      <c r="G1303">
        <v>37000000</v>
      </c>
      <c r="H1303" s="8">
        <v>5.6</v>
      </c>
    </row>
    <row r="1304" spans="1:8" hidden="1" x14ac:dyDescent="0.3">
      <c r="A1304" t="s">
        <v>2320</v>
      </c>
      <c r="B1304">
        <v>110</v>
      </c>
      <c r="C1304">
        <v>46813366</v>
      </c>
      <c r="D1304" t="s">
        <v>551</v>
      </c>
      <c r="E1304" t="s">
        <v>2321</v>
      </c>
      <c r="F1304" t="s">
        <v>11</v>
      </c>
      <c r="G1304">
        <v>38000000</v>
      </c>
      <c r="H1304" s="8">
        <v>6.1</v>
      </c>
    </row>
    <row r="1305" spans="1:8" hidden="1" x14ac:dyDescent="0.3">
      <c r="A1305" t="s">
        <v>2322</v>
      </c>
      <c r="B1305">
        <v>113</v>
      </c>
      <c r="C1305">
        <v>72279690</v>
      </c>
      <c r="D1305" t="s">
        <v>2323</v>
      </c>
      <c r="E1305" t="s">
        <v>2324</v>
      </c>
      <c r="F1305" t="s">
        <v>11</v>
      </c>
      <c r="G1305">
        <v>37000000</v>
      </c>
      <c r="H1305" s="8">
        <v>6.9</v>
      </c>
    </row>
    <row r="1306" spans="1:8" hidden="1" x14ac:dyDescent="0.3">
      <c r="A1306" t="s">
        <v>2009</v>
      </c>
      <c r="B1306">
        <v>122</v>
      </c>
      <c r="C1306">
        <v>191449475</v>
      </c>
      <c r="D1306" t="s">
        <v>216</v>
      </c>
      <c r="E1306" t="s">
        <v>2325</v>
      </c>
      <c r="F1306" t="s">
        <v>11</v>
      </c>
      <c r="G1306">
        <v>37000000</v>
      </c>
      <c r="H1306" s="8">
        <v>5.2</v>
      </c>
    </row>
    <row r="1307" spans="1:8" hidden="1" x14ac:dyDescent="0.3">
      <c r="A1307" t="s">
        <v>2088</v>
      </c>
      <c r="B1307">
        <v>116</v>
      </c>
      <c r="C1307">
        <v>71026631</v>
      </c>
      <c r="D1307" t="s">
        <v>712</v>
      </c>
      <c r="E1307" t="s">
        <v>2326</v>
      </c>
      <c r="F1307" t="s">
        <v>11</v>
      </c>
      <c r="G1307">
        <v>36000000</v>
      </c>
      <c r="H1307" s="8">
        <v>7</v>
      </c>
    </row>
    <row r="1308" spans="1:8" hidden="1" x14ac:dyDescent="0.3">
      <c r="A1308" t="s">
        <v>880</v>
      </c>
      <c r="B1308">
        <v>93</v>
      </c>
      <c r="C1308">
        <v>68208190</v>
      </c>
      <c r="D1308" t="s">
        <v>131</v>
      </c>
      <c r="E1308" t="s">
        <v>2327</v>
      </c>
      <c r="F1308" t="s">
        <v>11</v>
      </c>
      <c r="G1308">
        <v>65000000</v>
      </c>
      <c r="H1308" s="8">
        <v>6.3</v>
      </c>
    </row>
    <row r="1309" spans="1:8" hidden="1" x14ac:dyDescent="0.3">
      <c r="A1309" t="s">
        <v>1664</v>
      </c>
      <c r="B1309">
        <v>118</v>
      </c>
      <c r="C1309">
        <v>150368971</v>
      </c>
      <c r="D1309" t="s">
        <v>326</v>
      </c>
      <c r="E1309" t="s">
        <v>2328</v>
      </c>
      <c r="F1309" t="s">
        <v>11</v>
      </c>
      <c r="G1309">
        <v>37000000</v>
      </c>
      <c r="H1309" s="8">
        <v>7</v>
      </c>
    </row>
    <row r="1310" spans="1:8" hidden="1" x14ac:dyDescent="0.3">
      <c r="A1310" t="s">
        <v>205</v>
      </c>
      <c r="B1310">
        <v>93</v>
      </c>
      <c r="C1310">
        <v>50129186</v>
      </c>
      <c r="D1310" t="s">
        <v>794</v>
      </c>
      <c r="E1310" t="s">
        <v>2329</v>
      </c>
      <c r="F1310" t="s">
        <v>11</v>
      </c>
      <c r="G1310">
        <v>36000000</v>
      </c>
      <c r="H1310" s="8">
        <v>6.9</v>
      </c>
    </row>
    <row r="1311" spans="1:8" hidden="1" x14ac:dyDescent="0.3">
      <c r="A1311" t="s">
        <v>2330</v>
      </c>
      <c r="B1311">
        <v>121</v>
      </c>
      <c r="C1311">
        <v>55500000</v>
      </c>
      <c r="D1311" t="s">
        <v>16</v>
      </c>
      <c r="E1311" t="s">
        <v>2331</v>
      </c>
      <c r="F1311" t="s">
        <v>11</v>
      </c>
      <c r="G1311">
        <v>36000000</v>
      </c>
      <c r="H1311" s="8">
        <v>6.2</v>
      </c>
    </row>
    <row r="1312" spans="1:8" hidden="1" x14ac:dyDescent="0.3">
      <c r="A1312" t="s">
        <v>2332</v>
      </c>
      <c r="B1312">
        <v>101</v>
      </c>
      <c r="C1312">
        <v>50213619</v>
      </c>
      <c r="D1312" t="s">
        <v>1803</v>
      </c>
      <c r="E1312" t="s">
        <v>2333</v>
      </c>
      <c r="F1312" t="s">
        <v>11</v>
      </c>
      <c r="G1312">
        <v>36000000</v>
      </c>
      <c r="H1312" s="8">
        <v>6.4</v>
      </c>
    </row>
    <row r="1313" spans="1:8" hidden="1" x14ac:dyDescent="0.3">
      <c r="A1313" t="s">
        <v>2322</v>
      </c>
      <c r="B1313">
        <v>107</v>
      </c>
      <c r="C1313">
        <v>42019483</v>
      </c>
      <c r="D1313" t="s">
        <v>2323</v>
      </c>
      <c r="E1313" t="s">
        <v>2334</v>
      </c>
      <c r="F1313" t="s">
        <v>11</v>
      </c>
      <c r="G1313">
        <v>36000000</v>
      </c>
      <c r="H1313" s="8">
        <v>6.4</v>
      </c>
    </row>
    <row r="1314" spans="1:8" hidden="1" x14ac:dyDescent="0.3">
      <c r="A1314" t="s">
        <v>1549</v>
      </c>
      <c r="B1314">
        <v>124</v>
      </c>
      <c r="C1314">
        <v>23360779</v>
      </c>
      <c r="D1314" t="s">
        <v>2335</v>
      </c>
      <c r="E1314" t="s">
        <v>2336</v>
      </c>
      <c r="F1314" t="s">
        <v>11</v>
      </c>
      <c r="G1314">
        <v>34000000</v>
      </c>
      <c r="H1314" s="8">
        <v>5.7</v>
      </c>
    </row>
    <row r="1315" spans="1:8" hidden="1" x14ac:dyDescent="0.3">
      <c r="A1315" t="s">
        <v>1015</v>
      </c>
      <c r="B1315">
        <v>109</v>
      </c>
      <c r="C1315">
        <v>26183197</v>
      </c>
      <c r="D1315" t="s">
        <v>142</v>
      </c>
      <c r="E1315" t="s">
        <v>2337</v>
      </c>
      <c r="F1315" t="s">
        <v>11</v>
      </c>
      <c r="G1315">
        <v>36000000</v>
      </c>
      <c r="H1315" s="8">
        <v>6.1</v>
      </c>
    </row>
    <row r="1316" spans="1:8" hidden="1" x14ac:dyDescent="0.3">
      <c r="A1316" t="s">
        <v>1106</v>
      </c>
      <c r="B1316">
        <v>105</v>
      </c>
      <c r="C1316">
        <v>20991497</v>
      </c>
      <c r="D1316" t="s">
        <v>465</v>
      </c>
      <c r="E1316" t="s">
        <v>2338</v>
      </c>
      <c r="F1316" t="s">
        <v>11</v>
      </c>
      <c r="G1316">
        <v>37000000</v>
      </c>
      <c r="H1316" s="8">
        <v>5.4</v>
      </c>
    </row>
    <row r="1317" spans="1:8" hidden="1" x14ac:dyDescent="0.3">
      <c r="A1317" t="s">
        <v>1286</v>
      </c>
      <c r="B1317">
        <v>130</v>
      </c>
      <c r="C1317">
        <v>13052741</v>
      </c>
      <c r="D1317" t="s">
        <v>2124</v>
      </c>
      <c r="E1317" t="s">
        <v>2339</v>
      </c>
      <c r="F1317" t="s">
        <v>11</v>
      </c>
      <c r="G1317">
        <v>36000000</v>
      </c>
      <c r="H1317" s="8">
        <v>6.7</v>
      </c>
    </row>
    <row r="1318" spans="1:8" hidden="1" x14ac:dyDescent="0.3">
      <c r="A1318" t="s">
        <v>2340</v>
      </c>
      <c r="B1318">
        <v>127</v>
      </c>
      <c r="C1318">
        <v>14378353</v>
      </c>
      <c r="D1318" t="s">
        <v>1085</v>
      </c>
      <c r="E1318" t="s">
        <v>2341</v>
      </c>
      <c r="F1318" t="s">
        <v>11</v>
      </c>
      <c r="G1318">
        <v>36000000</v>
      </c>
      <c r="H1318" s="8">
        <v>6.8</v>
      </c>
    </row>
    <row r="1319" spans="1:8" hidden="1" x14ac:dyDescent="0.3">
      <c r="A1319" t="s">
        <v>1169</v>
      </c>
      <c r="B1319">
        <v>114</v>
      </c>
      <c r="C1319">
        <v>33037754</v>
      </c>
      <c r="D1319" t="s">
        <v>2004</v>
      </c>
      <c r="E1319" t="s">
        <v>2342</v>
      </c>
      <c r="F1319" t="s">
        <v>11</v>
      </c>
      <c r="G1319">
        <v>37000000</v>
      </c>
      <c r="H1319" s="8">
        <v>6</v>
      </c>
    </row>
    <row r="1320" spans="1:8" hidden="1" x14ac:dyDescent="0.3">
      <c r="A1320" t="s">
        <v>1758</v>
      </c>
      <c r="B1320">
        <v>106</v>
      </c>
      <c r="C1320">
        <v>12339633</v>
      </c>
      <c r="D1320" t="s">
        <v>891</v>
      </c>
      <c r="E1320" t="s">
        <v>2343</v>
      </c>
      <c r="F1320" t="s">
        <v>11</v>
      </c>
      <c r="G1320">
        <v>36000000</v>
      </c>
      <c r="H1320" s="8">
        <v>7.8</v>
      </c>
    </row>
    <row r="1321" spans="1:8" hidden="1" x14ac:dyDescent="0.3">
      <c r="A1321" t="s">
        <v>1746</v>
      </c>
      <c r="B1321">
        <v>95</v>
      </c>
      <c r="C1321">
        <v>2954405</v>
      </c>
      <c r="D1321" t="s">
        <v>2344</v>
      </c>
      <c r="E1321" t="s">
        <v>2345</v>
      </c>
      <c r="F1321" t="s">
        <v>11</v>
      </c>
      <c r="G1321">
        <v>36000000</v>
      </c>
      <c r="H1321" s="8">
        <v>5.3</v>
      </c>
    </row>
    <row r="1322" spans="1:8" hidden="1" x14ac:dyDescent="0.3">
      <c r="A1322" t="s">
        <v>478</v>
      </c>
      <c r="B1322">
        <v>81</v>
      </c>
      <c r="C1322">
        <v>30105968</v>
      </c>
      <c r="D1322" t="s">
        <v>198</v>
      </c>
      <c r="E1322" t="s">
        <v>2346</v>
      </c>
      <c r="F1322" t="s">
        <v>11</v>
      </c>
      <c r="G1322">
        <v>37000000</v>
      </c>
      <c r="H1322" s="8">
        <v>4.5</v>
      </c>
    </row>
    <row r="1323" spans="1:8" hidden="1" x14ac:dyDescent="0.3">
      <c r="A1323" t="s">
        <v>2347</v>
      </c>
      <c r="B1323">
        <v>95</v>
      </c>
      <c r="C1323">
        <v>37788228</v>
      </c>
      <c r="D1323" t="s">
        <v>658</v>
      </c>
      <c r="E1323" t="s">
        <v>2348</v>
      </c>
      <c r="F1323" t="s">
        <v>11</v>
      </c>
      <c r="G1323">
        <v>35200000</v>
      </c>
      <c r="H1323" s="8">
        <v>5.4</v>
      </c>
    </row>
    <row r="1324" spans="1:8" hidden="1" x14ac:dyDescent="0.3">
      <c r="A1324" t="s">
        <v>846</v>
      </c>
      <c r="B1324">
        <v>108</v>
      </c>
      <c r="C1324">
        <v>277313371</v>
      </c>
      <c r="D1324" t="s">
        <v>658</v>
      </c>
      <c r="E1324" t="s">
        <v>2349</v>
      </c>
      <c r="F1324" t="s">
        <v>11</v>
      </c>
      <c r="G1324">
        <v>35000000</v>
      </c>
      <c r="H1324" s="8">
        <v>7.8</v>
      </c>
    </row>
    <row r="1325" spans="1:8" hidden="1" x14ac:dyDescent="0.3">
      <c r="A1325" t="s">
        <v>2350</v>
      </c>
      <c r="B1325">
        <v>105</v>
      </c>
      <c r="C1325">
        <v>2126511</v>
      </c>
      <c r="D1325" t="s">
        <v>2351</v>
      </c>
      <c r="E1325" t="s">
        <v>2352</v>
      </c>
      <c r="F1325" t="s">
        <v>2353</v>
      </c>
      <c r="G1325">
        <v>36000000</v>
      </c>
      <c r="H1325" s="8">
        <v>7.2</v>
      </c>
    </row>
    <row r="1326" spans="1:8" hidden="1" x14ac:dyDescent="0.3">
      <c r="A1326" t="s">
        <v>657</v>
      </c>
      <c r="B1326">
        <v>95</v>
      </c>
      <c r="C1326">
        <v>205399422</v>
      </c>
      <c r="D1326" t="s">
        <v>449</v>
      </c>
      <c r="E1326" t="s">
        <v>2354</v>
      </c>
      <c r="F1326" t="s">
        <v>11</v>
      </c>
      <c r="G1326">
        <v>33000000</v>
      </c>
      <c r="H1326" s="8">
        <v>6.6</v>
      </c>
    </row>
    <row r="1327" spans="1:8" hidden="1" x14ac:dyDescent="0.3">
      <c r="A1327" t="s">
        <v>83</v>
      </c>
      <c r="B1327">
        <v>126</v>
      </c>
      <c r="C1327">
        <v>251188924</v>
      </c>
      <c r="D1327" t="s">
        <v>40</v>
      </c>
      <c r="E1327" t="s">
        <v>2355</v>
      </c>
      <c r="F1327" t="s">
        <v>11</v>
      </c>
      <c r="G1327">
        <v>35000000</v>
      </c>
      <c r="H1327" s="8">
        <v>7.6</v>
      </c>
    </row>
    <row r="1328" spans="1:8" hidden="1" x14ac:dyDescent="0.3">
      <c r="A1328" t="s">
        <v>1789</v>
      </c>
      <c r="B1328">
        <v>102</v>
      </c>
      <c r="C1328">
        <v>1068392</v>
      </c>
      <c r="D1328" t="s">
        <v>2356</v>
      </c>
      <c r="E1328" t="s">
        <v>2357</v>
      </c>
      <c r="F1328" t="s">
        <v>11</v>
      </c>
      <c r="G1328">
        <v>36000000</v>
      </c>
      <c r="H1328" s="8">
        <v>5.9</v>
      </c>
    </row>
    <row r="1329" spans="1:8" hidden="1" x14ac:dyDescent="0.3">
      <c r="A1329" t="s">
        <v>342</v>
      </c>
      <c r="B1329">
        <v>121</v>
      </c>
      <c r="C1329">
        <v>144731527</v>
      </c>
      <c r="D1329" t="s">
        <v>108</v>
      </c>
      <c r="E1329" t="s">
        <v>2358</v>
      </c>
      <c r="F1329" t="s">
        <v>11</v>
      </c>
      <c r="G1329">
        <v>35000000</v>
      </c>
      <c r="H1329" s="8">
        <v>6.7</v>
      </c>
    </row>
    <row r="1330" spans="1:8" hidden="1" x14ac:dyDescent="0.3">
      <c r="A1330" t="s">
        <v>688</v>
      </c>
      <c r="B1330">
        <v>129</v>
      </c>
      <c r="C1330">
        <v>255950375</v>
      </c>
      <c r="D1330" t="s">
        <v>536</v>
      </c>
      <c r="E1330" t="s">
        <v>2359</v>
      </c>
      <c r="F1330" t="s">
        <v>11</v>
      </c>
      <c r="G1330">
        <v>29000000</v>
      </c>
      <c r="H1330" s="8">
        <v>7.7</v>
      </c>
    </row>
    <row r="1331" spans="1:8" hidden="1" x14ac:dyDescent="0.3">
      <c r="A1331" t="s">
        <v>1611</v>
      </c>
      <c r="B1331">
        <v>88</v>
      </c>
      <c r="C1331">
        <v>112692062</v>
      </c>
      <c r="D1331" t="s">
        <v>1001</v>
      </c>
      <c r="E1331" t="s">
        <v>2360</v>
      </c>
      <c r="F1331" t="s">
        <v>11</v>
      </c>
      <c r="G1331">
        <v>35000000</v>
      </c>
      <c r="H1331" s="8">
        <v>5.4</v>
      </c>
    </row>
    <row r="1332" spans="1:8" hidden="1" x14ac:dyDescent="0.3">
      <c r="A1332" t="s">
        <v>863</v>
      </c>
      <c r="B1332">
        <v>106</v>
      </c>
      <c r="C1332">
        <v>117528646</v>
      </c>
      <c r="D1332" t="s">
        <v>326</v>
      </c>
      <c r="E1332" t="s">
        <v>2361</v>
      </c>
      <c r="F1332" t="s">
        <v>11</v>
      </c>
      <c r="G1332">
        <v>35000000</v>
      </c>
      <c r="H1332" s="8">
        <v>6.9</v>
      </c>
    </row>
    <row r="1333" spans="1:8" hidden="1" x14ac:dyDescent="0.3">
      <c r="A1333" t="s">
        <v>2311</v>
      </c>
      <c r="B1333">
        <v>110</v>
      </c>
      <c r="C1333">
        <v>171031347</v>
      </c>
      <c r="D1333" t="s">
        <v>1973</v>
      </c>
      <c r="E1333" t="s">
        <v>2362</v>
      </c>
      <c r="F1333" t="s">
        <v>11</v>
      </c>
      <c r="G1333">
        <v>38000000</v>
      </c>
      <c r="H1333" s="8">
        <v>7.7</v>
      </c>
    </row>
    <row r="1334" spans="1:8" hidden="1" x14ac:dyDescent="0.3">
      <c r="A1334" t="s">
        <v>1301</v>
      </c>
      <c r="B1334">
        <v>109</v>
      </c>
      <c r="C1334">
        <v>124732962</v>
      </c>
      <c r="D1334" t="s">
        <v>465</v>
      </c>
      <c r="E1334" t="s">
        <v>2363</v>
      </c>
      <c r="F1334" t="s">
        <v>11</v>
      </c>
      <c r="G1334">
        <v>35000000</v>
      </c>
      <c r="H1334" s="8">
        <v>6.8</v>
      </c>
    </row>
    <row r="1335" spans="1:8" hidden="1" x14ac:dyDescent="0.3">
      <c r="A1335" t="s">
        <v>2364</v>
      </c>
      <c r="B1335">
        <v>143</v>
      </c>
      <c r="C1335">
        <v>82300000</v>
      </c>
      <c r="D1335" t="s">
        <v>451</v>
      </c>
      <c r="E1335" t="s">
        <v>2365</v>
      </c>
      <c r="F1335" t="s">
        <v>11</v>
      </c>
      <c r="G1335">
        <v>35000000</v>
      </c>
      <c r="H1335" s="8">
        <v>6.4</v>
      </c>
    </row>
    <row r="1336" spans="1:8" hidden="1" x14ac:dyDescent="0.3">
      <c r="A1336" t="s">
        <v>863</v>
      </c>
      <c r="B1336">
        <v>120</v>
      </c>
      <c r="C1336">
        <v>134455175</v>
      </c>
      <c r="D1336" t="s">
        <v>326</v>
      </c>
      <c r="E1336" t="s">
        <v>2366</v>
      </c>
      <c r="F1336" t="s">
        <v>11</v>
      </c>
      <c r="G1336">
        <v>35000000</v>
      </c>
      <c r="H1336" s="8">
        <v>5.7</v>
      </c>
    </row>
    <row r="1337" spans="1:8" hidden="1" x14ac:dyDescent="0.3">
      <c r="A1337" t="s">
        <v>152</v>
      </c>
      <c r="B1337">
        <v>128</v>
      </c>
      <c r="C1337">
        <v>79100000</v>
      </c>
      <c r="D1337" t="s">
        <v>501</v>
      </c>
      <c r="E1337" t="s">
        <v>2367</v>
      </c>
      <c r="F1337" t="s">
        <v>11</v>
      </c>
      <c r="G1337">
        <v>35000000</v>
      </c>
      <c r="H1337" s="8">
        <v>7.3</v>
      </c>
    </row>
    <row r="1338" spans="1:8" hidden="1" x14ac:dyDescent="0.3">
      <c r="A1338" t="s">
        <v>1021</v>
      </c>
      <c r="B1338">
        <v>123</v>
      </c>
      <c r="C1338">
        <v>81159365</v>
      </c>
      <c r="D1338" t="s">
        <v>712</v>
      </c>
      <c r="E1338">
        <v>21</v>
      </c>
      <c r="F1338" t="s">
        <v>11</v>
      </c>
      <c r="G1338">
        <v>35000000</v>
      </c>
      <c r="H1338" s="8">
        <v>6.8</v>
      </c>
    </row>
    <row r="1339" spans="1:8" hidden="1" x14ac:dyDescent="0.3">
      <c r="A1339" t="s">
        <v>1065</v>
      </c>
      <c r="B1339">
        <v>129</v>
      </c>
      <c r="C1339">
        <v>110008260</v>
      </c>
      <c r="D1339" t="s">
        <v>551</v>
      </c>
      <c r="E1339" t="s">
        <v>2368</v>
      </c>
      <c r="F1339" t="s">
        <v>11</v>
      </c>
      <c r="G1339">
        <v>35000000</v>
      </c>
      <c r="H1339" s="8">
        <v>6.3</v>
      </c>
    </row>
    <row r="1340" spans="1:8" hidden="1" x14ac:dyDescent="0.3">
      <c r="A1340" t="s">
        <v>2369</v>
      </c>
      <c r="B1340">
        <v>105</v>
      </c>
      <c r="C1340">
        <v>67962333</v>
      </c>
      <c r="D1340" t="s">
        <v>551</v>
      </c>
      <c r="E1340" t="s">
        <v>2370</v>
      </c>
      <c r="F1340" t="s">
        <v>11</v>
      </c>
      <c r="G1340">
        <v>35000000</v>
      </c>
      <c r="H1340" s="8">
        <v>5.9</v>
      </c>
    </row>
    <row r="1341" spans="1:8" hidden="1" x14ac:dyDescent="0.3">
      <c r="A1341" t="s">
        <v>875</v>
      </c>
      <c r="B1341">
        <v>162</v>
      </c>
      <c r="C1341">
        <v>78651430</v>
      </c>
      <c r="D1341" t="s">
        <v>2371</v>
      </c>
      <c r="E1341" t="s">
        <v>2372</v>
      </c>
      <c r="F1341" t="s">
        <v>11</v>
      </c>
      <c r="G1341">
        <v>27000000</v>
      </c>
      <c r="H1341" s="8">
        <v>7.4</v>
      </c>
    </row>
    <row r="1342" spans="1:8" hidden="1" x14ac:dyDescent="0.3">
      <c r="A1342" t="s">
        <v>1616</v>
      </c>
      <c r="B1342">
        <v>138</v>
      </c>
      <c r="C1342">
        <v>64604977</v>
      </c>
      <c r="D1342" t="s">
        <v>719</v>
      </c>
      <c r="E1342" t="s">
        <v>2373</v>
      </c>
      <c r="F1342" t="s">
        <v>11</v>
      </c>
      <c r="G1342">
        <v>35000000</v>
      </c>
      <c r="H1342" s="8">
        <v>8.3000000000000007</v>
      </c>
    </row>
    <row r="1343" spans="1:8" hidden="1" x14ac:dyDescent="0.3">
      <c r="A1343" t="s">
        <v>189</v>
      </c>
      <c r="B1343">
        <v>100</v>
      </c>
      <c r="C1343">
        <v>63939454</v>
      </c>
      <c r="D1343" t="s">
        <v>2374</v>
      </c>
      <c r="E1343" t="s">
        <v>2375</v>
      </c>
      <c r="F1343" t="s">
        <v>11</v>
      </c>
      <c r="G1343">
        <v>35000000</v>
      </c>
      <c r="H1343" s="8">
        <v>6.2</v>
      </c>
    </row>
    <row r="1344" spans="1:8" hidden="1" x14ac:dyDescent="0.3">
      <c r="A1344" t="s">
        <v>652</v>
      </c>
      <c r="B1344">
        <v>90</v>
      </c>
      <c r="C1344">
        <v>63826569</v>
      </c>
      <c r="D1344" t="s">
        <v>658</v>
      </c>
      <c r="E1344" t="s">
        <v>2376</v>
      </c>
      <c r="F1344" t="s">
        <v>11</v>
      </c>
      <c r="G1344">
        <v>35000000</v>
      </c>
      <c r="H1344" s="8">
        <v>6.3</v>
      </c>
    </row>
    <row r="1345" spans="1:8" hidden="1" x14ac:dyDescent="0.3">
      <c r="A1345" t="s">
        <v>487</v>
      </c>
      <c r="B1345">
        <v>108</v>
      </c>
      <c r="C1345">
        <v>60054449</v>
      </c>
      <c r="D1345" t="s">
        <v>739</v>
      </c>
      <c r="E1345" t="s">
        <v>2377</v>
      </c>
      <c r="F1345" t="s">
        <v>11</v>
      </c>
      <c r="G1345">
        <v>35000000</v>
      </c>
      <c r="H1345" s="8">
        <v>5.8</v>
      </c>
    </row>
    <row r="1346" spans="1:8" hidden="1" x14ac:dyDescent="0.3">
      <c r="A1346" t="s">
        <v>2058</v>
      </c>
      <c r="B1346">
        <v>101</v>
      </c>
      <c r="C1346">
        <v>26505000</v>
      </c>
      <c r="D1346" t="s">
        <v>2090</v>
      </c>
      <c r="E1346" t="s">
        <v>2378</v>
      </c>
      <c r="F1346" t="s">
        <v>11</v>
      </c>
      <c r="G1346">
        <v>1800000</v>
      </c>
      <c r="H1346" s="8">
        <v>7.5</v>
      </c>
    </row>
    <row r="1347" spans="1:8" hidden="1" x14ac:dyDescent="0.3">
      <c r="A1347" t="s">
        <v>815</v>
      </c>
      <c r="B1347">
        <v>109</v>
      </c>
      <c r="C1347">
        <v>61280963</v>
      </c>
      <c r="D1347" t="s">
        <v>1431</v>
      </c>
      <c r="E1347" t="s">
        <v>2379</v>
      </c>
      <c r="F1347" t="s">
        <v>11</v>
      </c>
      <c r="G1347">
        <v>33000000</v>
      </c>
      <c r="H1347" s="8">
        <v>6.3</v>
      </c>
    </row>
    <row r="1348" spans="1:8" hidden="1" x14ac:dyDescent="0.3">
      <c r="A1348" t="s">
        <v>1114</v>
      </c>
      <c r="B1348">
        <v>132</v>
      </c>
      <c r="C1348">
        <v>56876365</v>
      </c>
      <c r="D1348" t="s">
        <v>40</v>
      </c>
      <c r="E1348" t="s">
        <v>2380</v>
      </c>
      <c r="F1348" t="s">
        <v>11</v>
      </c>
      <c r="G1348">
        <v>35000000</v>
      </c>
      <c r="H1348" s="8">
        <v>6.4</v>
      </c>
    </row>
    <row r="1349" spans="1:8" hidden="1" x14ac:dyDescent="0.3">
      <c r="A1349" t="s">
        <v>1114</v>
      </c>
      <c r="B1349">
        <v>123</v>
      </c>
      <c r="C1349">
        <v>59699513</v>
      </c>
      <c r="D1349" t="s">
        <v>2381</v>
      </c>
      <c r="E1349" t="s">
        <v>2382</v>
      </c>
      <c r="F1349" t="s">
        <v>11</v>
      </c>
      <c r="G1349">
        <v>35000000</v>
      </c>
      <c r="H1349" s="8">
        <v>7.2</v>
      </c>
    </row>
    <row r="1350" spans="1:8" hidden="1" x14ac:dyDescent="0.3">
      <c r="A1350" t="s">
        <v>2383</v>
      </c>
      <c r="B1350">
        <v>87</v>
      </c>
      <c r="C1350">
        <v>54132596</v>
      </c>
      <c r="D1350" t="s">
        <v>279</v>
      </c>
      <c r="E1350" t="s">
        <v>2384</v>
      </c>
      <c r="F1350" t="s">
        <v>11</v>
      </c>
      <c r="G1350">
        <v>34000000</v>
      </c>
      <c r="H1350" s="8">
        <v>6.3</v>
      </c>
    </row>
    <row r="1351" spans="1:8" hidden="1" x14ac:dyDescent="0.3">
      <c r="A1351" t="s">
        <v>2385</v>
      </c>
      <c r="B1351">
        <v>109</v>
      </c>
      <c r="C1351">
        <v>52277485</v>
      </c>
      <c r="D1351" t="s">
        <v>536</v>
      </c>
      <c r="E1351" t="s">
        <v>2386</v>
      </c>
      <c r="F1351" t="s">
        <v>11</v>
      </c>
      <c r="G1351">
        <v>35000000</v>
      </c>
      <c r="H1351" s="8">
        <v>6.9</v>
      </c>
    </row>
    <row r="1352" spans="1:8" hidden="1" x14ac:dyDescent="0.3">
      <c r="A1352" t="s">
        <v>1237</v>
      </c>
      <c r="B1352">
        <v>109</v>
      </c>
      <c r="C1352">
        <v>55802754</v>
      </c>
      <c r="D1352" t="s">
        <v>551</v>
      </c>
      <c r="E1352" t="s">
        <v>2387</v>
      </c>
      <c r="F1352" t="s">
        <v>11</v>
      </c>
      <c r="G1352">
        <v>35000000</v>
      </c>
      <c r="H1352" s="8">
        <v>6.6</v>
      </c>
    </row>
    <row r="1353" spans="1:8" hidden="1" x14ac:dyDescent="0.3">
      <c r="A1353" t="s">
        <v>2388</v>
      </c>
      <c r="B1353">
        <v>92</v>
      </c>
      <c r="C1353">
        <v>55291815</v>
      </c>
      <c r="D1353" t="s">
        <v>658</v>
      </c>
      <c r="E1353" t="s">
        <v>2389</v>
      </c>
      <c r="F1353" t="s">
        <v>11</v>
      </c>
      <c r="G1353">
        <v>35000000</v>
      </c>
      <c r="H1353" s="8">
        <v>6</v>
      </c>
    </row>
    <row r="1354" spans="1:8" hidden="1" x14ac:dyDescent="0.3">
      <c r="A1354" t="s">
        <v>688</v>
      </c>
      <c r="B1354">
        <v>125</v>
      </c>
      <c r="C1354">
        <v>83299761</v>
      </c>
      <c r="D1354" t="s">
        <v>2390</v>
      </c>
      <c r="E1354" t="s">
        <v>2391</v>
      </c>
      <c r="F1354" t="s">
        <v>11</v>
      </c>
      <c r="G1354">
        <v>35000000</v>
      </c>
      <c r="H1354" s="8">
        <v>7.5</v>
      </c>
    </row>
    <row r="1355" spans="1:8" hidden="1" x14ac:dyDescent="0.3">
      <c r="A1355" t="s">
        <v>1670</v>
      </c>
      <c r="B1355">
        <v>202</v>
      </c>
      <c r="C1355">
        <v>48169908</v>
      </c>
      <c r="D1355" t="s">
        <v>1997</v>
      </c>
      <c r="E1355" t="s">
        <v>2392</v>
      </c>
      <c r="F1355" t="s">
        <v>11</v>
      </c>
      <c r="G1355">
        <v>33000000</v>
      </c>
      <c r="H1355" s="8">
        <v>7.7</v>
      </c>
    </row>
    <row r="1356" spans="1:8" hidden="1" x14ac:dyDescent="0.3">
      <c r="A1356" t="s">
        <v>1065</v>
      </c>
      <c r="B1356">
        <v>134</v>
      </c>
      <c r="C1356">
        <v>67523385</v>
      </c>
      <c r="D1356" t="s">
        <v>658</v>
      </c>
      <c r="E1356" t="s">
        <v>2393</v>
      </c>
      <c r="F1356" t="s">
        <v>11</v>
      </c>
      <c r="G1356">
        <v>35000000</v>
      </c>
      <c r="H1356" s="8">
        <v>6.2</v>
      </c>
    </row>
    <row r="1357" spans="1:8" hidden="1" x14ac:dyDescent="0.3">
      <c r="A1357" t="s">
        <v>725</v>
      </c>
      <c r="B1357">
        <v>88</v>
      </c>
      <c r="C1357">
        <v>49474048</v>
      </c>
      <c r="D1357" t="s">
        <v>1006</v>
      </c>
      <c r="E1357" t="s">
        <v>2394</v>
      </c>
      <c r="F1357" t="s">
        <v>11</v>
      </c>
      <c r="G1357">
        <v>35000000</v>
      </c>
      <c r="H1357" s="8">
        <v>5.4</v>
      </c>
    </row>
    <row r="1358" spans="1:8" hidden="1" x14ac:dyDescent="0.3">
      <c r="A1358" t="s">
        <v>2395</v>
      </c>
      <c r="B1358">
        <v>92</v>
      </c>
      <c r="C1358">
        <v>45802315</v>
      </c>
      <c r="D1358" t="s">
        <v>86</v>
      </c>
      <c r="E1358" t="s">
        <v>2396</v>
      </c>
      <c r="F1358" t="s">
        <v>11</v>
      </c>
      <c r="G1358">
        <v>35000000</v>
      </c>
      <c r="H1358" s="8">
        <v>6.6</v>
      </c>
    </row>
    <row r="1359" spans="1:8" hidden="1" x14ac:dyDescent="0.3">
      <c r="A1359" t="s">
        <v>2055</v>
      </c>
      <c r="B1359">
        <v>91</v>
      </c>
      <c r="C1359">
        <v>43792641</v>
      </c>
      <c r="D1359" t="s">
        <v>551</v>
      </c>
      <c r="E1359" t="s">
        <v>2397</v>
      </c>
      <c r="F1359" t="s">
        <v>11</v>
      </c>
      <c r="G1359">
        <v>35000000</v>
      </c>
      <c r="H1359" s="8">
        <v>5.3</v>
      </c>
    </row>
    <row r="1360" spans="1:8" hidden="1" x14ac:dyDescent="0.3">
      <c r="A1360" t="s">
        <v>730</v>
      </c>
      <c r="B1360">
        <v>75</v>
      </c>
      <c r="C1360">
        <v>57651794</v>
      </c>
      <c r="D1360" t="s">
        <v>1289</v>
      </c>
      <c r="E1360" t="s">
        <v>2398</v>
      </c>
      <c r="F1360" t="s">
        <v>11</v>
      </c>
      <c r="G1360">
        <v>33000000</v>
      </c>
      <c r="H1360" s="8">
        <v>5.6</v>
      </c>
    </row>
    <row r="1361" spans="1:8" hidden="1" x14ac:dyDescent="0.3">
      <c r="A1361" t="s">
        <v>2399</v>
      </c>
      <c r="B1361">
        <v>98</v>
      </c>
      <c r="C1361">
        <v>43894863</v>
      </c>
      <c r="D1361" t="s">
        <v>551</v>
      </c>
      <c r="E1361" t="s">
        <v>2400</v>
      </c>
      <c r="F1361" t="s">
        <v>11</v>
      </c>
      <c r="G1361">
        <v>30000000</v>
      </c>
      <c r="H1361" s="8">
        <v>5.9</v>
      </c>
    </row>
    <row r="1362" spans="1:8" hidden="1" x14ac:dyDescent="0.3">
      <c r="A1362" t="s">
        <v>118</v>
      </c>
      <c r="B1362">
        <v>147</v>
      </c>
      <c r="C1362">
        <v>41954997</v>
      </c>
      <c r="D1362" t="s">
        <v>564</v>
      </c>
      <c r="E1362" t="s">
        <v>2401</v>
      </c>
      <c r="F1362" t="s">
        <v>11</v>
      </c>
      <c r="G1362">
        <v>35000000</v>
      </c>
      <c r="H1362" s="8">
        <v>7.8</v>
      </c>
    </row>
    <row r="1363" spans="1:8" hidden="1" x14ac:dyDescent="0.3">
      <c r="A1363" t="s">
        <v>780</v>
      </c>
      <c r="B1363">
        <v>100</v>
      </c>
      <c r="C1363">
        <v>39532308</v>
      </c>
      <c r="D1363" t="s">
        <v>1381</v>
      </c>
      <c r="E1363" t="s">
        <v>2402</v>
      </c>
      <c r="F1363" t="s">
        <v>11</v>
      </c>
      <c r="G1363">
        <v>33000000</v>
      </c>
      <c r="H1363" s="8">
        <v>6.7</v>
      </c>
    </row>
    <row r="1364" spans="1:8" hidden="1" x14ac:dyDescent="0.3">
      <c r="A1364" t="s">
        <v>2403</v>
      </c>
      <c r="B1364">
        <v>120</v>
      </c>
      <c r="C1364">
        <v>76600000</v>
      </c>
      <c r="D1364" t="s">
        <v>2404</v>
      </c>
      <c r="E1364" t="s">
        <v>2405</v>
      </c>
      <c r="F1364" t="s">
        <v>11</v>
      </c>
      <c r="G1364">
        <v>10700000</v>
      </c>
      <c r="H1364" s="8">
        <v>7.4</v>
      </c>
    </row>
    <row r="1365" spans="1:8" hidden="1" x14ac:dyDescent="0.3">
      <c r="A1365" t="s">
        <v>2311</v>
      </c>
      <c r="B1365">
        <v>104</v>
      </c>
      <c r="C1365">
        <v>39692139</v>
      </c>
      <c r="D1365" t="s">
        <v>1952</v>
      </c>
      <c r="E1365" t="s">
        <v>2406</v>
      </c>
      <c r="F1365" t="s">
        <v>11</v>
      </c>
      <c r="G1365">
        <v>35000000</v>
      </c>
      <c r="H1365" s="8">
        <v>6.2</v>
      </c>
    </row>
    <row r="1366" spans="1:8" hidden="1" x14ac:dyDescent="0.3">
      <c r="A1366" t="s">
        <v>686</v>
      </c>
      <c r="B1366">
        <v>103</v>
      </c>
      <c r="C1366">
        <v>40687294</v>
      </c>
      <c r="D1366" t="s">
        <v>794</v>
      </c>
      <c r="E1366" t="s">
        <v>2407</v>
      </c>
      <c r="F1366" t="s">
        <v>11</v>
      </c>
      <c r="G1366">
        <v>35000000</v>
      </c>
      <c r="H1366" s="8">
        <v>5.4</v>
      </c>
    </row>
    <row r="1367" spans="1:8" hidden="1" x14ac:dyDescent="0.3">
      <c r="A1367" t="s">
        <v>1758</v>
      </c>
      <c r="B1367">
        <v>109</v>
      </c>
      <c r="C1367">
        <v>37553932</v>
      </c>
      <c r="D1367" t="s">
        <v>930</v>
      </c>
      <c r="E1367" t="s">
        <v>2408</v>
      </c>
      <c r="F1367" t="s">
        <v>11</v>
      </c>
      <c r="G1367">
        <v>40000000</v>
      </c>
      <c r="H1367" s="8">
        <v>6.7</v>
      </c>
    </row>
    <row r="1368" spans="1:8" hidden="1" x14ac:dyDescent="0.3">
      <c r="A1368" t="s">
        <v>2409</v>
      </c>
      <c r="B1368">
        <v>104</v>
      </c>
      <c r="C1368">
        <v>37481242</v>
      </c>
      <c r="D1368" t="s">
        <v>551</v>
      </c>
      <c r="E1368" t="s">
        <v>2410</v>
      </c>
      <c r="F1368" t="s">
        <v>11</v>
      </c>
      <c r="G1368">
        <v>35000000</v>
      </c>
      <c r="H1368" s="8">
        <v>5.3</v>
      </c>
    </row>
    <row r="1369" spans="1:8" hidden="1" x14ac:dyDescent="0.3">
      <c r="A1369" t="s">
        <v>2411</v>
      </c>
      <c r="B1369">
        <v>112</v>
      </c>
      <c r="C1369">
        <v>39026186</v>
      </c>
      <c r="D1369" t="s">
        <v>465</v>
      </c>
      <c r="E1369" t="s">
        <v>2412</v>
      </c>
      <c r="F1369" t="s">
        <v>11</v>
      </c>
      <c r="G1369">
        <v>35000000</v>
      </c>
      <c r="H1369" s="8">
        <v>5.9</v>
      </c>
    </row>
    <row r="1370" spans="1:8" hidden="1" x14ac:dyDescent="0.3">
      <c r="A1370" t="s">
        <v>2413</v>
      </c>
      <c r="B1370">
        <v>95</v>
      </c>
      <c r="C1370">
        <v>33422806</v>
      </c>
      <c r="D1370" t="s">
        <v>1780</v>
      </c>
      <c r="E1370" t="s">
        <v>2414</v>
      </c>
      <c r="F1370" t="s">
        <v>11</v>
      </c>
      <c r="G1370">
        <v>50000000</v>
      </c>
      <c r="H1370" s="8">
        <v>4.8</v>
      </c>
    </row>
    <row r="1371" spans="1:8" hidden="1" x14ac:dyDescent="0.3">
      <c r="A1371" t="s">
        <v>2415</v>
      </c>
      <c r="B1371">
        <v>102</v>
      </c>
      <c r="C1371">
        <v>33423521</v>
      </c>
      <c r="D1371" t="s">
        <v>349</v>
      </c>
      <c r="E1371" t="s">
        <v>2416</v>
      </c>
      <c r="F1371" t="s">
        <v>11</v>
      </c>
      <c r="G1371">
        <v>35000000</v>
      </c>
      <c r="H1371" s="8">
        <v>3.8</v>
      </c>
    </row>
    <row r="1372" spans="1:8" hidden="1" x14ac:dyDescent="0.3">
      <c r="A1372" t="s">
        <v>1262</v>
      </c>
      <c r="B1372">
        <v>150</v>
      </c>
      <c r="C1372">
        <v>32519322</v>
      </c>
      <c r="D1372" t="s">
        <v>2356</v>
      </c>
      <c r="E1372" t="s">
        <v>2417</v>
      </c>
      <c r="F1372" t="s">
        <v>11</v>
      </c>
      <c r="G1372">
        <v>35000000</v>
      </c>
      <c r="H1372" s="8">
        <v>8.5</v>
      </c>
    </row>
    <row r="1373" spans="1:8" hidden="1" x14ac:dyDescent="0.3">
      <c r="A1373" t="s">
        <v>878</v>
      </c>
      <c r="B1373">
        <v>122</v>
      </c>
      <c r="C1373">
        <v>31598308</v>
      </c>
      <c r="D1373" t="s">
        <v>998</v>
      </c>
      <c r="E1373" t="s">
        <v>1895</v>
      </c>
      <c r="F1373" t="s">
        <v>11</v>
      </c>
      <c r="G1373">
        <v>35000000</v>
      </c>
      <c r="H1373" s="8">
        <v>6.8</v>
      </c>
    </row>
    <row r="1374" spans="1:8" hidden="1" x14ac:dyDescent="0.3">
      <c r="A1374" t="s">
        <v>2009</v>
      </c>
      <c r="B1374">
        <v>101</v>
      </c>
      <c r="C1374">
        <v>37617947</v>
      </c>
      <c r="D1374" t="s">
        <v>1910</v>
      </c>
      <c r="E1374" t="s">
        <v>2418</v>
      </c>
      <c r="F1374" t="s">
        <v>11</v>
      </c>
      <c r="G1374">
        <v>30000000</v>
      </c>
      <c r="H1374" s="8">
        <v>6.8</v>
      </c>
    </row>
    <row r="1375" spans="1:8" hidden="1" x14ac:dyDescent="0.3">
      <c r="A1375" t="s">
        <v>1686</v>
      </c>
      <c r="B1375">
        <v>108</v>
      </c>
      <c r="C1375">
        <v>32048809</v>
      </c>
      <c r="D1375" t="s">
        <v>2090</v>
      </c>
      <c r="E1375" t="s">
        <v>2419</v>
      </c>
      <c r="F1375" t="s">
        <v>11</v>
      </c>
      <c r="G1375">
        <v>30000000</v>
      </c>
      <c r="H1375" s="8">
        <v>5.3</v>
      </c>
    </row>
    <row r="1376" spans="1:8" hidden="1" x14ac:dyDescent="0.3">
      <c r="A1376" t="s">
        <v>1009</v>
      </c>
      <c r="B1376">
        <v>98</v>
      </c>
      <c r="C1376">
        <v>33987757</v>
      </c>
      <c r="D1376" t="s">
        <v>69</v>
      </c>
      <c r="E1376" t="s">
        <v>2420</v>
      </c>
      <c r="F1376" t="s">
        <v>11</v>
      </c>
      <c r="G1376">
        <v>27000000</v>
      </c>
      <c r="H1376" s="8">
        <v>7.3</v>
      </c>
    </row>
    <row r="1377" spans="1:8" hidden="1" x14ac:dyDescent="0.3">
      <c r="A1377" t="s">
        <v>1226</v>
      </c>
      <c r="B1377">
        <v>137</v>
      </c>
      <c r="C1377">
        <v>37304950</v>
      </c>
      <c r="D1377" t="s">
        <v>564</v>
      </c>
      <c r="E1377" t="s">
        <v>2421</v>
      </c>
      <c r="F1377" t="s">
        <v>11</v>
      </c>
      <c r="G1377">
        <v>35000000</v>
      </c>
      <c r="H1377" s="8">
        <v>6.6</v>
      </c>
    </row>
    <row r="1378" spans="1:8" hidden="1" x14ac:dyDescent="0.3">
      <c r="A1378" t="s">
        <v>2422</v>
      </c>
      <c r="B1378">
        <v>112</v>
      </c>
      <c r="C1378">
        <v>30691439</v>
      </c>
      <c r="D1378" t="s">
        <v>2059</v>
      </c>
      <c r="E1378" t="s">
        <v>2423</v>
      </c>
      <c r="F1378" t="s">
        <v>11</v>
      </c>
      <c r="G1378">
        <v>35000000</v>
      </c>
      <c r="H1378" s="8">
        <v>6.2</v>
      </c>
    </row>
    <row r="1379" spans="1:8" hidden="1" x14ac:dyDescent="0.3">
      <c r="A1379" t="s">
        <v>2424</v>
      </c>
      <c r="B1379">
        <v>101</v>
      </c>
      <c r="C1379">
        <v>30307804</v>
      </c>
      <c r="D1379" t="s">
        <v>1661</v>
      </c>
      <c r="E1379" t="s">
        <v>2425</v>
      </c>
      <c r="F1379" t="s">
        <v>11</v>
      </c>
      <c r="G1379">
        <v>35000000</v>
      </c>
      <c r="H1379" s="8">
        <v>5.2</v>
      </c>
    </row>
    <row r="1380" spans="1:8" hidden="1" x14ac:dyDescent="0.3">
      <c r="A1380" t="s">
        <v>906</v>
      </c>
      <c r="B1380">
        <v>103</v>
      </c>
      <c r="C1380">
        <v>30669413</v>
      </c>
      <c r="D1380" t="s">
        <v>1381</v>
      </c>
      <c r="E1380" t="s">
        <v>2426</v>
      </c>
      <c r="F1380" t="s">
        <v>11</v>
      </c>
      <c r="G1380">
        <v>35000000</v>
      </c>
      <c r="H1380" s="8">
        <v>6.2</v>
      </c>
    </row>
    <row r="1381" spans="1:8" hidden="1" x14ac:dyDescent="0.3">
      <c r="A1381" t="s">
        <v>1149</v>
      </c>
      <c r="B1381">
        <v>101</v>
      </c>
      <c r="C1381">
        <v>28687835</v>
      </c>
      <c r="D1381" t="s">
        <v>712</v>
      </c>
      <c r="E1381" t="s">
        <v>2427</v>
      </c>
      <c r="F1381" t="s">
        <v>11</v>
      </c>
      <c r="G1381">
        <v>35000000</v>
      </c>
      <c r="H1381" s="8">
        <v>6.2</v>
      </c>
    </row>
    <row r="1382" spans="1:8" hidden="1" x14ac:dyDescent="0.3">
      <c r="A1382" t="s">
        <v>2428</v>
      </c>
      <c r="B1382">
        <v>112</v>
      </c>
      <c r="C1382">
        <v>26494611</v>
      </c>
      <c r="D1382" t="s">
        <v>2429</v>
      </c>
      <c r="E1382" t="s">
        <v>2430</v>
      </c>
      <c r="F1382" t="s">
        <v>11</v>
      </c>
      <c r="G1382">
        <v>35000000</v>
      </c>
      <c r="H1382" s="8">
        <v>6.6</v>
      </c>
    </row>
    <row r="1383" spans="1:8" hidden="1" x14ac:dyDescent="0.3">
      <c r="A1383" t="s">
        <v>2318</v>
      </c>
      <c r="B1383">
        <v>102</v>
      </c>
      <c r="C1383">
        <v>25266129</v>
      </c>
      <c r="D1383" t="s">
        <v>465</v>
      </c>
      <c r="E1383" t="s">
        <v>2431</v>
      </c>
      <c r="F1383" t="s">
        <v>11</v>
      </c>
      <c r="G1383">
        <v>35000000</v>
      </c>
      <c r="H1383" s="8">
        <v>6.2</v>
      </c>
    </row>
    <row r="1384" spans="1:8" hidden="1" x14ac:dyDescent="0.3">
      <c r="A1384" t="s">
        <v>157</v>
      </c>
      <c r="B1384">
        <v>101</v>
      </c>
      <c r="C1384">
        <v>25863915</v>
      </c>
      <c r="D1384" t="s">
        <v>391</v>
      </c>
      <c r="E1384" t="s">
        <v>2432</v>
      </c>
      <c r="F1384" t="s">
        <v>11</v>
      </c>
      <c r="G1384">
        <v>35000000</v>
      </c>
      <c r="H1384" s="8">
        <v>5.0999999999999996</v>
      </c>
    </row>
    <row r="1385" spans="1:8" hidden="1" x14ac:dyDescent="0.3">
      <c r="A1385" t="s">
        <v>1226</v>
      </c>
      <c r="B1385">
        <v>155</v>
      </c>
      <c r="C1385">
        <v>25078937</v>
      </c>
      <c r="D1385" t="s">
        <v>719</v>
      </c>
      <c r="E1385" t="s">
        <v>2433</v>
      </c>
      <c r="F1385" t="s">
        <v>11</v>
      </c>
      <c r="G1385">
        <v>30000000</v>
      </c>
      <c r="H1385" s="8">
        <v>6.6</v>
      </c>
    </row>
    <row r="1386" spans="1:8" hidden="1" x14ac:dyDescent="0.3">
      <c r="A1386" t="s">
        <v>2434</v>
      </c>
      <c r="B1386">
        <v>109</v>
      </c>
      <c r="C1386">
        <v>28995450</v>
      </c>
      <c r="D1386" t="s">
        <v>164</v>
      </c>
      <c r="E1386" t="s">
        <v>2435</v>
      </c>
      <c r="F1386" t="s">
        <v>11</v>
      </c>
      <c r="G1386">
        <v>35000000</v>
      </c>
      <c r="H1386" s="8">
        <v>6.1</v>
      </c>
    </row>
    <row r="1387" spans="1:8" hidden="1" x14ac:dyDescent="0.3">
      <c r="A1387" t="s">
        <v>1798</v>
      </c>
      <c r="B1387">
        <v>140</v>
      </c>
      <c r="C1387">
        <v>24276500</v>
      </c>
      <c r="D1387" t="s">
        <v>564</v>
      </c>
      <c r="E1387" t="s">
        <v>2436</v>
      </c>
      <c r="F1387" t="s">
        <v>11</v>
      </c>
      <c r="G1387">
        <v>35000000</v>
      </c>
      <c r="H1387" s="8">
        <v>6.6</v>
      </c>
    </row>
    <row r="1388" spans="1:8" hidden="1" x14ac:dyDescent="0.3">
      <c r="A1388" t="s">
        <v>2437</v>
      </c>
      <c r="B1388">
        <v>108</v>
      </c>
      <c r="C1388">
        <v>20981633</v>
      </c>
      <c r="D1388" t="s">
        <v>737</v>
      </c>
      <c r="E1388" t="s">
        <v>2438</v>
      </c>
      <c r="F1388" t="s">
        <v>11</v>
      </c>
      <c r="G1388">
        <v>30000000</v>
      </c>
      <c r="H1388" s="8">
        <v>5.9</v>
      </c>
    </row>
    <row r="1389" spans="1:8" hidden="1" x14ac:dyDescent="0.3">
      <c r="A1389" t="s">
        <v>2439</v>
      </c>
      <c r="B1389">
        <v>96</v>
      </c>
      <c r="C1389">
        <v>22913677</v>
      </c>
      <c r="D1389" t="s">
        <v>868</v>
      </c>
      <c r="E1389" t="s">
        <v>2440</v>
      </c>
      <c r="F1389" t="s">
        <v>11</v>
      </c>
      <c r="G1389">
        <v>35000000</v>
      </c>
      <c r="H1389" s="8">
        <v>6.3</v>
      </c>
    </row>
    <row r="1390" spans="1:8" hidden="1" x14ac:dyDescent="0.3">
      <c r="A1390" t="s">
        <v>2441</v>
      </c>
      <c r="B1390">
        <v>123</v>
      </c>
      <c r="C1390">
        <v>34531832</v>
      </c>
      <c r="D1390" t="s">
        <v>536</v>
      </c>
      <c r="E1390" t="s">
        <v>2442</v>
      </c>
      <c r="F1390" t="s">
        <v>11</v>
      </c>
      <c r="G1390">
        <v>35000000</v>
      </c>
      <c r="H1390" s="8">
        <v>7.1</v>
      </c>
    </row>
    <row r="1391" spans="1:8" hidden="1" x14ac:dyDescent="0.3">
      <c r="A1391" t="s">
        <v>969</v>
      </c>
      <c r="B1391">
        <v>106</v>
      </c>
      <c r="C1391">
        <v>28064226</v>
      </c>
      <c r="D1391" t="s">
        <v>376</v>
      </c>
      <c r="E1391" t="s">
        <v>2443</v>
      </c>
      <c r="F1391" t="s">
        <v>11</v>
      </c>
      <c r="G1391">
        <v>35000000</v>
      </c>
      <c r="H1391" s="8">
        <v>5</v>
      </c>
    </row>
    <row r="1392" spans="1:8" hidden="1" x14ac:dyDescent="0.3">
      <c r="A1392" t="s">
        <v>2444</v>
      </c>
      <c r="B1392">
        <v>76</v>
      </c>
      <c r="C1392">
        <v>19447478</v>
      </c>
      <c r="D1392" t="s">
        <v>2445</v>
      </c>
      <c r="E1392" t="s">
        <v>2446</v>
      </c>
      <c r="F1392" t="s">
        <v>11</v>
      </c>
      <c r="G1392">
        <v>35000000</v>
      </c>
      <c r="H1392" s="8">
        <v>5.6</v>
      </c>
    </row>
    <row r="1393" spans="1:8" hidden="1" x14ac:dyDescent="0.3">
      <c r="A1393" t="s">
        <v>1616</v>
      </c>
      <c r="B1393">
        <v>107</v>
      </c>
      <c r="C1393">
        <v>19389454</v>
      </c>
      <c r="D1393" t="s">
        <v>840</v>
      </c>
      <c r="E1393" t="s">
        <v>2447</v>
      </c>
      <c r="F1393" t="s">
        <v>11</v>
      </c>
      <c r="G1393">
        <v>55000000</v>
      </c>
      <c r="H1393" s="8">
        <v>7.4</v>
      </c>
    </row>
    <row r="1394" spans="1:8" hidden="1" x14ac:dyDescent="0.3">
      <c r="A1394" t="s">
        <v>2448</v>
      </c>
      <c r="B1394">
        <v>82</v>
      </c>
      <c r="C1394">
        <v>25871834</v>
      </c>
      <c r="D1394" t="s">
        <v>2449</v>
      </c>
      <c r="E1394" t="s">
        <v>2450</v>
      </c>
      <c r="F1394" t="s">
        <v>11</v>
      </c>
      <c r="G1394">
        <v>35000000</v>
      </c>
      <c r="H1394" s="8">
        <v>4.5</v>
      </c>
    </row>
    <row r="1395" spans="1:8" hidden="1" x14ac:dyDescent="0.3">
      <c r="A1395" t="s">
        <v>2451</v>
      </c>
      <c r="B1395">
        <v>109</v>
      </c>
      <c r="C1395">
        <v>19692608</v>
      </c>
      <c r="D1395" t="s">
        <v>712</v>
      </c>
      <c r="E1395" t="s">
        <v>2452</v>
      </c>
      <c r="F1395" t="s">
        <v>11</v>
      </c>
      <c r="G1395">
        <v>35000000</v>
      </c>
      <c r="H1395" s="8">
        <v>6.2</v>
      </c>
    </row>
    <row r="1396" spans="1:8" hidden="1" x14ac:dyDescent="0.3">
      <c r="A1396" t="s">
        <v>2058</v>
      </c>
      <c r="B1396">
        <v>99</v>
      </c>
      <c r="C1396">
        <v>19294901</v>
      </c>
      <c r="D1396" t="s">
        <v>2453</v>
      </c>
      <c r="E1396" t="s">
        <v>2454</v>
      </c>
      <c r="F1396" t="s">
        <v>11</v>
      </c>
      <c r="G1396">
        <v>35000000</v>
      </c>
      <c r="H1396" s="8">
        <v>5</v>
      </c>
    </row>
    <row r="1397" spans="1:8" hidden="1" x14ac:dyDescent="0.3">
      <c r="A1397" t="s">
        <v>1458</v>
      </c>
      <c r="B1397">
        <v>91</v>
      </c>
      <c r="C1397">
        <v>20275446</v>
      </c>
      <c r="D1397" t="s">
        <v>108</v>
      </c>
      <c r="E1397" t="s">
        <v>2455</v>
      </c>
      <c r="F1397" t="s">
        <v>11</v>
      </c>
      <c r="G1397">
        <v>35000000</v>
      </c>
      <c r="H1397" s="8">
        <v>6.5</v>
      </c>
    </row>
    <row r="1398" spans="1:8" hidden="1" x14ac:dyDescent="0.3">
      <c r="A1398" t="s">
        <v>2038</v>
      </c>
      <c r="B1398">
        <v>87</v>
      </c>
      <c r="C1398">
        <v>34507079</v>
      </c>
      <c r="D1398" t="s">
        <v>573</v>
      </c>
      <c r="E1398" t="s">
        <v>2456</v>
      </c>
      <c r="F1398" t="s">
        <v>11</v>
      </c>
      <c r="G1398">
        <v>35000000</v>
      </c>
      <c r="H1398" s="8">
        <v>5.0999999999999996</v>
      </c>
    </row>
    <row r="1399" spans="1:8" hidden="1" x14ac:dyDescent="0.3">
      <c r="A1399" t="s">
        <v>1571</v>
      </c>
      <c r="B1399">
        <v>125</v>
      </c>
      <c r="C1399">
        <v>18306166</v>
      </c>
      <c r="D1399" t="s">
        <v>399</v>
      </c>
      <c r="E1399" t="s">
        <v>2457</v>
      </c>
      <c r="F1399" t="s">
        <v>11</v>
      </c>
      <c r="G1399">
        <v>35000000</v>
      </c>
      <c r="H1399" s="8">
        <v>6.5</v>
      </c>
    </row>
    <row r="1400" spans="1:8" hidden="1" x14ac:dyDescent="0.3">
      <c r="A1400" t="s">
        <v>1250</v>
      </c>
      <c r="B1400">
        <v>118</v>
      </c>
      <c r="C1400">
        <v>17609982</v>
      </c>
      <c r="D1400" t="s">
        <v>526</v>
      </c>
      <c r="E1400" t="s">
        <v>2458</v>
      </c>
      <c r="F1400" t="s">
        <v>11</v>
      </c>
      <c r="G1400">
        <v>35000000</v>
      </c>
      <c r="H1400" s="8">
        <v>6.2</v>
      </c>
    </row>
    <row r="1401" spans="1:8" hidden="1" x14ac:dyDescent="0.3">
      <c r="A1401" t="s">
        <v>1711</v>
      </c>
      <c r="B1401">
        <v>98</v>
      </c>
      <c r="C1401">
        <v>16831505</v>
      </c>
      <c r="D1401" t="s">
        <v>1289</v>
      </c>
      <c r="E1401" t="s">
        <v>2459</v>
      </c>
      <c r="F1401" t="s">
        <v>11</v>
      </c>
      <c r="G1401">
        <v>31000000</v>
      </c>
      <c r="H1401" s="8">
        <v>6.3</v>
      </c>
    </row>
    <row r="1402" spans="1:8" hidden="1" x14ac:dyDescent="0.3">
      <c r="A1402" t="s">
        <v>1982</v>
      </c>
      <c r="B1402">
        <v>92</v>
      </c>
      <c r="C1402">
        <v>17596256</v>
      </c>
      <c r="D1402" t="s">
        <v>1006</v>
      </c>
      <c r="E1402" t="s">
        <v>2460</v>
      </c>
      <c r="F1402" t="s">
        <v>11</v>
      </c>
      <c r="G1402">
        <v>35000000</v>
      </c>
      <c r="H1402" s="8">
        <v>3.8</v>
      </c>
    </row>
    <row r="1403" spans="1:8" hidden="1" x14ac:dyDescent="0.3">
      <c r="A1403" t="s">
        <v>1333</v>
      </c>
      <c r="B1403">
        <v>92</v>
      </c>
      <c r="C1403">
        <v>14998070</v>
      </c>
      <c r="D1403" t="s">
        <v>2461</v>
      </c>
      <c r="E1403" t="s">
        <v>2462</v>
      </c>
      <c r="F1403" t="s">
        <v>11</v>
      </c>
      <c r="G1403">
        <v>35000000</v>
      </c>
      <c r="H1403" s="8">
        <v>6.2</v>
      </c>
    </row>
    <row r="1404" spans="1:8" hidden="1" x14ac:dyDescent="0.3">
      <c r="A1404" t="s">
        <v>763</v>
      </c>
      <c r="B1404">
        <v>115</v>
      </c>
      <c r="C1404">
        <v>14587732</v>
      </c>
      <c r="D1404" t="s">
        <v>634</v>
      </c>
      <c r="E1404" t="s">
        <v>2463</v>
      </c>
      <c r="F1404" t="s">
        <v>11</v>
      </c>
      <c r="G1404">
        <v>35000000</v>
      </c>
      <c r="H1404" s="8">
        <v>5.7</v>
      </c>
    </row>
    <row r="1405" spans="1:8" hidden="1" x14ac:dyDescent="0.3">
      <c r="A1405" t="s">
        <v>2138</v>
      </c>
      <c r="B1405">
        <v>120</v>
      </c>
      <c r="C1405">
        <v>18317151</v>
      </c>
      <c r="D1405" t="s">
        <v>2464</v>
      </c>
      <c r="E1405" t="s">
        <v>2465</v>
      </c>
      <c r="F1405" t="s">
        <v>11</v>
      </c>
      <c r="G1405">
        <v>35000000</v>
      </c>
      <c r="H1405" s="8">
        <v>6.7</v>
      </c>
    </row>
    <row r="1406" spans="1:8" hidden="1" x14ac:dyDescent="0.3">
      <c r="A1406" t="s">
        <v>2466</v>
      </c>
      <c r="B1406">
        <v>111</v>
      </c>
      <c r="C1406">
        <v>11405825</v>
      </c>
      <c r="D1406" t="s">
        <v>1128</v>
      </c>
      <c r="E1406" t="s">
        <v>2467</v>
      </c>
      <c r="F1406" t="s">
        <v>11</v>
      </c>
      <c r="G1406">
        <v>35000000</v>
      </c>
      <c r="H1406" s="8">
        <v>6.8</v>
      </c>
    </row>
    <row r="1407" spans="1:8" hidden="1" x14ac:dyDescent="0.3">
      <c r="A1407" t="s">
        <v>880</v>
      </c>
      <c r="B1407">
        <v>94</v>
      </c>
      <c r="C1407">
        <v>13264986</v>
      </c>
      <c r="D1407" t="s">
        <v>2468</v>
      </c>
      <c r="E1407" t="s">
        <v>2469</v>
      </c>
      <c r="F1407" t="s">
        <v>11</v>
      </c>
      <c r="G1407">
        <v>35000000</v>
      </c>
      <c r="H1407" s="8">
        <v>6</v>
      </c>
    </row>
    <row r="1408" spans="1:8" hidden="1" x14ac:dyDescent="0.3">
      <c r="A1408" t="s">
        <v>2470</v>
      </c>
      <c r="B1408">
        <v>100</v>
      </c>
      <c r="C1408">
        <v>10991381</v>
      </c>
      <c r="D1408" t="s">
        <v>1997</v>
      </c>
      <c r="E1408" t="s">
        <v>2471</v>
      </c>
      <c r="F1408" t="s">
        <v>11</v>
      </c>
      <c r="G1408">
        <v>35000000</v>
      </c>
      <c r="H1408" s="8">
        <v>7.3</v>
      </c>
    </row>
    <row r="1409" spans="1:8" hidden="1" x14ac:dyDescent="0.3">
      <c r="A1409" t="s">
        <v>553</v>
      </c>
      <c r="B1409">
        <v>101</v>
      </c>
      <c r="C1409">
        <v>10268846</v>
      </c>
      <c r="D1409" t="s">
        <v>391</v>
      </c>
      <c r="E1409" t="s">
        <v>2472</v>
      </c>
      <c r="F1409" t="s">
        <v>11</v>
      </c>
      <c r="G1409">
        <v>35000000</v>
      </c>
      <c r="H1409" s="8">
        <v>5.5</v>
      </c>
    </row>
    <row r="1410" spans="1:8" hidden="1" x14ac:dyDescent="0.3">
      <c r="A1410" t="s">
        <v>1628</v>
      </c>
      <c r="B1410">
        <v>139</v>
      </c>
      <c r="C1410">
        <v>13303319</v>
      </c>
      <c r="D1410" t="s">
        <v>1750</v>
      </c>
      <c r="E1410" t="s">
        <v>2473</v>
      </c>
      <c r="F1410" t="s">
        <v>11</v>
      </c>
      <c r="G1410">
        <v>32000000</v>
      </c>
      <c r="H1410" s="8">
        <v>6.7</v>
      </c>
    </row>
    <row r="1411" spans="1:8" hidden="1" x14ac:dyDescent="0.3">
      <c r="A1411" t="s">
        <v>2474</v>
      </c>
      <c r="B1411">
        <v>91</v>
      </c>
      <c r="C1411">
        <v>10076136</v>
      </c>
      <c r="D1411" t="s">
        <v>566</v>
      </c>
      <c r="E1411" t="s">
        <v>2475</v>
      </c>
      <c r="F1411" t="s">
        <v>11</v>
      </c>
      <c r="G1411">
        <v>35000000</v>
      </c>
      <c r="H1411" s="8">
        <v>4.8</v>
      </c>
    </row>
    <row r="1412" spans="1:8" hidden="1" x14ac:dyDescent="0.3">
      <c r="A1412" t="s">
        <v>160</v>
      </c>
      <c r="B1412">
        <v>109</v>
      </c>
      <c r="C1412">
        <v>10499968</v>
      </c>
      <c r="D1412" t="s">
        <v>142</v>
      </c>
      <c r="E1412" t="s">
        <v>2476</v>
      </c>
      <c r="F1412" t="s">
        <v>11</v>
      </c>
      <c r="G1412">
        <v>35000000</v>
      </c>
      <c r="H1412" s="8">
        <v>5.7</v>
      </c>
    </row>
    <row r="1413" spans="1:8" hidden="1" x14ac:dyDescent="0.3">
      <c r="A1413" t="s">
        <v>1672</v>
      </c>
      <c r="B1413">
        <v>102</v>
      </c>
      <c r="C1413">
        <v>7659747</v>
      </c>
      <c r="D1413" t="s">
        <v>376</v>
      </c>
      <c r="E1413" t="s">
        <v>2477</v>
      </c>
      <c r="F1413" t="s">
        <v>11</v>
      </c>
      <c r="G1413">
        <v>38000000</v>
      </c>
      <c r="H1413" s="8">
        <v>5.0999999999999996</v>
      </c>
    </row>
    <row r="1414" spans="1:8" hidden="1" x14ac:dyDescent="0.3">
      <c r="A1414" t="s">
        <v>2478</v>
      </c>
      <c r="B1414">
        <v>103</v>
      </c>
      <c r="C1414">
        <v>7948159</v>
      </c>
      <c r="D1414" t="s">
        <v>142</v>
      </c>
      <c r="E1414" t="s">
        <v>2479</v>
      </c>
      <c r="F1414" t="s">
        <v>11</v>
      </c>
      <c r="G1414">
        <v>35000000</v>
      </c>
      <c r="H1414" s="8">
        <v>6</v>
      </c>
    </row>
    <row r="1415" spans="1:8" hidden="1" x14ac:dyDescent="0.3">
      <c r="A1415" t="s">
        <v>1679</v>
      </c>
      <c r="B1415">
        <v>83</v>
      </c>
      <c r="C1415">
        <v>11631245</v>
      </c>
      <c r="D1415" t="s">
        <v>2480</v>
      </c>
      <c r="E1415" t="s">
        <v>2481</v>
      </c>
      <c r="F1415" t="s">
        <v>11</v>
      </c>
      <c r="G1415">
        <v>35000000</v>
      </c>
      <c r="H1415" s="8">
        <v>4.2</v>
      </c>
    </row>
    <row r="1416" spans="1:8" hidden="1" x14ac:dyDescent="0.3">
      <c r="A1416" t="s">
        <v>134</v>
      </c>
      <c r="B1416">
        <v>123</v>
      </c>
      <c r="C1416">
        <v>10137502</v>
      </c>
      <c r="D1416" t="s">
        <v>2482</v>
      </c>
      <c r="E1416" t="s">
        <v>2483</v>
      </c>
      <c r="F1416" t="s">
        <v>11</v>
      </c>
      <c r="G1416">
        <v>35000000</v>
      </c>
      <c r="H1416" s="8">
        <v>7.4</v>
      </c>
    </row>
    <row r="1417" spans="1:8" hidden="1" x14ac:dyDescent="0.3">
      <c r="A1417" t="s">
        <v>2484</v>
      </c>
      <c r="B1417">
        <v>101</v>
      </c>
      <c r="C1417">
        <v>6448817</v>
      </c>
      <c r="D1417" t="s">
        <v>13</v>
      </c>
      <c r="E1417" t="s">
        <v>2485</v>
      </c>
      <c r="F1417" t="s">
        <v>11</v>
      </c>
      <c r="G1417">
        <v>35000000</v>
      </c>
      <c r="H1417" s="8">
        <v>4.5999999999999996</v>
      </c>
    </row>
    <row r="1418" spans="1:8" hidden="1" x14ac:dyDescent="0.3">
      <c r="A1418" t="s">
        <v>60</v>
      </c>
      <c r="B1418">
        <v>117</v>
      </c>
      <c r="C1418">
        <v>7458269</v>
      </c>
      <c r="D1418" t="s">
        <v>465</v>
      </c>
      <c r="E1418" t="s">
        <v>2486</v>
      </c>
      <c r="F1418" t="s">
        <v>11</v>
      </c>
      <c r="G1418">
        <v>35000000</v>
      </c>
      <c r="H1418" s="8">
        <v>6.9</v>
      </c>
    </row>
    <row r="1419" spans="1:8" hidden="1" x14ac:dyDescent="0.3">
      <c r="A1419" t="s">
        <v>342</v>
      </c>
      <c r="B1419">
        <v>114</v>
      </c>
      <c r="C1419">
        <v>4651977</v>
      </c>
      <c r="D1419" t="s">
        <v>1128</v>
      </c>
      <c r="E1419" t="s">
        <v>2487</v>
      </c>
      <c r="F1419" t="s">
        <v>11</v>
      </c>
      <c r="G1419">
        <v>35000000</v>
      </c>
      <c r="H1419" s="8">
        <v>6.9</v>
      </c>
    </row>
    <row r="1420" spans="1:8" hidden="1" x14ac:dyDescent="0.3">
      <c r="A1420" t="s">
        <v>1250</v>
      </c>
      <c r="B1420">
        <v>330</v>
      </c>
      <c r="C1420">
        <v>4496583</v>
      </c>
      <c r="D1420" t="s">
        <v>643</v>
      </c>
      <c r="E1420" t="s">
        <v>2488</v>
      </c>
      <c r="F1420" t="s">
        <v>11</v>
      </c>
      <c r="G1420">
        <v>35000000</v>
      </c>
      <c r="H1420" s="8">
        <v>8</v>
      </c>
    </row>
    <row r="1421" spans="1:8" hidden="1" x14ac:dyDescent="0.3">
      <c r="A1421" t="s">
        <v>2489</v>
      </c>
      <c r="B1421">
        <v>121</v>
      </c>
      <c r="C1421">
        <v>2221994</v>
      </c>
      <c r="D1421" t="s">
        <v>455</v>
      </c>
      <c r="E1421" t="s">
        <v>2490</v>
      </c>
      <c r="F1421" t="s">
        <v>11</v>
      </c>
      <c r="G1421">
        <v>35000000</v>
      </c>
      <c r="H1421" s="8">
        <v>6.4</v>
      </c>
    </row>
    <row r="1422" spans="1:8" hidden="1" x14ac:dyDescent="0.3">
      <c r="A1422" t="s">
        <v>752</v>
      </c>
      <c r="B1422">
        <v>114</v>
      </c>
      <c r="C1422">
        <v>6592103</v>
      </c>
      <c r="D1422" t="s">
        <v>719</v>
      </c>
      <c r="E1422" t="s">
        <v>2491</v>
      </c>
      <c r="F1422" t="s">
        <v>11</v>
      </c>
      <c r="G1422">
        <v>35000000</v>
      </c>
      <c r="H1422" s="8">
        <v>6.3</v>
      </c>
    </row>
    <row r="1423" spans="1:8" hidden="1" x14ac:dyDescent="0.3">
      <c r="A1423" t="s">
        <v>344</v>
      </c>
      <c r="B1423">
        <v>148</v>
      </c>
      <c r="C1423">
        <v>630779</v>
      </c>
      <c r="D1423" t="s">
        <v>2492</v>
      </c>
      <c r="E1423" t="s">
        <v>2493</v>
      </c>
      <c r="F1423" t="s">
        <v>11</v>
      </c>
      <c r="G1423">
        <v>35000000</v>
      </c>
      <c r="H1423" s="8">
        <v>6.8</v>
      </c>
    </row>
    <row r="1424" spans="1:8" hidden="1" x14ac:dyDescent="0.3">
      <c r="A1424" t="s">
        <v>1326</v>
      </c>
      <c r="B1424">
        <v>113</v>
      </c>
      <c r="C1424">
        <v>102413606</v>
      </c>
      <c r="D1424" t="s">
        <v>540</v>
      </c>
      <c r="E1424" t="s">
        <v>2494</v>
      </c>
      <c r="F1424" t="s">
        <v>11</v>
      </c>
      <c r="G1424">
        <v>34000000</v>
      </c>
      <c r="H1424" s="8">
        <v>6.8</v>
      </c>
    </row>
    <row r="1425" spans="1:8" hidden="1" x14ac:dyDescent="0.3">
      <c r="A1425" t="s">
        <v>2495</v>
      </c>
      <c r="B1425">
        <v>91</v>
      </c>
      <c r="C1425">
        <v>10214013</v>
      </c>
      <c r="D1425" t="s">
        <v>658</v>
      </c>
      <c r="E1425" t="s">
        <v>2496</v>
      </c>
      <c r="F1425" t="s">
        <v>11</v>
      </c>
      <c r="G1425">
        <v>35000000</v>
      </c>
      <c r="H1425" s="8">
        <v>5.4</v>
      </c>
    </row>
    <row r="1426" spans="1:8" hidden="1" x14ac:dyDescent="0.3">
      <c r="A1426" t="s">
        <v>152</v>
      </c>
      <c r="B1426">
        <v>139</v>
      </c>
      <c r="C1426">
        <v>32000000</v>
      </c>
      <c r="D1426" t="s">
        <v>69</v>
      </c>
      <c r="E1426" t="s">
        <v>2497</v>
      </c>
      <c r="F1426" t="s">
        <v>11</v>
      </c>
      <c r="G1426">
        <v>30000000</v>
      </c>
      <c r="H1426" s="8">
        <v>7.2</v>
      </c>
    </row>
    <row r="1427" spans="1:8" hidden="1" x14ac:dyDescent="0.3">
      <c r="A1427" t="s">
        <v>393</v>
      </c>
      <c r="B1427">
        <v>96</v>
      </c>
      <c r="C1427">
        <v>10139254</v>
      </c>
      <c r="D1427" t="s">
        <v>610</v>
      </c>
      <c r="E1427" t="s">
        <v>2498</v>
      </c>
      <c r="F1427" t="s">
        <v>11</v>
      </c>
      <c r="G1427">
        <v>35000000</v>
      </c>
      <c r="H1427" s="8">
        <v>7.3</v>
      </c>
    </row>
    <row r="1428" spans="1:8" hidden="1" x14ac:dyDescent="0.3">
      <c r="A1428" t="s">
        <v>2499</v>
      </c>
      <c r="B1428">
        <v>102</v>
      </c>
      <c r="C1428">
        <v>11227940</v>
      </c>
      <c r="D1428" t="s">
        <v>2500</v>
      </c>
      <c r="E1428" t="s">
        <v>2501</v>
      </c>
      <c r="F1428" t="s">
        <v>11</v>
      </c>
      <c r="G1428">
        <v>34000000</v>
      </c>
      <c r="H1428" s="8">
        <v>5.2</v>
      </c>
    </row>
    <row r="1429" spans="1:8" hidden="1" x14ac:dyDescent="0.3">
      <c r="A1429" t="s">
        <v>586</v>
      </c>
      <c r="B1429">
        <v>96</v>
      </c>
      <c r="C1429">
        <v>183125</v>
      </c>
      <c r="D1429" t="s">
        <v>142</v>
      </c>
      <c r="E1429" t="s">
        <v>2502</v>
      </c>
      <c r="F1429" t="s">
        <v>11</v>
      </c>
      <c r="G1429">
        <v>35000000</v>
      </c>
      <c r="H1429" s="8">
        <v>5.5</v>
      </c>
    </row>
    <row r="1430" spans="1:8" hidden="1" x14ac:dyDescent="0.3">
      <c r="A1430" t="s">
        <v>2503</v>
      </c>
      <c r="B1430">
        <v>101</v>
      </c>
      <c r="C1430">
        <v>15081783</v>
      </c>
      <c r="D1430" t="s">
        <v>200</v>
      </c>
      <c r="E1430" t="s">
        <v>2504</v>
      </c>
      <c r="F1430" t="s">
        <v>2505</v>
      </c>
      <c r="G1430">
        <v>34000000</v>
      </c>
      <c r="H1430" s="8">
        <v>7.7</v>
      </c>
    </row>
    <row r="1431" spans="1:8" hidden="1" x14ac:dyDescent="0.3">
      <c r="A1431" t="s">
        <v>2506</v>
      </c>
      <c r="B1431">
        <v>128</v>
      </c>
      <c r="C1431">
        <v>37432299</v>
      </c>
      <c r="D1431" t="s">
        <v>69</v>
      </c>
      <c r="E1431" t="s">
        <v>2507</v>
      </c>
      <c r="F1431" t="s">
        <v>11</v>
      </c>
      <c r="G1431">
        <v>34000000</v>
      </c>
      <c r="H1431" s="8">
        <v>7.1</v>
      </c>
    </row>
    <row r="1432" spans="1:8" hidden="1" x14ac:dyDescent="0.3">
      <c r="A1432" t="s">
        <v>2508</v>
      </c>
      <c r="B1432">
        <v>109</v>
      </c>
      <c r="C1432">
        <v>10654581</v>
      </c>
      <c r="D1432" t="s">
        <v>891</v>
      </c>
      <c r="E1432" t="s">
        <v>2509</v>
      </c>
      <c r="F1432" t="s">
        <v>11</v>
      </c>
      <c r="G1432">
        <v>34000000</v>
      </c>
      <c r="H1432" s="8">
        <v>5.3</v>
      </c>
    </row>
    <row r="1433" spans="1:8" hidden="1" x14ac:dyDescent="0.3">
      <c r="A1433" t="s">
        <v>2510</v>
      </c>
      <c r="B1433">
        <v>114</v>
      </c>
      <c r="C1433">
        <v>6543194</v>
      </c>
      <c r="D1433" t="s">
        <v>773</v>
      </c>
      <c r="E1433" t="s">
        <v>2511</v>
      </c>
      <c r="F1433" t="s">
        <v>11</v>
      </c>
      <c r="G1433">
        <v>34000000</v>
      </c>
      <c r="H1433" s="8">
        <v>5.6</v>
      </c>
    </row>
    <row r="1434" spans="1:8" hidden="1" x14ac:dyDescent="0.3">
      <c r="A1434" t="s">
        <v>1527</v>
      </c>
      <c r="B1434">
        <v>105</v>
      </c>
      <c r="C1434">
        <v>13101142</v>
      </c>
      <c r="D1434" t="s">
        <v>1289</v>
      </c>
      <c r="E1434" t="s">
        <v>2512</v>
      </c>
      <c r="F1434" t="s">
        <v>11</v>
      </c>
      <c r="G1434">
        <v>35000000</v>
      </c>
      <c r="H1434" s="8">
        <v>5.7</v>
      </c>
    </row>
    <row r="1435" spans="1:8" hidden="1" x14ac:dyDescent="0.3">
      <c r="A1435" t="s">
        <v>2166</v>
      </c>
      <c r="B1435">
        <v>141</v>
      </c>
      <c r="C1435">
        <v>8324748</v>
      </c>
      <c r="D1435" t="s">
        <v>1943</v>
      </c>
      <c r="E1435" t="s">
        <v>2513</v>
      </c>
      <c r="F1435" t="s">
        <v>11</v>
      </c>
      <c r="G1435">
        <v>35000000</v>
      </c>
      <c r="H1435" s="8">
        <v>7.1</v>
      </c>
    </row>
    <row r="1436" spans="1:8" hidden="1" x14ac:dyDescent="0.3">
      <c r="A1436" t="s">
        <v>1286</v>
      </c>
      <c r="B1436">
        <v>138</v>
      </c>
      <c r="C1436">
        <v>141340178</v>
      </c>
      <c r="D1436" t="s">
        <v>1345</v>
      </c>
      <c r="E1436" t="s">
        <v>2514</v>
      </c>
      <c r="F1436" t="s">
        <v>11</v>
      </c>
      <c r="G1436">
        <v>40000000</v>
      </c>
      <c r="H1436" s="8">
        <v>7.6</v>
      </c>
    </row>
    <row r="1437" spans="1:8" hidden="1" x14ac:dyDescent="0.3">
      <c r="A1437" t="s">
        <v>1140</v>
      </c>
      <c r="B1437">
        <v>101</v>
      </c>
      <c r="C1437">
        <v>51758599</v>
      </c>
      <c r="D1437" t="s">
        <v>1180</v>
      </c>
      <c r="E1437" t="s">
        <v>2515</v>
      </c>
      <c r="F1437" t="s">
        <v>11</v>
      </c>
      <c r="G1437">
        <v>33000000</v>
      </c>
      <c r="H1437" s="8">
        <v>5.5</v>
      </c>
    </row>
    <row r="1438" spans="1:8" hidden="1" x14ac:dyDescent="0.3">
      <c r="A1438" t="s">
        <v>515</v>
      </c>
      <c r="B1438">
        <v>99</v>
      </c>
      <c r="C1438">
        <v>117559438</v>
      </c>
      <c r="D1438" t="s">
        <v>573</v>
      </c>
      <c r="E1438" t="s">
        <v>2516</v>
      </c>
      <c r="F1438" t="s">
        <v>11</v>
      </c>
      <c r="G1438">
        <v>30000000</v>
      </c>
      <c r="H1438" s="8">
        <v>5.0999999999999996</v>
      </c>
    </row>
    <row r="1439" spans="1:8" hidden="1" x14ac:dyDescent="0.3">
      <c r="A1439" t="s">
        <v>2517</v>
      </c>
      <c r="B1439">
        <v>85</v>
      </c>
      <c r="C1439">
        <v>4091</v>
      </c>
      <c r="D1439" t="s">
        <v>89</v>
      </c>
      <c r="E1439" t="s">
        <v>2518</v>
      </c>
      <c r="F1439" t="s">
        <v>11</v>
      </c>
      <c r="G1439">
        <v>34000000</v>
      </c>
      <c r="H1439" s="8">
        <v>6.3</v>
      </c>
    </row>
    <row r="1440" spans="1:8" hidden="1" x14ac:dyDescent="0.3">
      <c r="A1440" t="s">
        <v>2519</v>
      </c>
      <c r="B1440">
        <v>89</v>
      </c>
      <c r="C1440">
        <v>21426805</v>
      </c>
      <c r="D1440" t="s">
        <v>110</v>
      </c>
      <c r="E1440" t="s">
        <v>2520</v>
      </c>
      <c r="F1440" t="s">
        <v>11</v>
      </c>
      <c r="G1440">
        <v>30000000</v>
      </c>
      <c r="H1440" s="8">
        <v>4.9000000000000004</v>
      </c>
    </row>
    <row r="1441" spans="1:8" hidden="1" x14ac:dyDescent="0.3">
      <c r="A1441" t="s">
        <v>2521</v>
      </c>
      <c r="B1441">
        <v>99</v>
      </c>
      <c r="C1441">
        <v>35057332</v>
      </c>
      <c r="D1441" t="s">
        <v>2522</v>
      </c>
      <c r="E1441" t="s">
        <v>2523</v>
      </c>
      <c r="F1441" t="s">
        <v>11</v>
      </c>
      <c r="G1441">
        <v>33000000</v>
      </c>
      <c r="H1441" s="8">
        <v>6.5</v>
      </c>
    </row>
    <row r="1442" spans="1:8" hidden="1" x14ac:dyDescent="0.3">
      <c r="A1442" t="s">
        <v>1913</v>
      </c>
      <c r="B1442">
        <v>105</v>
      </c>
      <c r="C1442">
        <v>34014398</v>
      </c>
      <c r="D1442" t="s">
        <v>2524</v>
      </c>
      <c r="E1442" t="s">
        <v>2525</v>
      </c>
      <c r="F1442" t="s">
        <v>11</v>
      </c>
      <c r="G1442">
        <v>33000000</v>
      </c>
      <c r="H1442" s="8">
        <v>5.6</v>
      </c>
    </row>
    <row r="1443" spans="1:8" hidden="1" x14ac:dyDescent="0.3">
      <c r="A1443" t="s">
        <v>2526</v>
      </c>
      <c r="B1443">
        <v>97</v>
      </c>
      <c r="C1443">
        <v>28927720</v>
      </c>
      <c r="D1443" t="s">
        <v>2527</v>
      </c>
      <c r="E1443" t="s">
        <v>2528</v>
      </c>
      <c r="F1443" t="s">
        <v>11</v>
      </c>
      <c r="G1443">
        <v>33000000</v>
      </c>
      <c r="H1443" s="8">
        <v>5.3</v>
      </c>
    </row>
    <row r="1444" spans="1:8" hidden="1" x14ac:dyDescent="0.3">
      <c r="A1444" t="s">
        <v>2529</v>
      </c>
      <c r="B1444">
        <v>140</v>
      </c>
      <c r="C1444">
        <v>33682273</v>
      </c>
      <c r="D1444" t="s">
        <v>142</v>
      </c>
      <c r="E1444" t="s">
        <v>2530</v>
      </c>
      <c r="F1444" t="s">
        <v>11</v>
      </c>
      <c r="G1444">
        <v>33000000</v>
      </c>
      <c r="H1444" s="8">
        <v>6.5</v>
      </c>
    </row>
    <row r="1445" spans="1:8" hidden="1" x14ac:dyDescent="0.3">
      <c r="A1445" t="s">
        <v>2531</v>
      </c>
      <c r="B1445">
        <v>118</v>
      </c>
      <c r="C1445">
        <v>4280577</v>
      </c>
      <c r="D1445" t="s">
        <v>1617</v>
      </c>
      <c r="E1445" t="s">
        <v>2532</v>
      </c>
      <c r="F1445" t="s">
        <v>11</v>
      </c>
      <c r="G1445">
        <v>10000000</v>
      </c>
      <c r="H1445" s="8">
        <v>6.8</v>
      </c>
    </row>
    <row r="1446" spans="1:8" hidden="1" x14ac:dyDescent="0.3">
      <c r="A1446" t="s">
        <v>2533</v>
      </c>
      <c r="B1446">
        <v>94</v>
      </c>
      <c r="C1446">
        <v>17120019</v>
      </c>
      <c r="D1446" t="s">
        <v>108</v>
      </c>
      <c r="E1446" t="s">
        <v>2534</v>
      </c>
      <c r="F1446" t="s">
        <v>11</v>
      </c>
      <c r="G1446">
        <v>30000000</v>
      </c>
      <c r="H1446" s="8">
        <v>6.5</v>
      </c>
    </row>
    <row r="1447" spans="1:8" hidden="1" x14ac:dyDescent="0.3">
      <c r="A1447" t="s">
        <v>118</v>
      </c>
      <c r="B1447">
        <v>124</v>
      </c>
      <c r="C1447">
        <v>8406264</v>
      </c>
      <c r="D1447" t="s">
        <v>465</v>
      </c>
      <c r="E1447" t="s">
        <v>2535</v>
      </c>
      <c r="F1447" t="s">
        <v>11</v>
      </c>
      <c r="G1447">
        <v>38000000</v>
      </c>
      <c r="H1447" s="8">
        <v>6</v>
      </c>
    </row>
    <row r="1448" spans="1:8" hidden="1" x14ac:dyDescent="0.3">
      <c r="A1448" t="s">
        <v>2536</v>
      </c>
      <c r="B1448">
        <v>134</v>
      </c>
      <c r="C1448">
        <v>309125409</v>
      </c>
      <c r="D1448" t="s">
        <v>9</v>
      </c>
      <c r="E1448" t="s">
        <v>2537</v>
      </c>
      <c r="F1448" t="s">
        <v>11</v>
      </c>
      <c r="G1448">
        <v>32500000</v>
      </c>
      <c r="H1448" s="8">
        <v>8.4</v>
      </c>
    </row>
    <row r="1449" spans="1:8" hidden="1" x14ac:dyDescent="0.3">
      <c r="A1449" t="s">
        <v>2538</v>
      </c>
      <c r="B1449">
        <v>113</v>
      </c>
      <c r="C1449">
        <v>10955425</v>
      </c>
      <c r="D1449" t="s">
        <v>930</v>
      </c>
      <c r="E1449" t="s">
        <v>2539</v>
      </c>
      <c r="F1449" t="s">
        <v>11</v>
      </c>
      <c r="G1449">
        <v>30000000</v>
      </c>
      <c r="H1449" s="8">
        <v>6</v>
      </c>
    </row>
    <row r="1450" spans="1:8" hidden="1" x14ac:dyDescent="0.3">
      <c r="A1450" t="s">
        <v>2152</v>
      </c>
      <c r="B1450">
        <v>124</v>
      </c>
      <c r="C1450">
        <v>34180954</v>
      </c>
      <c r="D1450" t="s">
        <v>69</v>
      </c>
      <c r="E1450" t="s">
        <v>2540</v>
      </c>
      <c r="F1450" t="s">
        <v>11</v>
      </c>
      <c r="G1450">
        <v>32000000</v>
      </c>
      <c r="H1450" s="8">
        <v>7.6</v>
      </c>
    </row>
    <row r="1451" spans="1:8" hidden="1" x14ac:dyDescent="0.3">
      <c r="A1451" t="s">
        <v>150</v>
      </c>
      <c r="B1451">
        <v>97</v>
      </c>
      <c r="C1451">
        <v>173381405</v>
      </c>
      <c r="D1451" t="s">
        <v>868</v>
      </c>
      <c r="E1451" t="s">
        <v>2541</v>
      </c>
      <c r="F1451" t="s">
        <v>11</v>
      </c>
      <c r="G1451">
        <v>33000000</v>
      </c>
      <c r="H1451" s="8">
        <v>6.9</v>
      </c>
    </row>
    <row r="1452" spans="1:8" hidden="1" x14ac:dyDescent="0.3">
      <c r="A1452" t="s">
        <v>223</v>
      </c>
      <c r="B1452">
        <v>123</v>
      </c>
      <c r="C1452">
        <v>104632573</v>
      </c>
      <c r="D1452" t="s">
        <v>2253</v>
      </c>
      <c r="E1452" t="s">
        <v>2542</v>
      </c>
      <c r="F1452" t="s">
        <v>11</v>
      </c>
      <c r="G1452">
        <v>32000000</v>
      </c>
      <c r="H1452" s="8">
        <v>6.4</v>
      </c>
    </row>
    <row r="1453" spans="1:8" hidden="1" x14ac:dyDescent="0.3">
      <c r="A1453" t="s">
        <v>1356</v>
      </c>
      <c r="B1453">
        <v>99</v>
      </c>
      <c r="C1453">
        <v>81150692</v>
      </c>
      <c r="D1453" t="s">
        <v>2543</v>
      </c>
      <c r="E1453" t="s">
        <v>2544</v>
      </c>
      <c r="F1453" t="s">
        <v>11</v>
      </c>
      <c r="G1453">
        <v>35000000</v>
      </c>
      <c r="H1453" s="8">
        <v>5.0999999999999996</v>
      </c>
    </row>
    <row r="1454" spans="1:8" hidden="1" x14ac:dyDescent="0.3">
      <c r="A1454" t="s">
        <v>342</v>
      </c>
      <c r="B1454">
        <v>101</v>
      </c>
      <c r="C1454">
        <v>60328558</v>
      </c>
      <c r="D1454" t="s">
        <v>2545</v>
      </c>
      <c r="E1454" t="s">
        <v>2546</v>
      </c>
      <c r="F1454" t="s">
        <v>11</v>
      </c>
      <c r="G1454">
        <v>32000000</v>
      </c>
      <c r="H1454" s="8">
        <v>7</v>
      </c>
    </row>
    <row r="1455" spans="1:8" hidden="1" x14ac:dyDescent="0.3">
      <c r="A1455" t="s">
        <v>2547</v>
      </c>
      <c r="B1455">
        <v>92</v>
      </c>
      <c r="C1455">
        <v>80197993</v>
      </c>
      <c r="D1455" t="s">
        <v>2548</v>
      </c>
      <c r="E1455" t="s">
        <v>2549</v>
      </c>
      <c r="F1455" t="s">
        <v>11</v>
      </c>
      <c r="G1455">
        <v>32000000</v>
      </c>
      <c r="H1455" s="8">
        <v>5.7</v>
      </c>
    </row>
    <row r="1456" spans="1:8" hidden="1" x14ac:dyDescent="0.3">
      <c r="A1456" t="s">
        <v>312</v>
      </c>
      <c r="B1456">
        <v>131</v>
      </c>
      <c r="C1456">
        <v>169076745</v>
      </c>
      <c r="D1456" t="s">
        <v>551</v>
      </c>
      <c r="E1456" t="s">
        <v>2550</v>
      </c>
      <c r="F1456" t="s">
        <v>11</v>
      </c>
      <c r="G1456">
        <v>32500000</v>
      </c>
      <c r="H1456" s="8">
        <v>6.8</v>
      </c>
    </row>
    <row r="1457" spans="1:8" hidden="1" x14ac:dyDescent="0.3">
      <c r="A1457" t="s">
        <v>2019</v>
      </c>
      <c r="B1457">
        <v>107</v>
      </c>
      <c r="C1457">
        <v>101470202</v>
      </c>
      <c r="D1457" t="s">
        <v>924</v>
      </c>
      <c r="E1457" t="s">
        <v>2551</v>
      </c>
      <c r="F1457" t="s">
        <v>11</v>
      </c>
      <c r="G1457">
        <v>32000000</v>
      </c>
      <c r="H1457" s="8">
        <v>6.7</v>
      </c>
    </row>
    <row r="1458" spans="1:8" hidden="1" x14ac:dyDescent="0.3">
      <c r="A1458" t="s">
        <v>2552</v>
      </c>
      <c r="B1458">
        <v>103</v>
      </c>
      <c r="C1458">
        <v>50041732</v>
      </c>
      <c r="D1458" t="s">
        <v>2090</v>
      </c>
      <c r="E1458" t="s">
        <v>2553</v>
      </c>
      <c r="F1458" t="s">
        <v>11</v>
      </c>
      <c r="G1458">
        <v>29000000</v>
      </c>
      <c r="H1458" s="8">
        <v>6.2</v>
      </c>
    </row>
    <row r="1459" spans="1:8" hidden="1" x14ac:dyDescent="0.3">
      <c r="A1459" t="s">
        <v>2506</v>
      </c>
      <c r="B1459">
        <v>129</v>
      </c>
      <c r="C1459">
        <v>48814909</v>
      </c>
      <c r="D1459" t="s">
        <v>506</v>
      </c>
      <c r="E1459" t="s">
        <v>2554</v>
      </c>
      <c r="F1459" t="s">
        <v>11</v>
      </c>
      <c r="G1459">
        <v>32000000</v>
      </c>
      <c r="H1459" s="8">
        <v>7.2</v>
      </c>
    </row>
    <row r="1460" spans="1:8" hidden="1" x14ac:dyDescent="0.3">
      <c r="A1460" t="s">
        <v>2555</v>
      </c>
      <c r="B1460">
        <v>107</v>
      </c>
      <c r="C1460">
        <v>57744720</v>
      </c>
      <c r="D1460" t="s">
        <v>108</v>
      </c>
      <c r="E1460" t="s">
        <v>2556</v>
      </c>
      <c r="F1460" t="s">
        <v>11</v>
      </c>
      <c r="G1460">
        <v>20000000</v>
      </c>
      <c r="H1460" s="8">
        <v>6.2</v>
      </c>
    </row>
    <row r="1461" spans="1:8" hidden="1" x14ac:dyDescent="0.3">
      <c r="A1461" t="s">
        <v>2557</v>
      </c>
      <c r="B1461">
        <v>89</v>
      </c>
      <c r="C1461">
        <v>21784432</v>
      </c>
      <c r="D1461" t="s">
        <v>658</v>
      </c>
      <c r="E1461" t="s">
        <v>2558</v>
      </c>
      <c r="F1461" t="s">
        <v>11</v>
      </c>
      <c r="G1461">
        <v>35000000</v>
      </c>
      <c r="H1461" s="8">
        <v>5.6</v>
      </c>
    </row>
    <row r="1462" spans="1:8" hidden="1" x14ac:dyDescent="0.3">
      <c r="A1462" t="s">
        <v>2082</v>
      </c>
      <c r="B1462">
        <v>113</v>
      </c>
      <c r="C1462">
        <v>37911876</v>
      </c>
      <c r="D1462" t="s">
        <v>573</v>
      </c>
      <c r="E1462" t="s">
        <v>2559</v>
      </c>
      <c r="F1462" t="s">
        <v>11</v>
      </c>
      <c r="G1462">
        <v>32000000</v>
      </c>
      <c r="H1462" s="8">
        <v>4.4000000000000004</v>
      </c>
    </row>
    <row r="1463" spans="1:8" hidden="1" x14ac:dyDescent="0.3">
      <c r="A1463" t="s">
        <v>232</v>
      </c>
      <c r="B1463">
        <v>93</v>
      </c>
      <c r="C1463">
        <v>54696902</v>
      </c>
      <c r="D1463" t="s">
        <v>1655</v>
      </c>
      <c r="E1463" t="s">
        <v>2560</v>
      </c>
      <c r="F1463" t="s">
        <v>11</v>
      </c>
      <c r="G1463">
        <v>32000000</v>
      </c>
      <c r="H1463" s="8">
        <v>7.5</v>
      </c>
    </row>
    <row r="1464" spans="1:8" hidden="1" x14ac:dyDescent="0.3">
      <c r="A1464" t="s">
        <v>1674</v>
      </c>
      <c r="B1464">
        <v>120</v>
      </c>
      <c r="C1464">
        <v>36733909</v>
      </c>
      <c r="D1464" t="s">
        <v>2482</v>
      </c>
      <c r="E1464" t="s">
        <v>2561</v>
      </c>
      <c r="F1464" t="s">
        <v>11</v>
      </c>
      <c r="G1464">
        <v>32000000</v>
      </c>
      <c r="H1464" s="8">
        <v>7.1</v>
      </c>
    </row>
    <row r="1465" spans="1:8" hidden="1" x14ac:dyDescent="0.3">
      <c r="A1465" t="s">
        <v>433</v>
      </c>
      <c r="B1465">
        <v>98</v>
      </c>
      <c r="C1465">
        <v>35063732</v>
      </c>
      <c r="D1465" t="s">
        <v>271</v>
      </c>
      <c r="E1465" t="s">
        <v>2562</v>
      </c>
      <c r="F1465" t="s">
        <v>11</v>
      </c>
      <c r="G1465">
        <v>32000000</v>
      </c>
      <c r="H1465" s="8">
        <v>6.4</v>
      </c>
    </row>
    <row r="1466" spans="1:8" hidden="1" x14ac:dyDescent="0.3">
      <c r="A1466" t="s">
        <v>1380</v>
      </c>
      <c r="B1466">
        <v>105</v>
      </c>
      <c r="C1466">
        <v>99462</v>
      </c>
      <c r="D1466" t="s">
        <v>2563</v>
      </c>
      <c r="E1466" t="s">
        <v>2564</v>
      </c>
      <c r="F1466" t="s">
        <v>11</v>
      </c>
      <c r="G1466">
        <v>33000000</v>
      </c>
      <c r="H1466" s="8">
        <v>7.1</v>
      </c>
    </row>
    <row r="1467" spans="1:8" hidden="1" x14ac:dyDescent="0.3">
      <c r="A1467" t="s">
        <v>2565</v>
      </c>
      <c r="B1467">
        <v>98</v>
      </c>
      <c r="C1467">
        <v>32701088</v>
      </c>
      <c r="D1467" t="s">
        <v>2566</v>
      </c>
      <c r="E1467" t="s">
        <v>2567</v>
      </c>
      <c r="F1467" t="s">
        <v>11</v>
      </c>
      <c r="G1467">
        <v>32000000</v>
      </c>
      <c r="H1467" s="8">
        <v>6.9</v>
      </c>
    </row>
    <row r="1468" spans="1:8" hidden="1" x14ac:dyDescent="0.3">
      <c r="A1468" t="s">
        <v>1774</v>
      </c>
      <c r="B1468">
        <v>96</v>
      </c>
      <c r="C1468">
        <v>31493782</v>
      </c>
      <c r="D1468" t="s">
        <v>712</v>
      </c>
      <c r="E1468" t="s">
        <v>2568</v>
      </c>
      <c r="F1468" t="s">
        <v>11</v>
      </c>
      <c r="G1468">
        <v>32000000</v>
      </c>
      <c r="H1468" s="8">
        <v>7.5</v>
      </c>
    </row>
    <row r="1469" spans="1:8" hidden="1" x14ac:dyDescent="0.3">
      <c r="A1469" t="s">
        <v>364</v>
      </c>
      <c r="B1469">
        <v>87</v>
      </c>
      <c r="C1469">
        <v>43095600</v>
      </c>
      <c r="D1469" t="s">
        <v>108</v>
      </c>
      <c r="E1469" t="s">
        <v>2569</v>
      </c>
      <c r="F1469" t="s">
        <v>11</v>
      </c>
      <c r="G1469">
        <v>32000000</v>
      </c>
      <c r="H1469" s="8">
        <v>6.3</v>
      </c>
    </row>
    <row r="1470" spans="1:8" hidden="1" x14ac:dyDescent="0.3">
      <c r="A1470" t="s">
        <v>24</v>
      </c>
      <c r="B1470">
        <v>107</v>
      </c>
      <c r="C1470">
        <v>18636537</v>
      </c>
      <c r="D1470" t="s">
        <v>2570</v>
      </c>
      <c r="E1470" t="s">
        <v>2571</v>
      </c>
      <c r="F1470" t="s">
        <v>11</v>
      </c>
      <c r="G1470">
        <v>32000000</v>
      </c>
      <c r="H1470" s="8">
        <v>6.4</v>
      </c>
    </row>
    <row r="1471" spans="1:8" hidden="1" x14ac:dyDescent="0.3">
      <c r="A1471" t="s">
        <v>1915</v>
      </c>
      <c r="B1471">
        <v>90</v>
      </c>
      <c r="C1471">
        <v>17848322</v>
      </c>
      <c r="D1471" t="s">
        <v>551</v>
      </c>
      <c r="E1471" t="s">
        <v>2572</v>
      </c>
      <c r="F1471" t="s">
        <v>11</v>
      </c>
      <c r="G1471">
        <v>28000000</v>
      </c>
      <c r="H1471" s="8">
        <v>5.9</v>
      </c>
    </row>
    <row r="1472" spans="1:8" hidden="1" x14ac:dyDescent="0.3">
      <c r="A1472" t="s">
        <v>152</v>
      </c>
      <c r="B1472">
        <v>121</v>
      </c>
      <c r="C1472">
        <v>16640210</v>
      </c>
      <c r="D1472" t="s">
        <v>1345</v>
      </c>
      <c r="E1472" t="s">
        <v>2573</v>
      </c>
      <c r="F1472" t="s">
        <v>11</v>
      </c>
      <c r="G1472">
        <v>55000000</v>
      </c>
      <c r="H1472" s="8">
        <v>6.8</v>
      </c>
    </row>
    <row r="1473" spans="1:8" hidden="1" x14ac:dyDescent="0.3">
      <c r="A1473" t="s">
        <v>2574</v>
      </c>
      <c r="B1473">
        <v>119</v>
      </c>
      <c r="C1473">
        <v>13763130</v>
      </c>
      <c r="D1473" t="s">
        <v>460</v>
      </c>
      <c r="E1473" t="s">
        <v>2575</v>
      </c>
      <c r="F1473" t="s">
        <v>11</v>
      </c>
      <c r="G1473">
        <v>32000000</v>
      </c>
      <c r="H1473" s="8">
        <v>6.3</v>
      </c>
    </row>
    <row r="1474" spans="1:8" hidden="1" x14ac:dyDescent="0.3">
      <c r="A1474" t="s">
        <v>2576</v>
      </c>
      <c r="B1474">
        <v>107</v>
      </c>
      <c r="C1474">
        <v>10956379</v>
      </c>
      <c r="D1474" t="s">
        <v>2577</v>
      </c>
      <c r="E1474" t="s">
        <v>2578</v>
      </c>
      <c r="F1474" t="s">
        <v>11</v>
      </c>
      <c r="G1474">
        <v>35000000</v>
      </c>
      <c r="H1474" s="8">
        <v>3.6</v>
      </c>
    </row>
    <row r="1475" spans="1:8" hidden="1" x14ac:dyDescent="0.3">
      <c r="A1475" t="s">
        <v>2275</v>
      </c>
      <c r="B1475">
        <v>110</v>
      </c>
      <c r="C1475">
        <v>4357000</v>
      </c>
      <c r="D1475" t="s">
        <v>164</v>
      </c>
      <c r="E1475" t="s">
        <v>2579</v>
      </c>
      <c r="F1475" t="s">
        <v>11</v>
      </c>
      <c r="G1475">
        <v>30000000</v>
      </c>
      <c r="H1475" s="8">
        <v>5.3</v>
      </c>
    </row>
    <row r="1476" spans="1:8" hidden="1" x14ac:dyDescent="0.3">
      <c r="A1476" t="s">
        <v>2580</v>
      </c>
      <c r="B1476">
        <v>100</v>
      </c>
      <c r="C1476">
        <v>22525921</v>
      </c>
      <c r="D1476" t="s">
        <v>658</v>
      </c>
      <c r="E1476" t="s">
        <v>2581</v>
      </c>
      <c r="F1476" t="s">
        <v>11</v>
      </c>
      <c r="G1476">
        <v>30000000</v>
      </c>
      <c r="H1476" s="8">
        <v>5.9</v>
      </c>
    </row>
    <row r="1477" spans="1:8" hidden="1" x14ac:dyDescent="0.3">
      <c r="A1477" t="s">
        <v>584</v>
      </c>
      <c r="B1477">
        <v>75</v>
      </c>
      <c r="C1477">
        <v>3562749</v>
      </c>
      <c r="D1477" t="s">
        <v>2582</v>
      </c>
      <c r="E1477" t="s">
        <v>2583</v>
      </c>
      <c r="F1477" t="s">
        <v>11</v>
      </c>
      <c r="G1477">
        <v>32000000</v>
      </c>
      <c r="H1477" s="8">
        <v>6.9</v>
      </c>
    </row>
    <row r="1478" spans="1:8" hidden="1" x14ac:dyDescent="0.3">
      <c r="A1478" t="s">
        <v>2584</v>
      </c>
      <c r="B1478">
        <v>132</v>
      </c>
      <c r="C1478">
        <v>2899970</v>
      </c>
      <c r="D1478" t="s">
        <v>1128</v>
      </c>
      <c r="E1478" t="s">
        <v>2585</v>
      </c>
      <c r="F1478" t="s">
        <v>11</v>
      </c>
      <c r="G1478">
        <v>32000000</v>
      </c>
      <c r="H1478" s="8">
        <v>6.9</v>
      </c>
    </row>
    <row r="1479" spans="1:8" hidden="1" x14ac:dyDescent="0.3">
      <c r="A1479" t="s">
        <v>500</v>
      </c>
      <c r="B1479">
        <v>105</v>
      </c>
      <c r="C1479">
        <v>1304837</v>
      </c>
      <c r="D1479" t="s">
        <v>639</v>
      </c>
      <c r="E1479" t="s">
        <v>2586</v>
      </c>
      <c r="F1479" t="s">
        <v>11</v>
      </c>
      <c r="G1479">
        <v>32000000</v>
      </c>
      <c r="H1479" s="8">
        <v>6.1</v>
      </c>
    </row>
    <row r="1480" spans="1:8" hidden="1" x14ac:dyDescent="0.3">
      <c r="A1480" t="s">
        <v>1593</v>
      </c>
      <c r="B1480">
        <v>289</v>
      </c>
      <c r="C1480">
        <v>78800000</v>
      </c>
      <c r="D1480" t="s">
        <v>1123</v>
      </c>
      <c r="E1480" t="s">
        <v>2587</v>
      </c>
      <c r="F1480" t="s">
        <v>11</v>
      </c>
      <c r="G1480">
        <v>31500000</v>
      </c>
      <c r="H1480" s="8">
        <v>8.5</v>
      </c>
    </row>
    <row r="1481" spans="1:8" hidden="1" x14ac:dyDescent="0.3">
      <c r="A1481" t="s">
        <v>2588</v>
      </c>
      <c r="B1481">
        <v>102</v>
      </c>
      <c r="C1481">
        <v>17797316</v>
      </c>
      <c r="D1481" t="s">
        <v>551</v>
      </c>
      <c r="E1481" t="s">
        <v>2589</v>
      </c>
      <c r="F1481" t="s">
        <v>11</v>
      </c>
      <c r="G1481">
        <v>32000000</v>
      </c>
      <c r="H1481" s="8">
        <v>6.3</v>
      </c>
    </row>
    <row r="1482" spans="1:8" hidden="1" x14ac:dyDescent="0.3">
      <c r="A1482" t="s">
        <v>1470</v>
      </c>
      <c r="B1482">
        <v>143</v>
      </c>
      <c r="C1482">
        <v>82528097</v>
      </c>
      <c r="D1482" t="s">
        <v>2025</v>
      </c>
      <c r="E1482" t="s">
        <v>2590</v>
      </c>
      <c r="F1482" t="s">
        <v>11</v>
      </c>
      <c r="G1482">
        <v>6500000</v>
      </c>
      <c r="H1482" s="8">
        <v>7.3</v>
      </c>
    </row>
    <row r="1483" spans="1:8" hidden="1" x14ac:dyDescent="0.3">
      <c r="A1483" t="s">
        <v>2591</v>
      </c>
      <c r="B1483">
        <v>113</v>
      </c>
      <c r="C1483">
        <v>14268533</v>
      </c>
      <c r="D1483" t="s">
        <v>2592</v>
      </c>
      <c r="E1483" t="s">
        <v>2593</v>
      </c>
      <c r="F1483" t="s">
        <v>11</v>
      </c>
      <c r="G1483">
        <v>31500000</v>
      </c>
      <c r="H1483" s="8">
        <v>6.3</v>
      </c>
    </row>
    <row r="1484" spans="1:8" hidden="1" x14ac:dyDescent="0.3">
      <c r="A1484" t="s">
        <v>741</v>
      </c>
      <c r="B1484">
        <v>161</v>
      </c>
      <c r="C1484">
        <v>87100000</v>
      </c>
      <c r="D1484" t="s">
        <v>2067</v>
      </c>
      <c r="E1484" t="s">
        <v>2594</v>
      </c>
      <c r="F1484" t="s">
        <v>11</v>
      </c>
      <c r="G1484">
        <v>31000000</v>
      </c>
      <c r="H1484" s="8">
        <v>7.2</v>
      </c>
    </row>
    <row r="1485" spans="1:8" hidden="1" x14ac:dyDescent="0.3">
      <c r="A1485" t="s">
        <v>134</v>
      </c>
      <c r="B1485">
        <v>138</v>
      </c>
      <c r="C1485">
        <v>93749203</v>
      </c>
      <c r="D1485" t="s">
        <v>1345</v>
      </c>
      <c r="E1485" t="s">
        <v>2595</v>
      </c>
      <c r="F1485" t="s">
        <v>11</v>
      </c>
      <c r="G1485">
        <v>31000000</v>
      </c>
      <c r="H1485" s="8">
        <v>7.3</v>
      </c>
    </row>
    <row r="1486" spans="1:8" hidden="1" x14ac:dyDescent="0.3">
      <c r="A1486" t="s">
        <v>2596</v>
      </c>
      <c r="B1486">
        <v>126</v>
      </c>
      <c r="C1486">
        <v>62700000</v>
      </c>
      <c r="D1486" t="s">
        <v>74</v>
      </c>
      <c r="E1486" t="s">
        <v>2597</v>
      </c>
      <c r="F1486" t="s">
        <v>11</v>
      </c>
      <c r="G1486">
        <v>34000000</v>
      </c>
      <c r="H1486" s="8">
        <v>6.3</v>
      </c>
    </row>
    <row r="1487" spans="1:8" hidden="1" x14ac:dyDescent="0.3">
      <c r="A1487" t="s">
        <v>1766</v>
      </c>
      <c r="B1487">
        <v>99</v>
      </c>
      <c r="C1487">
        <v>59073773</v>
      </c>
      <c r="D1487" t="s">
        <v>2598</v>
      </c>
      <c r="E1487" t="s">
        <v>2599</v>
      </c>
      <c r="F1487" t="s">
        <v>11</v>
      </c>
      <c r="G1487">
        <v>25000000</v>
      </c>
      <c r="H1487" s="8">
        <v>8.1</v>
      </c>
    </row>
    <row r="1488" spans="1:8" hidden="1" x14ac:dyDescent="0.3">
      <c r="A1488" t="s">
        <v>2340</v>
      </c>
      <c r="B1488">
        <v>101</v>
      </c>
      <c r="C1488">
        <v>24185781</v>
      </c>
      <c r="D1488" t="s">
        <v>2600</v>
      </c>
      <c r="E1488" t="s">
        <v>2601</v>
      </c>
      <c r="F1488" t="s">
        <v>11</v>
      </c>
      <c r="G1488">
        <v>31000000</v>
      </c>
      <c r="H1488" s="8">
        <v>6.9</v>
      </c>
    </row>
    <row r="1489" spans="1:8" hidden="1" x14ac:dyDescent="0.3">
      <c r="A1489" t="s">
        <v>1674</v>
      </c>
      <c r="B1489">
        <v>103</v>
      </c>
      <c r="C1489">
        <v>53133888</v>
      </c>
      <c r="D1489" t="s">
        <v>2602</v>
      </c>
      <c r="E1489" t="s">
        <v>2603</v>
      </c>
      <c r="F1489" t="s">
        <v>11</v>
      </c>
      <c r="G1489">
        <v>31000000</v>
      </c>
      <c r="H1489" s="8">
        <v>6.3</v>
      </c>
    </row>
    <row r="1490" spans="1:8" hidden="1" x14ac:dyDescent="0.3">
      <c r="A1490" t="s">
        <v>1149</v>
      </c>
      <c r="B1490">
        <v>118</v>
      </c>
      <c r="C1490">
        <v>44983704</v>
      </c>
      <c r="D1490" t="s">
        <v>2604</v>
      </c>
      <c r="E1490" t="s">
        <v>2605</v>
      </c>
      <c r="F1490" t="s">
        <v>11</v>
      </c>
      <c r="G1490">
        <v>31000000</v>
      </c>
      <c r="H1490" s="8">
        <v>7.3</v>
      </c>
    </row>
    <row r="1491" spans="1:8" hidden="1" x14ac:dyDescent="0.3">
      <c r="A1491" t="s">
        <v>312</v>
      </c>
      <c r="B1491">
        <v>116</v>
      </c>
      <c r="C1491">
        <v>118099659</v>
      </c>
      <c r="D1491" t="s">
        <v>313</v>
      </c>
      <c r="E1491" t="s">
        <v>314</v>
      </c>
      <c r="F1491" t="s">
        <v>11</v>
      </c>
      <c r="G1491">
        <v>144000000</v>
      </c>
      <c r="H1491" s="8">
        <v>5.5</v>
      </c>
    </row>
    <row r="1492" spans="1:8" hidden="1" x14ac:dyDescent="0.3">
      <c r="A1492" t="s">
        <v>2606</v>
      </c>
      <c r="B1492">
        <v>99</v>
      </c>
      <c r="C1492">
        <v>58879132</v>
      </c>
      <c r="D1492" t="s">
        <v>1395</v>
      </c>
      <c r="E1492" t="s">
        <v>2607</v>
      </c>
      <c r="F1492" t="s">
        <v>11</v>
      </c>
      <c r="G1492">
        <v>31000000</v>
      </c>
      <c r="H1492" s="8">
        <v>6.1</v>
      </c>
    </row>
    <row r="1493" spans="1:8" hidden="1" x14ac:dyDescent="0.3">
      <c r="A1493" t="s">
        <v>52</v>
      </c>
      <c r="B1493">
        <v>105</v>
      </c>
      <c r="C1493">
        <v>72077000</v>
      </c>
      <c r="D1493" t="s">
        <v>1952</v>
      </c>
      <c r="E1493" t="s">
        <v>2608</v>
      </c>
      <c r="F1493" t="s">
        <v>11</v>
      </c>
      <c r="G1493">
        <v>30250000</v>
      </c>
      <c r="H1493" s="8">
        <v>6.9</v>
      </c>
    </row>
    <row r="1494" spans="1:8" hidden="1" x14ac:dyDescent="0.3">
      <c r="A1494" t="s">
        <v>50</v>
      </c>
      <c r="B1494">
        <v>113</v>
      </c>
      <c r="C1494">
        <v>170684505</v>
      </c>
      <c r="D1494" t="s">
        <v>2609</v>
      </c>
      <c r="E1494" t="s">
        <v>2610</v>
      </c>
      <c r="F1494" t="s">
        <v>11</v>
      </c>
      <c r="G1494">
        <v>45000000</v>
      </c>
      <c r="H1494" s="8">
        <v>7.2</v>
      </c>
    </row>
    <row r="1495" spans="1:8" hidden="1" x14ac:dyDescent="0.3">
      <c r="A1495" t="s">
        <v>730</v>
      </c>
      <c r="B1495">
        <v>93</v>
      </c>
      <c r="C1495">
        <v>163479795</v>
      </c>
      <c r="D1495" t="s">
        <v>840</v>
      </c>
      <c r="E1495" t="s">
        <v>2611</v>
      </c>
      <c r="F1495" t="s">
        <v>11</v>
      </c>
      <c r="G1495">
        <v>34200000</v>
      </c>
      <c r="H1495" s="8">
        <v>6.4</v>
      </c>
    </row>
    <row r="1496" spans="1:8" hidden="1" x14ac:dyDescent="0.3">
      <c r="A1496" t="s">
        <v>2612</v>
      </c>
      <c r="B1496">
        <v>108</v>
      </c>
      <c r="C1496">
        <v>145096820</v>
      </c>
      <c r="D1496" t="s">
        <v>658</v>
      </c>
      <c r="E1496" t="s">
        <v>2613</v>
      </c>
      <c r="F1496" t="s">
        <v>11</v>
      </c>
      <c r="G1496">
        <v>30000000</v>
      </c>
      <c r="H1496" s="8">
        <v>6.4</v>
      </c>
    </row>
    <row r="1497" spans="1:8" hidden="1" x14ac:dyDescent="0.3">
      <c r="A1497" t="s">
        <v>98</v>
      </c>
      <c r="B1497">
        <v>74</v>
      </c>
      <c r="C1497">
        <v>191796233</v>
      </c>
      <c r="D1497" t="s">
        <v>89</v>
      </c>
      <c r="E1497" t="s">
        <v>2614</v>
      </c>
      <c r="F1497" t="s">
        <v>11</v>
      </c>
      <c r="G1497">
        <v>30000000</v>
      </c>
      <c r="H1497" s="8">
        <v>8.3000000000000007</v>
      </c>
    </row>
    <row r="1498" spans="1:8" hidden="1" x14ac:dyDescent="0.3">
      <c r="A1498" t="s">
        <v>525</v>
      </c>
      <c r="B1498">
        <v>116</v>
      </c>
      <c r="C1498">
        <v>121248145</v>
      </c>
      <c r="D1498" t="s">
        <v>1104</v>
      </c>
      <c r="E1498" t="s">
        <v>2615</v>
      </c>
      <c r="F1498" t="s">
        <v>11</v>
      </c>
      <c r="G1498">
        <v>25000000</v>
      </c>
      <c r="H1498" s="8">
        <v>7.2</v>
      </c>
    </row>
    <row r="1499" spans="1:8" hidden="1" x14ac:dyDescent="0.3">
      <c r="A1499" t="s">
        <v>2616</v>
      </c>
      <c r="B1499">
        <v>104</v>
      </c>
      <c r="C1499">
        <v>125014030</v>
      </c>
      <c r="D1499" t="s">
        <v>69</v>
      </c>
      <c r="E1499" t="s">
        <v>2617</v>
      </c>
      <c r="F1499" t="s">
        <v>11</v>
      </c>
      <c r="G1499">
        <v>30000000</v>
      </c>
      <c r="H1499" s="8">
        <v>6.8</v>
      </c>
    </row>
    <row r="1500" spans="1:8" hidden="1" x14ac:dyDescent="0.3">
      <c r="A1500" t="s">
        <v>2618</v>
      </c>
      <c r="B1500">
        <v>106</v>
      </c>
      <c r="C1500">
        <v>11854694</v>
      </c>
      <c r="D1500" t="s">
        <v>1128</v>
      </c>
      <c r="E1500" t="s">
        <v>2619</v>
      </c>
      <c r="F1500" t="s">
        <v>11</v>
      </c>
      <c r="G1500">
        <v>31000000</v>
      </c>
      <c r="H1500" s="8">
        <v>6.5</v>
      </c>
    </row>
    <row r="1501" spans="1:8" hidden="1" x14ac:dyDescent="0.3">
      <c r="A1501" t="s">
        <v>2533</v>
      </c>
      <c r="B1501">
        <v>120</v>
      </c>
      <c r="C1501">
        <v>115648585</v>
      </c>
      <c r="D1501" t="s">
        <v>536</v>
      </c>
      <c r="E1501" t="s">
        <v>2620</v>
      </c>
      <c r="F1501" t="s">
        <v>11</v>
      </c>
      <c r="G1501">
        <v>30000000</v>
      </c>
      <c r="H1501" s="8">
        <v>7.8</v>
      </c>
    </row>
    <row r="1502" spans="1:8" hidden="1" x14ac:dyDescent="0.3">
      <c r="A1502" t="s">
        <v>428</v>
      </c>
      <c r="B1502">
        <v>135</v>
      </c>
      <c r="C1502">
        <v>122012643</v>
      </c>
      <c r="D1502" t="s">
        <v>16</v>
      </c>
      <c r="E1502" t="s">
        <v>2621</v>
      </c>
      <c r="F1502" t="s">
        <v>11</v>
      </c>
      <c r="G1502">
        <v>30000000</v>
      </c>
      <c r="H1502" s="8">
        <v>7.6</v>
      </c>
    </row>
    <row r="1503" spans="1:8" hidden="1" x14ac:dyDescent="0.3">
      <c r="A1503" t="s">
        <v>2287</v>
      </c>
      <c r="B1503">
        <v>132</v>
      </c>
      <c r="C1503">
        <v>116631310</v>
      </c>
      <c r="D1503" t="s">
        <v>506</v>
      </c>
      <c r="E1503" t="s">
        <v>2622</v>
      </c>
      <c r="F1503" t="s">
        <v>11</v>
      </c>
      <c r="G1503">
        <v>30000000</v>
      </c>
      <c r="H1503" s="8">
        <v>7.2</v>
      </c>
    </row>
    <row r="1504" spans="1:8" hidden="1" x14ac:dyDescent="0.3">
      <c r="A1504" t="s">
        <v>1664</v>
      </c>
      <c r="B1504">
        <v>92</v>
      </c>
      <c r="C1504">
        <v>114324072</v>
      </c>
      <c r="D1504" t="s">
        <v>1296</v>
      </c>
      <c r="E1504" t="s">
        <v>2623</v>
      </c>
      <c r="F1504" t="s">
        <v>11</v>
      </c>
      <c r="G1504">
        <v>20000000</v>
      </c>
      <c r="H1504" s="8">
        <v>6.7</v>
      </c>
    </row>
    <row r="1505" spans="1:8" hidden="1" x14ac:dyDescent="0.3">
      <c r="A1505" t="s">
        <v>52</v>
      </c>
      <c r="B1505">
        <v>99</v>
      </c>
      <c r="C1505">
        <v>113502246</v>
      </c>
      <c r="D1505" t="s">
        <v>924</v>
      </c>
      <c r="E1505" t="s">
        <v>2624</v>
      </c>
      <c r="F1505" t="s">
        <v>11</v>
      </c>
      <c r="G1505">
        <v>38000000</v>
      </c>
      <c r="H1505" s="8">
        <v>6.8</v>
      </c>
    </row>
    <row r="1506" spans="1:8" hidden="1" x14ac:dyDescent="0.3">
      <c r="A1506" t="s">
        <v>1640</v>
      </c>
      <c r="B1506">
        <v>90</v>
      </c>
      <c r="C1506">
        <v>108360000</v>
      </c>
      <c r="D1506" t="s">
        <v>1395</v>
      </c>
      <c r="E1506" t="s">
        <v>2625</v>
      </c>
      <c r="F1506" t="s">
        <v>11</v>
      </c>
      <c r="G1506">
        <v>30000000</v>
      </c>
      <c r="H1506" s="8">
        <v>6.3</v>
      </c>
    </row>
    <row r="1507" spans="1:8" hidden="1" x14ac:dyDescent="0.3">
      <c r="A1507" t="s">
        <v>1093</v>
      </c>
      <c r="B1507">
        <v>111</v>
      </c>
      <c r="C1507">
        <v>108244774</v>
      </c>
      <c r="D1507" t="s">
        <v>904</v>
      </c>
      <c r="E1507" t="s">
        <v>2626</v>
      </c>
      <c r="F1507" t="s">
        <v>11</v>
      </c>
      <c r="G1507">
        <v>37000000</v>
      </c>
      <c r="H1507" s="8">
        <v>6.2</v>
      </c>
    </row>
    <row r="1508" spans="1:8" hidden="1" x14ac:dyDescent="0.3">
      <c r="A1508" t="s">
        <v>2428</v>
      </c>
      <c r="B1508">
        <v>103</v>
      </c>
      <c r="C1508">
        <v>105444419</v>
      </c>
      <c r="D1508" t="s">
        <v>658</v>
      </c>
      <c r="E1508" t="s">
        <v>2627</v>
      </c>
      <c r="F1508" t="s">
        <v>11</v>
      </c>
      <c r="G1508">
        <v>26000000</v>
      </c>
      <c r="H1508" s="8">
        <v>6.2</v>
      </c>
    </row>
    <row r="1509" spans="1:8" hidden="1" x14ac:dyDescent="0.3">
      <c r="A1509" t="s">
        <v>215</v>
      </c>
      <c r="B1509">
        <v>127</v>
      </c>
      <c r="C1509">
        <v>100125340</v>
      </c>
      <c r="D1509" t="s">
        <v>719</v>
      </c>
      <c r="E1509" t="s">
        <v>2628</v>
      </c>
      <c r="F1509" t="s">
        <v>11</v>
      </c>
      <c r="G1509">
        <v>33000000</v>
      </c>
      <c r="H1509" s="8">
        <v>8.6</v>
      </c>
    </row>
    <row r="1510" spans="1:8" hidden="1" x14ac:dyDescent="0.3">
      <c r="A1510" t="s">
        <v>454</v>
      </c>
      <c r="B1510">
        <v>112</v>
      </c>
      <c r="C1510">
        <v>115646235</v>
      </c>
      <c r="D1510" t="s">
        <v>930</v>
      </c>
      <c r="E1510" t="s">
        <v>2629</v>
      </c>
      <c r="F1510" t="s">
        <v>11</v>
      </c>
      <c r="G1510">
        <v>30000000</v>
      </c>
      <c r="H1510" s="8">
        <v>8</v>
      </c>
    </row>
    <row r="1511" spans="1:8" hidden="1" x14ac:dyDescent="0.3">
      <c r="A1511" t="s">
        <v>2630</v>
      </c>
      <c r="B1511">
        <v>87</v>
      </c>
      <c r="C1511">
        <v>85416609</v>
      </c>
      <c r="D1511" t="s">
        <v>89</v>
      </c>
      <c r="E1511" t="s">
        <v>2631</v>
      </c>
      <c r="F1511" t="s">
        <v>11</v>
      </c>
      <c r="G1511">
        <v>30000000</v>
      </c>
      <c r="H1511" s="8">
        <v>7</v>
      </c>
    </row>
    <row r="1512" spans="1:8" hidden="1" x14ac:dyDescent="0.3">
      <c r="A1512" t="s">
        <v>1226</v>
      </c>
      <c r="B1512">
        <v>138</v>
      </c>
      <c r="C1512">
        <v>90135191</v>
      </c>
      <c r="D1512" t="s">
        <v>719</v>
      </c>
      <c r="E1512" t="s">
        <v>2632</v>
      </c>
      <c r="F1512" t="s">
        <v>11</v>
      </c>
      <c r="G1512">
        <v>25000000</v>
      </c>
      <c r="H1512" s="8">
        <v>8</v>
      </c>
    </row>
    <row r="1513" spans="1:8" hidden="1" x14ac:dyDescent="0.3">
      <c r="A1513" t="s">
        <v>1226</v>
      </c>
      <c r="B1513">
        <v>132</v>
      </c>
      <c r="C1513">
        <v>100422786</v>
      </c>
      <c r="D1513" t="s">
        <v>1254</v>
      </c>
      <c r="E1513" t="s">
        <v>2633</v>
      </c>
      <c r="F1513" t="s">
        <v>11</v>
      </c>
      <c r="G1513">
        <v>30000000</v>
      </c>
      <c r="H1513" s="8">
        <v>8.1</v>
      </c>
    </row>
    <row r="1514" spans="1:8" hidden="1" x14ac:dyDescent="0.3">
      <c r="A1514" t="s">
        <v>1394</v>
      </c>
      <c r="B1514">
        <v>103</v>
      </c>
      <c r="C1514">
        <v>106694016</v>
      </c>
      <c r="D1514" t="s">
        <v>326</v>
      </c>
      <c r="E1514" t="s">
        <v>2634</v>
      </c>
      <c r="F1514" t="s">
        <v>11</v>
      </c>
      <c r="G1514">
        <v>30000000</v>
      </c>
      <c r="H1514" s="8">
        <v>6.7</v>
      </c>
    </row>
    <row r="1515" spans="1:8" hidden="1" x14ac:dyDescent="0.3">
      <c r="A1515" t="s">
        <v>2088</v>
      </c>
      <c r="B1515">
        <v>123</v>
      </c>
      <c r="C1515">
        <v>64286</v>
      </c>
      <c r="D1515" t="s">
        <v>69</v>
      </c>
      <c r="E1515" t="s">
        <v>2635</v>
      </c>
      <c r="F1515" t="s">
        <v>11</v>
      </c>
      <c r="G1515">
        <v>29000000</v>
      </c>
      <c r="H1515" s="8">
        <v>7.9</v>
      </c>
    </row>
    <row r="1516" spans="1:8" hidden="1" x14ac:dyDescent="0.3">
      <c r="A1516" t="s">
        <v>2038</v>
      </c>
      <c r="B1516">
        <v>111</v>
      </c>
      <c r="C1516">
        <v>76806312</v>
      </c>
      <c r="D1516" t="s">
        <v>551</v>
      </c>
      <c r="E1516" t="s">
        <v>2636</v>
      </c>
      <c r="F1516" t="s">
        <v>11</v>
      </c>
      <c r="G1516">
        <v>30000000</v>
      </c>
      <c r="H1516" s="8">
        <v>6.1</v>
      </c>
    </row>
    <row r="1517" spans="1:8" hidden="1" x14ac:dyDescent="0.3">
      <c r="A1517" t="s">
        <v>550</v>
      </c>
      <c r="B1517">
        <v>102</v>
      </c>
      <c r="C1517">
        <v>79566871</v>
      </c>
      <c r="D1517" t="s">
        <v>2637</v>
      </c>
      <c r="E1517" t="s">
        <v>2638</v>
      </c>
      <c r="F1517" t="s">
        <v>11</v>
      </c>
      <c r="G1517">
        <v>30000000</v>
      </c>
      <c r="H1517" s="8">
        <v>4.2</v>
      </c>
    </row>
    <row r="1518" spans="1:8" hidden="1" x14ac:dyDescent="0.3">
      <c r="A1518" t="s">
        <v>2639</v>
      </c>
      <c r="B1518">
        <v>78</v>
      </c>
      <c r="C1518">
        <v>76501438</v>
      </c>
      <c r="D1518" t="s">
        <v>665</v>
      </c>
      <c r="E1518" t="s">
        <v>2640</v>
      </c>
      <c r="F1518" t="s">
        <v>11</v>
      </c>
      <c r="G1518">
        <v>30000000</v>
      </c>
      <c r="H1518" s="8">
        <v>6.1</v>
      </c>
    </row>
    <row r="1519" spans="1:8" hidden="1" x14ac:dyDescent="0.3">
      <c r="A1519" t="s">
        <v>2001</v>
      </c>
      <c r="B1519">
        <v>132</v>
      </c>
      <c r="C1519">
        <v>74787599</v>
      </c>
      <c r="D1519" t="s">
        <v>69</v>
      </c>
      <c r="E1519" t="s">
        <v>2641</v>
      </c>
      <c r="F1519" t="s">
        <v>11</v>
      </c>
      <c r="G1519">
        <v>30000000</v>
      </c>
      <c r="H1519" s="8">
        <v>6.6</v>
      </c>
    </row>
    <row r="1520" spans="1:8" hidden="1" x14ac:dyDescent="0.3">
      <c r="A1520" t="s">
        <v>328</v>
      </c>
      <c r="B1520">
        <v>133</v>
      </c>
      <c r="C1520">
        <v>66528842</v>
      </c>
      <c r="D1520" t="s">
        <v>2492</v>
      </c>
      <c r="E1520" t="s">
        <v>2642</v>
      </c>
      <c r="F1520" t="s">
        <v>11</v>
      </c>
      <c r="G1520">
        <v>30000000</v>
      </c>
      <c r="H1520" s="8">
        <v>7.5</v>
      </c>
    </row>
    <row r="1521" spans="1:8" hidden="1" x14ac:dyDescent="0.3">
      <c r="A1521" t="s">
        <v>2643</v>
      </c>
      <c r="B1521">
        <v>108</v>
      </c>
      <c r="C1521">
        <v>83813460</v>
      </c>
      <c r="D1521" t="s">
        <v>69</v>
      </c>
      <c r="E1521" t="s">
        <v>2644</v>
      </c>
      <c r="F1521" t="s">
        <v>11</v>
      </c>
      <c r="G1521">
        <v>25000000</v>
      </c>
      <c r="H1521" s="8">
        <v>7.4</v>
      </c>
    </row>
    <row r="1522" spans="1:8" hidden="1" x14ac:dyDescent="0.3">
      <c r="A1522" t="s">
        <v>2645</v>
      </c>
      <c r="B1522">
        <v>125</v>
      </c>
      <c r="C1522">
        <v>65010106</v>
      </c>
      <c r="D1522" t="s">
        <v>840</v>
      </c>
      <c r="E1522" t="s">
        <v>2646</v>
      </c>
      <c r="F1522" t="s">
        <v>11</v>
      </c>
      <c r="G1522">
        <v>30000000</v>
      </c>
      <c r="H1522" s="8">
        <v>7.2</v>
      </c>
    </row>
    <row r="1523" spans="1:8" hidden="1" x14ac:dyDescent="0.3">
      <c r="A1523" t="s">
        <v>2647</v>
      </c>
      <c r="B1523">
        <v>98</v>
      </c>
      <c r="C1523">
        <v>66359959</v>
      </c>
      <c r="D1523" t="s">
        <v>2648</v>
      </c>
      <c r="E1523" t="s">
        <v>2649</v>
      </c>
      <c r="F1523" t="s">
        <v>11</v>
      </c>
      <c r="G1523">
        <v>35000000</v>
      </c>
      <c r="H1523" s="8">
        <v>6.9</v>
      </c>
    </row>
    <row r="1524" spans="1:8" hidden="1" x14ac:dyDescent="0.3">
      <c r="A1524" t="s">
        <v>2650</v>
      </c>
      <c r="B1524">
        <v>119</v>
      </c>
      <c r="C1524">
        <v>66468315</v>
      </c>
      <c r="D1524" t="s">
        <v>1814</v>
      </c>
      <c r="E1524" t="s">
        <v>2651</v>
      </c>
      <c r="F1524" t="s">
        <v>11</v>
      </c>
      <c r="G1524">
        <v>30000000</v>
      </c>
      <c r="H1524" s="8">
        <v>7.4</v>
      </c>
    </row>
    <row r="1525" spans="1:8" hidden="1" x14ac:dyDescent="0.3">
      <c r="A1525" t="s">
        <v>64</v>
      </c>
      <c r="B1525">
        <v>87</v>
      </c>
      <c r="C1525">
        <v>64172251</v>
      </c>
      <c r="D1525" t="s">
        <v>924</v>
      </c>
      <c r="E1525" t="s">
        <v>2652</v>
      </c>
      <c r="F1525" t="s">
        <v>11</v>
      </c>
      <c r="G1525">
        <v>30000000</v>
      </c>
      <c r="H1525" s="8">
        <v>5.4</v>
      </c>
    </row>
    <row r="1526" spans="1:8" hidden="1" x14ac:dyDescent="0.3">
      <c r="A1526" t="s">
        <v>2653</v>
      </c>
      <c r="B1526">
        <v>91</v>
      </c>
      <c r="C1526">
        <v>66600000</v>
      </c>
      <c r="D1526" t="s">
        <v>1302</v>
      </c>
      <c r="E1526" t="s">
        <v>2654</v>
      </c>
      <c r="F1526" t="s">
        <v>11</v>
      </c>
      <c r="G1526">
        <v>30000000</v>
      </c>
      <c r="H1526" s="8">
        <v>6.8</v>
      </c>
    </row>
    <row r="1527" spans="1:8" hidden="1" x14ac:dyDescent="0.3">
      <c r="A1527" t="s">
        <v>1301</v>
      </c>
      <c r="B1527">
        <v>100</v>
      </c>
      <c r="C1527">
        <v>63536011</v>
      </c>
      <c r="D1527" t="s">
        <v>465</v>
      </c>
      <c r="E1527" t="s">
        <v>2655</v>
      </c>
      <c r="F1527" t="s">
        <v>11</v>
      </c>
      <c r="G1527">
        <v>30000000</v>
      </c>
      <c r="H1527" s="8">
        <v>6.3</v>
      </c>
    </row>
    <row r="1528" spans="1:8" hidden="1" x14ac:dyDescent="0.3">
      <c r="A1528" t="s">
        <v>2388</v>
      </c>
      <c r="B1528">
        <v>118</v>
      </c>
      <c r="C1528">
        <v>62877175</v>
      </c>
      <c r="D1528" t="s">
        <v>465</v>
      </c>
      <c r="E1528" t="s">
        <v>2656</v>
      </c>
      <c r="F1528" t="s">
        <v>11</v>
      </c>
      <c r="G1528">
        <v>30000000</v>
      </c>
      <c r="H1528" s="8">
        <v>7.2</v>
      </c>
    </row>
    <row r="1529" spans="1:8" hidden="1" x14ac:dyDescent="0.3">
      <c r="A1529" t="s">
        <v>969</v>
      </c>
      <c r="B1529">
        <v>109</v>
      </c>
      <c r="C1529">
        <v>74484168</v>
      </c>
      <c r="D1529" t="s">
        <v>794</v>
      </c>
      <c r="E1529" t="s">
        <v>2657</v>
      </c>
      <c r="F1529" t="s">
        <v>11</v>
      </c>
      <c r="G1529">
        <v>45000000</v>
      </c>
      <c r="H1529" s="8">
        <v>6.9</v>
      </c>
    </row>
    <row r="1530" spans="1:8" hidden="1" x14ac:dyDescent="0.3">
      <c r="A1530" t="s">
        <v>2658</v>
      </c>
      <c r="B1530">
        <v>99</v>
      </c>
      <c r="C1530">
        <v>60269340</v>
      </c>
      <c r="D1530" t="s">
        <v>551</v>
      </c>
      <c r="E1530" t="s">
        <v>2659</v>
      </c>
      <c r="F1530" t="s">
        <v>11</v>
      </c>
      <c r="G1530">
        <v>30000000</v>
      </c>
      <c r="H1530" s="8">
        <v>6</v>
      </c>
    </row>
    <row r="1531" spans="1:8" hidden="1" x14ac:dyDescent="0.3">
      <c r="A1531" t="s">
        <v>2660</v>
      </c>
      <c r="B1531">
        <v>114</v>
      </c>
      <c r="C1531">
        <v>60033780</v>
      </c>
      <c r="D1531" t="s">
        <v>69</v>
      </c>
      <c r="E1531" t="s">
        <v>2661</v>
      </c>
      <c r="F1531" t="s">
        <v>11</v>
      </c>
      <c r="G1531">
        <v>30000000</v>
      </c>
      <c r="H1531" s="8">
        <v>5.9</v>
      </c>
    </row>
    <row r="1532" spans="1:8" hidden="1" x14ac:dyDescent="0.3">
      <c r="A1532" t="s">
        <v>2662</v>
      </c>
      <c r="B1532">
        <v>89</v>
      </c>
      <c r="C1532">
        <v>58715510</v>
      </c>
      <c r="D1532" t="s">
        <v>551</v>
      </c>
      <c r="E1532" t="s">
        <v>2663</v>
      </c>
      <c r="F1532" t="s">
        <v>11</v>
      </c>
      <c r="G1532">
        <v>30000000</v>
      </c>
      <c r="H1532" s="8">
        <v>5.4</v>
      </c>
    </row>
    <row r="1533" spans="1:8" hidden="1" x14ac:dyDescent="0.3">
      <c r="A1533" t="s">
        <v>923</v>
      </c>
      <c r="B1533">
        <v>95</v>
      </c>
      <c r="C1533">
        <v>58156435</v>
      </c>
      <c r="D1533" t="s">
        <v>826</v>
      </c>
      <c r="E1533" t="s">
        <v>2664</v>
      </c>
      <c r="F1533" t="s">
        <v>11</v>
      </c>
      <c r="G1533">
        <v>19000000</v>
      </c>
      <c r="H1533" s="8">
        <v>5.9</v>
      </c>
    </row>
    <row r="1534" spans="1:8" hidden="1" x14ac:dyDescent="0.3">
      <c r="A1534" t="s">
        <v>2662</v>
      </c>
      <c r="B1534">
        <v>98</v>
      </c>
      <c r="C1534">
        <v>56044241</v>
      </c>
      <c r="D1534" t="s">
        <v>1203</v>
      </c>
      <c r="E1534" t="s">
        <v>2665</v>
      </c>
      <c r="F1534" t="s">
        <v>11</v>
      </c>
      <c r="G1534">
        <v>37000000</v>
      </c>
      <c r="H1534" s="8">
        <v>6.1</v>
      </c>
    </row>
    <row r="1535" spans="1:8" hidden="1" x14ac:dyDescent="0.3">
      <c r="A1535" t="s">
        <v>2666</v>
      </c>
      <c r="B1535">
        <v>94</v>
      </c>
      <c r="C1535">
        <v>56816662</v>
      </c>
      <c r="D1535" t="s">
        <v>1203</v>
      </c>
      <c r="E1535" t="s">
        <v>2667</v>
      </c>
      <c r="F1535" t="s">
        <v>11</v>
      </c>
      <c r="G1535">
        <v>17000000</v>
      </c>
      <c r="H1535" s="8">
        <v>7.7</v>
      </c>
    </row>
    <row r="1536" spans="1:8" hidden="1" x14ac:dyDescent="0.3">
      <c r="A1536" t="s">
        <v>2668</v>
      </c>
      <c r="B1536">
        <v>85</v>
      </c>
      <c r="C1536">
        <v>64238770</v>
      </c>
      <c r="D1536" t="s">
        <v>145</v>
      </c>
      <c r="E1536" t="s">
        <v>2669</v>
      </c>
      <c r="F1536" t="s">
        <v>11</v>
      </c>
      <c r="G1536">
        <v>42000000</v>
      </c>
      <c r="H1536" s="8">
        <v>5.8</v>
      </c>
    </row>
    <row r="1537" spans="1:8" hidden="1" x14ac:dyDescent="0.3">
      <c r="A1537" t="s">
        <v>2670</v>
      </c>
      <c r="B1537">
        <v>124</v>
      </c>
      <c r="C1537">
        <v>52937130</v>
      </c>
      <c r="D1537" t="s">
        <v>564</v>
      </c>
      <c r="E1537" t="s">
        <v>2671</v>
      </c>
      <c r="F1537" t="s">
        <v>11</v>
      </c>
      <c r="G1537">
        <v>30000000</v>
      </c>
      <c r="H1537" s="8">
        <v>7.6</v>
      </c>
    </row>
    <row r="1538" spans="1:8" hidden="1" x14ac:dyDescent="0.3">
      <c r="A1538" t="s">
        <v>2281</v>
      </c>
      <c r="B1538">
        <v>131</v>
      </c>
      <c r="C1538">
        <v>52799004</v>
      </c>
      <c r="D1538" t="s">
        <v>69</v>
      </c>
      <c r="E1538" t="s">
        <v>2672</v>
      </c>
      <c r="F1538" t="s">
        <v>11</v>
      </c>
      <c r="G1538">
        <v>55000000</v>
      </c>
      <c r="H1538" s="8">
        <v>6.1</v>
      </c>
    </row>
    <row r="1539" spans="1:8" hidden="1" x14ac:dyDescent="0.3">
      <c r="A1539" t="s">
        <v>2673</v>
      </c>
      <c r="B1539">
        <v>107</v>
      </c>
      <c r="C1539">
        <v>55210049</v>
      </c>
      <c r="D1539" t="s">
        <v>74</v>
      </c>
      <c r="E1539" t="s">
        <v>2674</v>
      </c>
      <c r="F1539" t="s">
        <v>11</v>
      </c>
      <c r="G1539">
        <v>27800000</v>
      </c>
      <c r="H1539" s="8">
        <v>5.4</v>
      </c>
    </row>
    <row r="1540" spans="1:8" hidden="1" x14ac:dyDescent="0.3">
      <c r="A1540" t="s">
        <v>1931</v>
      </c>
      <c r="B1540">
        <v>99</v>
      </c>
      <c r="C1540">
        <v>51432423</v>
      </c>
      <c r="D1540" t="s">
        <v>2675</v>
      </c>
      <c r="E1540" t="s">
        <v>2676</v>
      </c>
      <c r="F1540" t="s">
        <v>11</v>
      </c>
      <c r="G1540">
        <v>30000000</v>
      </c>
      <c r="H1540" s="8">
        <v>5.0999999999999996</v>
      </c>
    </row>
    <row r="1541" spans="1:8" hidden="1" x14ac:dyDescent="0.3">
      <c r="A1541" t="s">
        <v>823</v>
      </c>
      <c r="B1541">
        <v>83</v>
      </c>
      <c r="C1541">
        <v>51109400</v>
      </c>
      <c r="D1541" t="s">
        <v>326</v>
      </c>
      <c r="E1541" t="s">
        <v>2677</v>
      </c>
      <c r="F1541" t="s">
        <v>11</v>
      </c>
      <c r="G1541">
        <v>30000000</v>
      </c>
      <c r="H1541" s="8">
        <v>6.4</v>
      </c>
    </row>
    <row r="1542" spans="1:8" hidden="1" x14ac:dyDescent="0.3">
      <c r="A1542" t="s">
        <v>2007</v>
      </c>
      <c r="B1542">
        <v>131</v>
      </c>
      <c r="C1542">
        <v>50300000</v>
      </c>
      <c r="D1542" t="s">
        <v>16</v>
      </c>
      <c r="E1542" t="s">
        <v>2678</v>
      </c>
      <c r="F1542" t="s">
        <v>11</v>
      </c>
      <c r="G1542">
        <v>30000000</v>
      </c>
      <c r="H1542" s="8">
        <v>6.3</v>
      </c>
    </row>
    <row r="1543" spans="1:8" hidden="1" x14ac:dyDescent="0.3">
      <c r="A1543" t="s">
        <v>2679</v>
      </c>
      <c r="B1543">
        <v>85</v>
      </c>
      <c r="C1543">
        <v>56068547</v>
      </c>
      <c r="D1543" t="s">
        <v>2680</v>
      </c>
      <c r="E1543" t="s">
        <v>2681</v>
      </c>
      <c r="F1543" t="s">
        <v>11</v>
      </c>
      <c r="G1543">
        <v>30000000</v>
      </c>
      <c r="H1543" s="8">
        <v>7.5</v>
      </c>
    </row>
    <row r="1544" spans="1:8" hidden="1" x14ac:dyDescent="0.3">
      <c r="A1544" t="s">
        <v>1796</v>
      </c>
      <c r="B1544">
        <v>126</v>
      </c>
      <c r="C1544">
        <v>53680848</v>
      </c>
      <c r="D1544" t="s">
        <v>69</v>
      </c>
      <c r="E1544" t="s">
        <v>2682</v>
      </c>
      <c r="F1544" t="s">
        <v>11</v>
      </c>
      <c r="G1544">
        <v>30000000</v>
      </c>
      <c r="H1544" s="8">
        <v>7.1</v>
      </c>
    </row>
    <row r="1545" spans="1:8" hidden="1" x14ac:dyDescent="0.3">
      <c r="A1545" t="s">
        <v>303</v>
      </c>
      <c r="B1545">
        <v>123</v>
      </c>
      <c r="C1545">
        <v>50921738</v>
      </c>
      <c r="D1545" t="s">
        <v>1588</v>
      </c>
      <c r="E1545" t="s">
        <v>2683</v>
      </c>
      <c r="F1545" t="s">
        <v>11</v>
      </c>
      <c r="G1545">
        <v>30000000</v>
      </c>
      <c r="H1545" s="8">
        <v>7.8</v>
      </c>
    </row>
    <row r="1546" spans="1:8" hidden="1" x14ac:dyDescent="0.3">
      <c r="A1546" t="s">
        <v>2662</v>
      </c>
      <c r="B1546">
        <v>105</v>
      </c>
      <c r="C1546">
        <v>53021560</v>
      </c>
      <c r="D1546" t="s">
        <v>465</v>
      </c>
      <c r="E1546" t="s">
        <v>2684</v>
      </c>
      <c r="F1546" t="s">
        <v>11</v>
      </c>
      <c r="G1546">
        <v>30000000</v>
      </c>
      <c r="H1546" s="8">
        <v>6.5</v>
      </c>
    </row>
    <row r="1547" spans="1:8" hidden="1" x14ac:dyDescent="0.3">
      <c r="A1547" t="s">
        <v>60</v>
      </c>
      <c r="B1547">
        <v>125</v>
      </c>
      <c r="C1547">
        <v>45645204</v>
      </c>
      <c r="D1547" t="s">
        <v>108</v>
      </c>
      <c r="E1547" t="s">
        <v>2685</v>
      </c>
      <c r="F1547" t="s">
        <v>11</v>
      </c>
      <c r="G1547">
        <v>30000000</v>
      </c>
      <c r="H1547" s="8">
        <v>6.6</v>
      </c>
    </row>
    <row r="1548" spans="1:8" hidden="1" x14ac:dyDescent="0.3">
      <c r="A1548" t="s">
        <v>83</v>
      </c>
      <c r="B1548">
        <v>77</v>
      </c>
      <c r="C1548">
        <v>53337608</v>
      </c>
      <c r="D1548" t="s">
        <v>2686</v>
      </c>
      <c r="E1548" t="s">
        <v>2687</v>
      </c>
      <c r="F1548" t="s">
        <v>11</v>
      </c>
      <c r="G1548">
        <v>40000000</v>
      </c>
      <c r="H1548" s="8">
        <v>7.4</v>
      </c>
    </row>
    <row r="1549" spans="1:8" hidden="1" x14ac:dyDescent="0.3">
      <c r="A1549" t="s">
        <v>1874</v>
      </c>
      <c r="B1549">
        <v>121</v>
      </c>
      <c r="C1549">
        <v>46875468</v>
      </c>
      <c r="D1549" t="s">
        <v>794</v>
      </c>
      <c r="E1549" t="s">
        <v>2688</v>
      </c>
      <c r="F1549" t="s">
        <v>11</v>
      </c>
      <c r="G1549">
        <v>30000000</v>
      </c>
      <c r="H1549" s="8">
        <v>7.6</v>
      </c>
    </row>
    <row r="1550" spans="1:8" hidden="1" x14ac:dyDescent="0.3">
      <c r="A1550" t="s">
        <v>1019</v>
      </c>
      <c r="B1550">
        <v>124</v>
      </c>
      <c r="C1550">
        <v>52418902</v>
      </c>
      <c r="D1550" t="s">
        <v>1254</v>
      </c>
      <c r="E1550" t="s">
        <v>2689</v>
      </c>
      <c r="F1550" t="s">
        <v>11</v>
      </c>
      <c r="G1550">
        <v>30000000</v>
      </c>
      <c r="H1550" s="8">
        <v>7.5</v>
      </c>
    </row>
    <row r="1551" spans="1:8" hidden="1" x14ac:dyDescent="0.3">
      <c r="A1551" t="s">
        <v>24</v>
      </c>
      <c r="B1551">
        <v>99</v>
      </c>
      <c r="C1551">
        <v>42057340</v>
      </c>
      <c r="D1551" t="s">
        <v>2170</v>
      </c>
      <c r="E1551" t="s">
        <v>2690</v>
      </c>
      <c r="F1551" t="s">
        <v>11</v>
      </c>
      <c r="G1551">
        <v>30000000</v>
      </c>
      <c r="H1551" s="8">
        <v>6.6</v>
      </c>
    </row>
    <row r="1552" spans="1:8" hidden="1" x14ac:dyDescent="0.3">
      <c r="A1552" t="s">
        <v>2691</v>
      </c>
      <c r="B1552">
        <v>112</v>
      </c>
      <c r="C1552">
        <v>42478175</v>
      </c>
      <c r="D1552" t="s">
        <v>216</v>
      </c>
      <c r="E1552" t="s">
        <v>2692</v>
      </c>
      <c r="F1552" t="s">
        <v>11</v>
      </c>
      <c r="G1552">
        <v>25000000</v>
      </c>
      <c r="H1552" s="8">
        <v>7.2</v>
      </c>
    </row>
    <row r="1553" spans="1:8" hidden="1" x14ac:dyDescent="0.3">
      <c r="A1553" t="s">
        <v>2693</v>
      </c>
      <c r="B1553">
        <v>111</v>
      </c>
      <c r="C1553">
        <v>41407470</v>
      </c>
      <c r="D1553" t="s">
        <v>1302</v>
      </c>
      <c r="E1553" t="s">
        <v>2694</v>
      </c>
      <c r="F1553" t="s">
        <v>11</v>
      </c>
      <c r="G1553">
        <v>30000000</v>
      </c>
      <c r="H1553" s="8">
        <v>7.6</v>
      </c>
    </row>
    <row r="1554" spans="1:8" hidden="1" x14ac:dyDescent="0.3">
      <c r="A1554" t="s">
        <v>346</v>
      </c>
      <c r="B1554">
        <v>107</v>
      </c>
      <c r="C1554">
        <v>42385520</v>
      </c>
      <c r="D1554" t="s">
        <v>2522</v>
      </c>
      <c r="E1554" t="s">
        <v>2695</v>
      </c>
      <c r="F1554" t="s">
        <v>11</v>
      </c>
      <c r="G1554">
        <v>30000000</v>
      </c>
      <c r="H1554" s="8">
        <v>6.2</v>
      </c>
    </row>
    <row r="1555" spans="1:8" hidden="1" x14ac:dyDescent="0.3">
      <c r="A1555" t="s">
        <v>1776</v>
      </c>
      <c r="B1555">
        <v>104</v>
      </c>
      <c r="C1555">
        <v>40118420</v>
      </c>
      <c r="D1555" t="s">
        <v>1617</v>
      </c>
      <c r="E1555" t="s">
        <v>2696</v>
      </c>
      <c r="F1555" t="s">
        <v>11</v>
      </c>
      <c r="G1555">
        <v>30000000</v>
      </c>
      <c r="H1555" s="8">
        <v>5.6</v>
      </c>
    </row>
    <row r="1556" spans="1:8" hidden="1" x14ac:dyDescent="0.3">
      <c r="A1556" t="s">
        <v>39</v>
      </c>
      <c r="B1556">
        <v>113</v>
      </c>
      <c r="C1556">
        <v>40137776</v>
      </c>
      <c r="D1556" t="s">
        <v>830</v>
      </c>
      <c r="E1556" t="s">
        <v>2697</v>
      </c>
      <c r="F1556" t="s">
        <v>11</v>
      </c>
      <c r="G1556">
        <v>38000000</v>
      </c>
      <c r="H1556" s="8">
        <v>7.6</v>
      </c>
    </row>
    <row r="1557" spans="1:8" hidden="1" x14ac:dyDescent="0.3">
      <c r="A1557" t="s">
        <v>1175</v>
      </c>
      <c r="B1557">
        <v>113</v>
      </c>
      <c r="C1557">
        <v>39568996</v>
      </c>
      <c r="D1557" t="s">
        <v>2090</v>
      </c>
      <c r="E1557" t="s">
        <v>2698</v>
      </c>
      <c r="F1557" t="s">
        <v>11</v>
      </c>
      <c r="G1557">
        <v>32000000</v>
      </c>
      <c r="H1557" s="8">
        <v>6.6</v>
      </c>
    </row>
    <row r="1558" spans="1:8" hidden="1" x14ac:dyDescent="0.3">
      <c r="A1558" t="s">
        <v>2699</v>
      </c>
      <c r="B1558">
        <v>95</v>
      </c>
      <c r="C1558">
        <v>42043633</v>
      </c>
      <c r="D1558" t="s">
        <v>883</v>
      </c>
      <c r="E1558" t="s">
        <v>2700</v>
      </c>
      <c r="F1558" t="s">
        <v>11</v>
      </c>
      <c r="G1558">
        <v>30000000</v>
      </c>
      <c r="H1558" s="8">
        <v>7</v>
      </c>
    </row>
    <row r="1559" spans="1:8" hidden="1" x14ac:dyDescent="0.3">
      <c r="A1559" t="s">
        <v>2701</v>
      </c>
      <c r="B1559">
        <v>86</v>
      </c>
      <c r="C1559">
        <v>38232624</v>
      </c>
      <c r="D1559" t="s">
        <v>658</v>
      </c>
      <c r="E1559" t="s">
        <v>2702</v>
      </c>
      <c r="F1559" t="s">
        <v>11</v>
      </c>
      <c r="G1559">
        <v>30000000</v>
      </c>
      <c r="H1559" s="8">
        <v>2.7</v>
      </c>
    </row>
    <row r="1560" spans="1:8" hidden="1" x14ac:dyDescent="0.3">
      <c r="A1560" t="s">
        <v>811</v>
      </c>
      <c r="B1560">
        <v>126</v>
      </c>
      <c r="C1560">
        <v>38413606</v>
      </c>
      <c r="D1560" t="s">
        <v>131</v>
      </c>
      <c r="E1560" t="s">
        <v>2703</v>
      </c>
      <c r="F1560" t="s">
        <v>11</v>
      </c>
      <c r="G1560">
        <v>30000000</v>
      </c>
      <c r="H1560" s="8">
        <v>7.6</v>
      </c>
    </row>
    <row r="1561" spans="1:8" hidden="1" x14ac:dyDescent="0.3">
      <c r="A1561" t="s">
        <v>2704</v>
      </c>
      <c r="B1561">
        <v>101</v>
      </c>
      <c r="C1561">
        <v>38122105</v>
      </c>
      <c r="D1561" t="s">
        <v>460</v>
      </c>
      <c r="E1561" t="s">
        <v>2705</v>
      </c>
      <c r="F1561" t="s">
        <v>11</v>
      </c>
      <c r="G1561">
        <v>27000000</v>
      </c>
      <c r="H1561" s="8">
        <v>6.6</v>
      </c>
    </row>
    <row r="1562" spans="1:8" hidden="1" x14ac:dyDescent="0.3">
      <c r="A1562" t="s">
        <v>652</v>
      </c>
      <c r="B1562">
        <v>102</v>
      </c>
      <c r="C1562">
        <v>38747385</v>
      </c>
      <c r="D1562" t="s">
        <v>2706</v>
      </c>
      <c r="E1562" t="s">
        <v>2707</v>
      </c>
      <c r="F1562" t="s">
        <v>11</v>
      </c>
      <c r="G1562">
        <v>25000000</v>
      </c>
      <c r="H1562" s="8">
        <v>6.9</v>
      </c>
    </row>
    <row r="1563" spans="1:8" hidden="1" x14ac:dyDescent="0.3">
      <c r="A1563" t="s">
        <v>303</v>
      </c>
      <c r="B1563">
        <v>111</v>
      </c>
      <c r="C1563">
        <v>40247512</v>
      </c>
      <c r="D1563" t="s">
        <v>297</v>
      </c>
      <c r="E1563" t="s">
        <v>2708</v>
      </c>
      <c r="F1563" t="s">
        <v>11</v>
      </c>
      <c r="G1563">
        <v>30000000</v>
      </c>
      <c r="H1563" s="8">
        <v>6.8</v>
      </c>
    </row>
    <row r="1564" spans="1:8" hidden="1" x14ac:dyDescent="0.3">
      <c r="A1564" t="s">
        <v>2709</v>
      </c>
      <c r="B1564">
        <v>95</v>
      </c>
      <c r="C1564">
        <v>35927406</v>
      </c>
      <c r="D1564" t="s">
        <v>86</v>
      </c>
      <c r="E1564" t="s">
        <v>2710</v>
      </c>
      <c r="F1564" t="s">
        <v>11</v>
      </c>
      <c r="G1564">
        <v>30000000</v>
      </c>
      <c r="H1564" s="8">
        <v>3.7</v>
      </c>
    </row>
    <row r="1565" spans="1:8" hidden="1" x14ac:dyDescent="0.3">
      <c r="A1565" t="s">
        <v>2711</v>
      </c>
      <c r="B1565">
        <v>98</v>
      </c>
      <c r="C1565">
        <v>35565975</v>
      </c>
      <c r="D1565" t="s">
        <v>465</v>
      </c>
      <c r="E1565" t="s">
        <v>2712</v>
      </c>
      <c r="F1565" t="s">
        <v>11</v>
      </c>
      <c r="G1565">
        <v>30000000</v>
      </c>
      <c r="H1565" s="8">
        <v>6.1</v>
      </c>
    </row>
    <row r="1566" spans="1:8" hidden="1" x14ac:dyDescent="0.3">
      <c r="A1566" t="s">
        <v>2713</v>
      </c>
      <c r="B1566">
        <v>100</v>
      </c>
      <c r="C1566">
        <v>35266619</v>
      </c>
      <c r="D1566" t="s">
        <v>1661</v>
      </c>
      <c r="E1566" t="s">
        <v>2714</v>
      </c>
      <c r="F1566" t="s">
        <v>11</v>
      </c>
      <c r="G1566">
        <v>30000000</v>
      </c>
      <c r="H1566" s="8">
        <v>5.9</v>
      </c>
    </row>
    <row r="1567" spans="1:8" hidden="1" x14ac:dyDescent="0.3">
      <c r="A1567" t="s">
        <v>2715</v>
      </c>
      <c r="B1567">
        <v>118</v>
      </c>
      <c r="C1567">
        <v>34703228</v>
      </c>
      <c r="D1567" t="s">
        <v>2025</v>
      </c>
      <c r="E1567" t="s">
        <v>2716</v>
      </c>
      <c r="F1567" t="s">
        <v>11</v>
      </c>
      <c r="G1567">
        <v>30000000</v>
      </c>
      <c r="H1567" s="8">
        <v>6.7</v>
      </c>
    </row>
    <row r="1568" spans="1:8" hidden="1" x14ac:dyDescent="0.3">
      <c r="A1568" t="s">
        <v>2717</v>
      </c>
      <c r="B1568">
        <v>125</v>
      </c>
      <c r="C1568">
        <v>38432823</v>
      </c>
      <c r="D1568" t="s">
        <v>2718</v>
      </c>
      <c r="E1568" t="s">
        <v>2719</v>
      </c>
      <c r="F1568" t="s">
        <v>11</v>
      </c>
      <c r="G1568">
        <v>30000000</v>
      </c>
      <c r="H1568" s="8">
        <v>6.9</v>
      </c>
    </row>
    <row r="1569" spans="1:8" hidden="1" x14ac:dyDescent="0.3">
      <c r="A1569" t="s">
        <v>1515</v>
      </c>
      <c r="B1569">
        <v>94</v>
      </c>
      <c r="C1569">
        <v>32095318</v>
      </c>
      <c r="D1569" t="s">
        <v>326</v>
      </c>
      <c r="E1569" t="s">
        <v>2720</v>
      </c>
      <c r="F1569" t="s">
        <v>11</v>
      </c>
      <c r="G1569">
        <v>45000000</v>
      </c>
      <c r="H1569" s="8">
        <v>5.5</v>
      </c>
    </row>
    <row r="1570" spans="1:8" hidden="1" x14ac:dyDescent="0.3">
      <c r="A1570" t="s">
        <v>2721</v>
      </c>
      <c r="B1570">
        <v>79</v>
      </c>
      <c r="C1570">
        <v>31743332</v>
      </c>
      <c r="D1570" t="s">
        <v>2722</v>
      </c>
      <c r="E1570">
        <v>9</v>
      </c>
      <c r="F1570" t="s">
        <v>11</v>
      </c>
      <c r="G1570">
        <v>30000000</v>
      </c>
      <c r="H1570" s="8">
        <v>7.1</v>
      </c>
    </row>
    <row r="1571" spans="1:8" hidden="1" x14ac:dyDescent="0.3">
      <c r="A1571" t="s">
        <v>500</v>
      </c>
      <c r="B1571">
        <v>106</v>
      </c>
      <c r="C1571">
        <v>32154410</v>
      </c>
      <c r="D1571" t="s">
        <v>712</v>
      </c>
      <c r="E1571" t="s">
        <v>2723</v>
      </c>
      <c r="F1571" t="s">
        <v>11</v>
      </c>
      <c r="G1571">
        <v>30000000</v>
      </c>
      <c r="H1571" s="8">
        <v>7.1</v>
      </c>
    </row>
    <row r="1572" spans="1:8" hidden="1" x14ac:dyDescent="0.3">
      <c r="A1572" t="s">
        <v>2724</v>
      </c>
      <c r="B1572">
        <v>63</v>
      </c>
      <c r="C1572">
        <v>26687172</v>
      </c>
      <c r="D1572" t="s">
        <v>418</v>
      </c>
      <c r="E1572" t="s">
        <v>2725</v>
      </c>
      <c r="F1572" t="s">
        <v>11</v>
      </c>
      <c r="G1572">
        <v>30000000</v>
      </c>
      <c r="H1572" s="8">
        <v>7.3</v>
      </c>
    </row>
    <row r="1573" spans="1:8" hidden="1" x14ac:dyDescent="0.3">
      <c r="A1573" t="s">
        <v>2726</v>
      </c>
      <c r="B1573">
        <v>85</v>
      </c>
      <c r="C1573">
        <v>26096584</v>
      </c>
      <c r="D1573" t="s">
        <v>658</v>
      </c>
      <c r="E1573" t="s">
        <v>2727</v>
      </c>
      <c r="F1573" t="s">
        <v>11</v>
      </c>
      <c r="G1573">
        <v>19000000</v>
      </c>
      <c r="H1573" s="8">
        <v>3.4</v>
      </c>
    </row>
    <row r="1574" spans="1:8" hidden="1" x14ac:dyDescent="0.3">
      <c r="A1574" t="s">
        <v>1835</v>
      </c>
      <c r="B1574">
        <v>108</v>
      </c>
      <c r="C1574">
        <v>26525834</v>
      </c>
      <c r="D1574" t="s">
        <v>465</v>
      </c>
      <c r="E1574" t="s">
        <v>2728</v>
      </c>
      <c r="F1574" t="s">
        <v>11</v>
      </c>
      <c r="G1574">
        <v>30000000</v>
      </c>
      <c r="H1574" s="8">
        <v>6.8</v>
      </c>
    </row>
    <row r="1575" spans="1:8" hidden="1" x14ac:dyDescent="0.3">
      <c r="A1575" t="s">
        <v>2729</v>
      </c>
      <c r="B1575">
        <v>139</v>
      </c>
      <c r="C1575">
        <v>30513940</v>
      </c>
      <c r="D1575" t="s">
        <v>1418</v>
      </c>
      <c r="E1575" t="s">
        <v>2730</v>
      </c>
      <c r="F1575" t="s">
        <v>11</v>
      </c>
      <c r="G1575">
        <v>30000000</v>
      </c>
      <c r="H1575" s="8">
        <v>6.9</v>
      </c>
    </row>
    <row r="1576" spans="1:8" hidden="1" x14ac:dyDescent="0.3">
      <c r="A1576" t="s">
        <v>1735</v>
      </c>
      <c r="B1576">
        <v>127</v>
      </c>
      <c r="C1576">
        <v>23209440</v>
      </c>
      <c r="D1576" t="s">
        <v>1128</v>
      </c>
      <c r="E1576" t="s">
        <v>2731</v>
      </c>
      <c r="F1576" t="s">
        <v>11</v>
      </c>
      <c r="G1576">
        <v>30000000</v>
      </c>
      <c r="H1576" s="8">
        <v>7</v>
      </c>
    </row>
    <row r="1577" spans="1:8" hidden="1" x14ac:dyDescent="0.3">
      <c r="A1577" t="s">
        <v>2732</v>
      </c>
      <c r="B1577">
        <v>106</v>
      </c>
      <c r="C1577">
        <v>24048000</v>
      </c>
      <c r="D1577" t="s">
        <v>460</v>
      </c>
      <c r="E1577" t="s">
        <v>2733</v>
      </c>
      <c r="F1577" t="s">
        <v>11</v>
      </c>
      <c r="G1577">
        <v>30000000</v>
      </c>
      <c r="H1577" s="8">
        <v>5.5</v>
      </c>
    </row>
    <row r="1578" spans="1:8" hidden="1" x14ac:dyDescent="0.3">
      <c r="A1578" t="s">
        <v>896</v>
      </c>
      <c r="B1578">
        <v>95</v>
      </c>
      <c r="C1578">
        <v>22526144</v>
      </c>
      <c r="D1578" t="s">
        <v>824</v>
      </c>
      <c r="E1578" t="s">
        <v>2734</v>
      </c>
      <c r="F1578" t="s">
        <v>11</v>
      </c>
      <c r="G1578">
        <v>30000000</v>
      </c>
      <c r="H1578" s="8">
        <v>5.0999999999999996</v>
      </c>
    </row>
    <row r="1579" spans="1:8" hidden="1" x14ac:dyDescent="0.3">
      <c r="A1579" t="s">
        <v>890</v>
      </c>
      <c r="B1579">
        <v>118</v>
      </c>
      <c r="C1579">
        <v>30523568</v>
      </c>
      <c r="D1579" t="s">
        <v>998</v>
      </c>
      <c r="E1579" t="s">
        <v>2735</v>
      </c>
      <c r="F1579" t="s">
        <v>11</v>
      </c>
      <c r="G1579">
        <v>30000000</v>
      </c>
      <c r="H1579" s="8">
        <v>6.2</v>
      </c>
    </row>
    <row r="1580" spans="1:8" hidden="1" x14ac:dyDescent="0.3">
      <c r="A1580" t="s">
        <v>2736</v>
      </c>
      <c r="B1580">
        <v>108</v>
      </c>
      <c r="C1580">
        <v>23070045</v>
      </c>
      <c r="D1580" t="s">
        <v>602</v>
      </c>
      <c r="E1580" t="s">
        <v>2737</v>
      </c>
      <c r="F1580" t="s">
        <v>11</v>
      </c>
      <c r="G1580">
        <v>30000000</v>
      </c>
      <c r="H1580" s="8">
        <v>5.9</v>
      </c>
    </row>
    <row r="1581" spans="1:8" hidden="1" x14ac:dyDescent="0.3">
      <c r="A1581" t="s">
        <v>2738</v>
      </c>
      <c r="B1581">
        <v>105</v>
      </c>
      <c r="C1581">
        <v>20422207</v>
      </c>
      <c r="D1581" t="s">
        <v>465</v>
      </c>
      <c r="E1581" t="s">
        <v>2739</v>
      </c>
      <c r="F1581" t="s">
        <v>11</v>
      </c>
      <c r="G1581">
        <v>35000000</v>
      </c>
      <c r="H1581" s="8">
        <v>5.2</v>
      </c>
    </row>
    <row r="1582" spans="1:8" hidden="1" x14ac:dyDescent="0.3">
      <c r="A1582" t="s">
        <v>2388</v>
      </c>
      <c r="B1582">
        <v>131</v>
      </c>
      <c r="C1582">
        <v>28644770</v>
      </c>
      <c r="D1582" t="s">
        <v>551</v>
      </c>
      <c r="E1582" t="s">
        <v>2740</v>
      </c>
      <c r="F1582" t="s">
        <v>11</v>
      </c>
      <c r="G1582">
        <v>30000000</v>
      </c>
      <c r="H1582" s="8">
        <v>6.2</v>
      </c>
    </row>
    <row r="1583" spans="1:8" hidden="1" x14ac:dyDescent="0.3">
      <c r="A1583" t="s">
        <v>2741</v>
      </c>
      <c r="B1583">
        <v>104</v>
      </c>
      <c r="C1583">
        <v>21800302</v>
      </c>
      <c r="D1583" t="s">
        <v>1482</v>
      </c>
      <c r="E1583" t="s">
        <v>2742</v>
      </c>
      <c r="F1583" t="s">
        <v>11</v>
      </c>
      <c r="G1583">
        <v>30000000</v>
      </c>
      <c r="H1583" s="8">
        <v>5.5</v>
      </c>
    </row>
    <row r="1584" spans="1:8" hidden="1" x14ac:dyDescent="0.3">
      <c r="A1584" t="s">
        <v>2743</v>
      </c>
      <c r="B1584">
        <v>133</v>
      </c>
      <c r="C1584">
        <v>21129348</v>
      </c>
      <c r="D1584" t="s">
        <v>1736</v>
      </c>
      <c r="E1584" t="s">
        <v>2744</v>
      </c>
      <c r="F1584" t="s">
        <v>11</v>
      </c>
      <c r="G1584">
        <v>35000000</v>
      </c>
      <c r="H1584" s="8">
        <v>7.4</v>
      </c>
    </row>
    <row r="1585" spans="1:8" hidden="1" x14ac:dyDescent="0.3">
      <c r="A1585" t="s">
        <v>2745</v>
      </c>
      <c r="B1585">
        <v>94</v>
      </c>
      <c r="C1585">
        <v>18500966</v>
      </c>
      <c r="D1585" t="s">
        <v>739</v>
      </c>
      <c r="E1585" t="s">
        <v>2746</v>
      </c>
      <c r="F1585" t="s">
        <v>11</v>
      </c>
      <c r="G1585">
        <v>30000000</v>
      </c>
      <c r="H1585" s="8">
        <v>4.4000000000000004</v>
      </c>
    </row>
    <row r="1586" spans="1:8" hidden="1" x14ac:dyDescent="0.3">
      <c r="A1586" t="s">
        <v>2747</v>
      </c>
      <c r="B1586">
        <v>109</v>
      </c>
      <c r="C1586">
        <v>19976073</v>
      </c>
      <c r="D1586" t="s">
        <v>142</v>
      </c>
      <c r="E1586" t="s">
        <v>2748</v>
      </c>
      <c r="F1586" t="s">
        <v>11</v>
      </c>
      <c r="G1586">
        <v>20000000</v>
      </c>
      <c r="H1586" s="8">
        <v>6.3</v>
      </c>
    </row>
    <row r="1587" spans="1:8" hidden="1" x14ac:dyDescent="0.3">
      <c r="A1587" t="s">
        <v>1019</v>
      </c>
      <c r="B1587">
        <v>96</v>
      </c>
      <c r="C1587">
        <v>18967571</v>
      </c>
      <c r="D1587" t="s">
        <v>108</v>
      </c>
      <c r="E1587" t="s">
        <v>2749</v>
      </c>
      <c r="F1587" t="s">
        <v>11</v>
      </c>
      <c r="G1587">
        <v>30000000</v>
      </c>
      <c r="H1587" s="8">
        <v>6.1</v>
      </c>
    </row>
    <row r="1588" spans="1:8" hidden="1" x14ac:dyDescent="0.3">
      <c r="A1588" t="s">
        <v>2750</v>
      </c>
      <c r="B1588">
        <v>105</v>
      </c>
      <c r="C1588">
        <v>17100000</v>
      </c>
      <c r="D1588" t="s">
        <v>2751</v>
      </c>
      <c r="E1588" t="s">
        <v>2752</v>
      </c>
      <c r="F1588" t="s">
        <v>11</v>
      </c>
      <c r="G1588">
        <v>25000000</v>
      </c>
      <c r="H1588" s="8">
        <v>5.3</v>
      </c>
    </row>
    <row r="1589" spans="1:8" hidden="1" x14ac:dyDescent="0.3">
      <c r="A1589" t="s">
        <v>2753</v>
      </c>
      <c r="B1589">
        <v>99</v>
      </c>
      <c r="C1589">
        <v>17266505</v>
      </c>
      <c r="D1589" t="s">
        <v>2754</v>
      </c>
      <c r="E1589" t="s">
        <v>2755</v>
      </c>
      <c r="F1589" t="s">
        <v>11</v>
      </c>
      <c r="G1589">
        <v>30000000</v>
      </c>
      <c r="H1589" s="8">
        <v>5.4</v>
      </c>
    </row>
    <row r="1590" spans="1:8" hidden="1" x14ac:dyDescent="0.3">
      <c r="A1590" t="s">
        <v>328</v>
      </c>
      <c r="B1590">
        <v>112</v>
      </c>
      <c r="C1590">
        <v>32357532</v>
      </c>
      <c r="D1590" t="s">
        <v>465</v>
      </c>
      <c r="E1590" t="s">
        <v>2756</v>
      </c>
      <c r="F1590" t="s">
        <v>11</v>
      </c>
      <c r="G1590">
        <v>30000000</v>
      </c>
      <c r="H1590" s="8">
        <v>6.7</v>
      </c>
    </row>
    <row r="1591" spans="1:8" hidden="1" x14ac:dyDescent="0.3">
      <c r="A1591" t="s">
        <v>1366</v>
      </c>
      <c r="B1591">
        <v>108</v>
      </c>
      <c r="C1591">
        <v>16930884</v>
      </c>
      <c r="D1591" t="s">
        <v>719</v>
      </c>
      <c r="E1591" t="s">
        <v>2757</v>
      </c>
      <c r="F1591" t="s">
        <v>11</v>
      </c>
      <c r="G1591">
        <v>30000000</v>
      </c>
      <c r="H1591" s="8">
        <v>5.9</v>
      </c>
    </row>
    <row r="1592" spans="1:8" hidden="1" x14ac:dyDescent="0.3">
      <c r="A1592" t="s">
        <v>2758</v>
      </c>
      <c r="B1592">
        <v>126</v>
      </c>
      <c r="C1592">
        <v>18324242</v>
      </c>
      <c r="D1592" t="s">
        <v>1128</v>
      </c>
      <c r="E1592" t="s">
        <v>2759</v>
      </c>
      <c r="F1592" t="s">
        <v>11</v>
      </c>
      <c r="G1592">
        <v>35000000</v>
      </c>
      <c r="H1592" s="8">
        <v>7.3</v>
      </c>
    </row>
    <row r="1593" spans="1:8" hidden="1" x14ac:dyDescent="0.3">
      <c r="A1593" t="s">
        <v>1719</v>
      </c>
      <c r="B1593">
        <v>98</v>
      </c>
      <c r="C1593">
        <v>16323969</v>
      </c>
      <c r="D1593" t="s">
        <v>1952</v>
      </c>
      <c r="E1593" t="s">
        <v>2760</v>
      </c>
      <c r="F1593" t="s">
        <v>11</v>
      </c>
      <c r="G1593">
        <v>40000000</v>
      </c>
      <c r="H1593" s="8">
        <v>5.5</v>
      </c>
    </row>
    <row r="1594" spans="1:8" hidden="1" x14ac:dyDescent="0.3">
      <c r="A1594" t="s">
        <v>2761</v>
      </c>
      <c r="B1594">
        <v>104</v>
      </c>
      <c r="C1594">
        <v>16999046</v>
      </c>
      <c r="D1594" t="s">
        <v>248</v>
      </c>
      <c r="E1594" t="s">
        <v>2762</v>
      </c>
      <c r="F1594" t="s">
        <v>11</v>
      </c>
      <c r="G1594">
        <v>26000000</v>
      </c>
      <c r="H1594" s="8">
        <v>5.8</v>
      </c>
    </row>
    <row r="1595" spans="1:8" hidden="1" x14ac:dyDescent="0.3">
      <c r="A1595" t="s">
        <v>2763</v>
      </c>
      <c r="B1595">
        <v>110</v>
      </c>
      <c r="C1595">
        <v>16295774</v>
      </c>
      <c r="D1595" t="s">
        <v>1468</v>
      </c>
      <c r="E1595" t="s">
        <v>2764</v>
      </c>
      <c r="F1595" t="s">
        <v>11</v>
      </c>
      <c r="G1595">
        <v>35000000</v>
      </c>
      <c r="H1595" s="8">
        <v>4.5999999999999996</v>
      </c>
    </row>
    <row r="1596" spans="1:8" hidden="1" x14ac:dyDescent="0.3">
      <c r="A1596" t="s">
        <v>2765</v>
      </c>
      <c r="B1596">
        <v>130</v>
      </c>
      <c r="C1596">
        <v>15709385</v>
      </c>
      <c r="D1596" t="s">
        <v>712</v>
      </c>
      <c r="E1596" t="s">
        <v>2766</v>
      </c>
      <c r="F1596" t="s">
        <v>11</v>
      </c>
      <c r="G1596">
        <v>30000000</v>
      </c>
      <c r="H1596" s="8">
        <v>6.7</v>
      </c>
    </row>
    <row r="1597" spans="1:8" hidden="1" x14ac:dyDescent="0.3">
      <c r="A1597" t="s">
        <v>2767</v>
      </c>
      <c r="B1597">
        <v>93</v>
      </c>
      <c r="C1597">
        <v>14888028</v>
      </c>
      <c r="D1597" t="s">
        <v>2768</v>
      </c>
      <c r="E1597" t="s">
        <v>2769</v>
      </c>
      <c r="F1597" t="s">
        <v>11</v>
      </c>
      <c r="G1597">
        <v>30000000</v>
      </c>
      <c r="H1597" s="8">
        <v>5.0999999999999996</v>
      </c>
    </row>
    <row r="1598" spans="1:8" hidden="1" x14ac:dyDescent="0.3">
      <c r="A1598" t="s">
        <v>1286</v>
      </c>
      <c r="B1598">
        <v>96</v>
      </c>
      <c r="C1598">
        <v>14208384</v>
      </c>
      <c r="D1598" t="s">
        <v>551</v>
      </c>
      <c r="E1598" t="s">
        <v>2770</v>
      </c>
      <c r="F1598" t="s">
        <v>11</v>
      </c>
      <c r="G1598">
        <v>30000000</v>
      </c>
      <c r="H1598" s="8">
        <v>5.6</v>
      </c>
    </row>
    <row r="1599" spans="1:8" hidden="1" x14ac:dyDescent="0.3">
      <c r="A1599" t="s">
        <v>1976</v>
      </c>
      <c r="B1599">
        <v>114</v>
      </c>
      <c r="C1599">
        <v>12831121</v>
      </c>
      <c r="D1599" t="s">
        <v>1085</v>
      </c>
      <c r="E1599" t="s">
        <v>2771</v>
      </c>
      <c r="F1599" t="s">
        <v>11</v>
      </c>
      <c r="G1599">
        <v>30000000</v>
      </c>
      <c r="H1599" s="8">
        <v>7</v>
      </c>
    </row>
    <row r="1600" spans="1:8" hidden="1" x14ac:dyDescent="0.3">
      <c r="A1600" t="s">
        <v>2772</v>
      </c>
      <c r="B1600">
        <v>106</v>
      </c>
      <c r="C1600">
        <v>18298649</v>
      </c>
      <c r="D1600" t="s">
        <v>2453</v>
      </c>
      <c r="E1600" t="s">
        <v>2773</v>
      </c>
      <c r="F1600" t="s">
        <v>11</v>
      </c>
      <c r="G1600">
        <v>30000000</v>
      </c>
      <c r="H1600" s="8">
        <v>6.4</v>
      </c>
    </row>
    <row r="1601" spans="1:8" hidden="1" x14ac:dyDescent="0.3">
      <c r="A1601" t="s">
        <v>1628</v>
      </c>
      <c r="B1601">
        <v>150</v>
      </c>
      <c r="C1601">
        <v>12712093</v>
      </c>
      <c r="D1601" t="s">
        <v>1997</v>
      </c>
      <c r="E1601" t="s">
        <v>2774</v>
      </c>
      <c r="F1601" t="s">
        <v>11</v>
      </c>
      <c r="G1601">
        <v>30000000</v>
      </c>
      <c r="H1601" s="8">
        <v>6.7</v>
      </c>
    </row>
    <row r="1602" spans="1:8" hidden="1" x14ac:dyDescent="0.3">
      <c r="A1602" t="s">
        <v>2775</v>
      </c>
      <c r="B1602">
        <v>100</v>
      </c>
      <c r="C1602">
        <v>11576087</v>
      </c>
      <c r="D1602" t="s">
        <v>22</v>
      </c>
      <c r="E1602" t="s">
        <v>2776</v>
      </c>
      <c r="F1602" t="s">
        <v>11</v>
      </c>
      <c r="G1602">
        <v>30000000</v>
      </c>
      <c r="H1602" s="8">
        <v>4.0999999999999996</v>
      </c>
    </row>
    <row r="1603" spans="1:8" hidden="1" x14ac:dyDescent="0.3">
      <c r="A1603" t="s">
        <v>1660</v>
      </c>
      <c r="B1603">
        <v>100</v>
      </c>
      <c r="C1603">
        <v>11900000</v>
      </c>
      <c r="D1603" t="s">
        <v>670</v>
      </c>
      <c r="E1603" t="s">
        <v>2777</v>
      </c>
      <c r="F1603" t="s">
        <v>11</v>
      </c>
      <c r="G1603">
        <v>30000000</v>
      </c>
      <c r="H1603" s="8">
        <v>5.5</v>
      </c>
    </row>
    <row r="1604" spans="1:8" hidden="1" x14ac:dyDescent="0.3">
      <c r="A1604" t="s">
        <v>1808</v>
      </c>
      <c r="B1604">
        <v>100</v>
      </c>
      <c r="C1604">
        <v>9353573</v>
      </c>
      <c r="D1604" t="s">
        <v>86</v>
      </c>
      <c r="E1604" t="s">
        <v>2778</v>
      </c>
      <c r="F1604" t="s">
        <v>11</v>
      </c>
      <c r="G1604">
        <v>45000000</v>
      </c>
      <c r="H1604" s="8">
        <v>2.7</v>
      </c>
    </row>
    <row r="1605" spans="1:8" hidden="1" x14ac:dyDescent="0.3">
      <c r="A1605" t="s">
        <v>2779</v>
      </c>
      <c r="B1605">
        <v>107</v>
      </c>
      <c r="C1605">
        <v>12026670</v>
      </c>
      <c r="D1605" t="s">
        <v>108</v>
      </c>
      <c r="E1605" t="s">
        <v>2780</v>
      </c>
      <c r="F1605" t="s">
        <v>11</v>
      </c>
      <c r="G1605">
        <v>45000000</v>
      </c>
      <c r="H1605" s="8">
        <v>6.4</v>
      </c>
    </row>
    <row r="1606" spans="1:8" hidden="1" x14ac:dyDescent="0.3">
      <c r="A1606" t="s">
        <v>2781</v>
      </c>
      <c r="B1606">
        <v>102</v>
      </c>
      <c r="C1606">
        <v>14334645</v>
      </c>
      <c r="D1606" t="s">
        <v>1207</v>
      </c>
      <c r="E1606" t="s">
        <v>2782</v>
      </c>
      <c r="F1606" t="s">
        <v>11</v>
      </c>
      <c r="G1606">
        <v>25000000</v>
      </c>
      <c r="H1606" s="8">
        <v>4.8</v>
      </c>
    </row>
    <row r="1607" spans="1:8" hidden="1" x14ac:dyDescent="0.3">
      <c r="A1607" t="s">
        <v>2783</v>
      </c>
      <c r="B1607">
        <v>101</v>
      </c>
      <c r="C1607">
        <v>12189514</v>
      </c>
      <c r="D1607" t="s">
        <v>551</v>
      </c>
      <c r="E1607" t="s">
        <v>2784</v>
      </c>
      <c r="F1607" t="s">
        <v>11</v>
      </c>
      <c r="G1607">
        <v>23000000</v>
      </c>
      <c r="H1607" s="8">
        <v>6.1</v>
      </c>
    </row>
    <row r="1608" spans="1:8" hidden="1" x14ac:dyDescent="0.3">
      <c r="A1608" t="s">
        <v>2785</v>
      </c>
      <c r="B1608">
        <v>86</v>
      </c>
      <c r="C1608">
        <v>10134754</v>
      </c>
      <c r="D1608" t="s">
        <v>979</v>
      </c>
      <c r="E1608" t="s">
        <v>2786</v>
      </c>
      <c r="F1608" t="s">
        <v>11</v>
      </c>
      <c r="G1608">
        <v>30000000</v>
      </c>
      <c r="H1608" s="8">
        <v>4.8</v>
      </c>
    </row>
    <row r="1609" spans="1:8" hidden="1" x14ac:dyDescent="0.3">
      <c r="A1609" t="s">
        <v>2466</v>
      </c>
      <c r="B1609">
        <v>108</v>
      </c>
      <c r="C1609">
        <v>8535575</v>
      </c>
      <c r="D1609" t="s">
        <v>1128</v>
      </c>
      <c r="E1609" t="s">
        <v>2787</v>
      </c>
      <c r="F1609" t="s">
        <v>11</v>
      </c>
      <c r="G1609">
        <v>30000000</v>
      </c>
      <c r="H1609" s="8">
        <v>7</v>
      </c>
    </row>
    <row r="1610" spans="1:8" hidden="1" x14ac:dyDescent="0.3">
      <c r="A1610" t="s">
        <v>926</v>
      </c>
      <c r="B1610">
        <v>123</v>
      </c>
      <c r="C1610">
        <v>7689458</v>
      </c>
      <c r="D1610" t="s">
        <v>2788</v>
      </c>
      <c r="E1610" t="s">
        <v>2789</v>
      </c>
      <c r="F1610" t="s">
        <v>11</v>
      </c>
      <c r="G1610">
        <v>40000000</v>
      </c>
      <c r="H1610" s="8">
        <v>6.8</v>
      </c>
    </row>
    <row r="1611" spans="1:8" hidden="1" x14ac:dyDescent="0.3">
      <c r="A1611" t="s">
        <v>1857</v>
      </c>
      <c r="B1611">
        <v>88</v>
      </c>
      <c r="C1611">
        <v>19316646</v>
      </c>
      <c r="D1611" t="s">
        <v>501</v>
      </c>
      <c r="E1611" t="s">
        <v>2790</v>
      </c>
      <c r="F1611" t="s">
        <v>11</v>
      </c>
      <c r="G1611">
        <v>30000000</v>
      </c>
      <c r="H1611" s="8">
        <v>5.6</v>
      </c>
    </row>
    <row r="1612" spans="1:8" hidden="1" x14ac:dyDescent="0.3">
      <c r="A1612" t="s">
        <v>1915</v>
      </c>
      <c r="B1612">
        <v>109</v>
      </c>
      <c r="C1612">
        <v>10965209</v>
      </c>
      <c r="D1612" t="s">
        <v>142</v>
      </c>
      <c r="E1612" t="s">
        <v>2791</v>
      </c>
      <c r="F1612" t="s">
        <v>11</v>
      </c>
      <c r="G1612">
        <v>30000000</v>
      </c>
      <c r="H1612" s="8">
        <v>6.1</v>
      </c>
    </row>
    <row r="1613" spans="1:8" hidden="1" x14ac:dyDescent="0.3">
      <c r="A1613" t="s">
        <v>328</v>
      </c>
      <c r="B1613">
        <v>122</v>
      </c>
      <c r="C1613">
        <v>26830000</v>
      </c>
      <c r="D1613" t="s">
        <v>655</v>
      </c>
      <c r="E1613" t="s">
        <v>2792</v>
      </c>
      <c r="F1613" t="s">
        <v>11</v>
      </c>
      <c r="G1613">
        <v>18000000</v>
      </c>
      <c r="H1613" s="8">
        <v>7.9</v>
      </c>
    </row>
    <row r="1614" spans="1:8" hidden="1" x14ac:dyDescent="0.3">
      <c r="A1614" t="s">
        <v>2793</v>
      </c>
      <c r="B1614">
        <v>251</v>
      </c>
      <c r="C1614">
        <v>5300000</v>
      </c>
      <c r="D1614" t="s">
        <v>643</v>
      </c>
      <c r="E1614" t="s">
        <v>2794</v>
      </c>
      <c r="F1614" t="s">
        <v>11</v>
      </c>
      <c r="G1614">
        <v>30000000</v>
      </c>
      <c r="H1614" s="8">
        <v>8.4</v>
      </c>
    </row>
    <row r="1615" spans="1:8" hidden="1" x14ac:dyDescent="0.3">
      <c r="A1615" t="s">
        <v>2795</v>
      </c>
      <c r="B1615">
        <v>118</v>
      </c>
      <c r="C1615">
        <v>10880926</v>
      </c>
      <c r="D1615" t="s">
        <v>142</v>
      </c>
      <c r="E1615" t="s">
        <v>2796</v>
      </c>
      <c r="F1615" t="s">
        <v>11</v>
      </c>
      <c r="G1615">
        <v>30000000</v>
      </c>
      <c r="H1615" s="8">
        <v>6.5</v>
      </c>
    </row>
    <row r="1616" spans="1:8" hidden="1" x14ac:dyDescent="0.3">
      <c r="A1616" t="s">
        <v>2797</v>
      </c>
      <c r="B1616">
        <v>131</v>
      </c>
      <c r="C1616">
        <v>3752725</v>
      </c>
      <c r="D1616" t="s">
        <v>69</v>
      </c>
      <c r="E1616" t="s">
        <v>2798</v>
      </c>
      <c r="F1616" t="s">
        <v>11</v>
      </c>
      <c r="G1616">
        <v>18000000</v>
      </c>
      <c r="H1616" s="8">
        <v>7.1</v>
      </c>
    </row>
    <row r="1617" spans="1:8" hidden="1" x14ac:dyDescent="0.3">
      <c r="A1617" t="s">
        <v>1660</v>
      </c>
      <c r="B1617">
        <v>109</v>
      </c>
      <c r="C1617">
        <v>3517797</v>
      </c>
      <c r="D1617" t="s">
        <v>1896</v>
      </c>
      <c r="E1617" t="s">
        <v>2799</v>
      </c>
      <c r="F1617" t="s">
        <v>11</v>
      </c>
      <c r="G1617">
        <v>25000000</v>
      </c>
      <c r="H1617" s="8">
        <v>6.6</v>
      </c>
    </row>
    <row r="1618" spans="1:8" hidden="1" x14ac:dyDescent="0.3">
      <c r="A1618" t="s">
        <v>2653</v>
      </c>
      <c r="B1618">
        <v>88</v>
      </c>
      <c r="C1618">
        <v>2975649</v>
      </c>
      <c r="D1618" t="s">
        <v>2067</v>
      </c>
      <c r="E1618" t="s">
        <v>2800</v>
      </c>
      <c r="F1618" t="s">
        <v>11</v>
      </c>
      <c r="G1618">
        <v>30000000</v>
      </c>
      <c r="H1618" s="8">
        <v>7</v>
      </c>
    </row>
    <row r="1619" spans="1:8" hidden="1" x14ac:dyDescent="0.3">
      <c r="A1619" t="s">
        <v>2801</v>
      </c>
      <c r="B1619">
        <v>103</v>
      </c>
      <c r="C1619">
        <v>668171</v>
      </c>
      <c r="D1619" t="s">
        <v>2247</v>
      </c>
      <c r="E1619" t="s">
        <v>2802</v>
      </c>
      <c r="F1619" t="s">
        <v>648</v>
      </c>
      <c r="G1619">
        <v>60000000</v>
      </c>
      <c r="H1619" s="8">
        <v>5.6</v>
      </c>
    </row>
    <row r="1620" spans="1:8" hidden="1" x14ac:dyDescent="0.3">
      <c r="A1620" t="s">
        <v>2803</v>
      </c>
      <c r="B1620">
        <v>87</v>
      </c>
      <c r="C1620">
        <v>480314</v>
      </c>
      <c r="D1620" t="s">
        <v>40</v>
      </c>
      <c r="E1620" t="s">
        <v>2804</v>
      </c>
      <c r="F1620" t="s">
        <v>11</v>
      </c>
      <c r="G1620">
        <v>21000000</v>
      </c>
      <c r="H1620" s="8">
        <v>4.8</v>
      </c>
    </row>
    <row r="1621" spans="1:8" hidden="1" x14ac:dyDescent="0.3">
      <c r="A1621" t="s">
        <v>2805</v>
      </c>
      <c r="B1621">
        <v>160</v>
      </c>
      <c r="C1621">
        <v>3904982</v>
      </c>
      <c r="D1621" t="s">
        <v>2806</v>
      </c>
      <c r="E1621" t="s">
        <v>2807</v>
      </c>
      <c r="F1621" t="s">
        <v>11</v>
      </c>
      <c r="G1621">
        <v>30000000</v>
      </c>
      <c r="H1621" s="8">
        <v>7.5</v>
      </c>
    </row>
    <row r="1622" spans="1:8" hidden="1" x14ac:dyDescent="0.3">
      <c r="A1622" t="s">
        <v>2808</v>
      </c>
      <c r="B1622">
        <v>121</v>
      </c>
      <c r="C1622">
        <v>127437</v>
      </c>
      <c r="D1622" t="s">
        <v>357</v>
      </c>
      <c r="E1622">
        <v>1911</v>
      </c>
      <c r="F1622" t="s">
        <v>648</v>
      </c>
      <c r="G1622">
        <v>18000000</v>
      </c>
      <c r="H1622" s="8">
        <v>6</v>
      </c>
    </row>
    <row r="1623" spans="1:8" hidden="1" x14ac:dyDescent="0.3">
      <c r="A1623" t="s">
        <v>39</v>
      </c>
      <c r="B1623">
        <v>129</v>
      </c>
      <c r="C1623">
        <v>537580</v>
      </c>
      <c r="D1623" t="s">
        <v>2809</v>
      </c>
      <c r="E1623" t="s">
        <v>2810</v>
      </c>
      <c r="F1623" t="s">
        <v>11</v>
      </c>
      <c r="G1623">
        <v>30000000</v>
      </c>
      <c r="H1623" s="8">
        <v>6.8</v>
      </c>
    </row>
    <row r="1624" spans="1:8" hidden="1" x14ac:dyDescent="0.3">
      <c r="A1624" t="s">
        <v>2811</v>
      </c>
      <c r="B1624">
        <v>115</v>
      </c>
      <c r="C1624">
        <v>183436380</v>
      </c>
      <c r="D1624" t="s">
        <v>2464</v>
      </c>
      <c r="E1624" t="s">
        <v>2812</v>
      </c>
      <c r="F1624" t="s">
        <v>11</v>
      </c>
      <c r="G1624">
        <v>29000000</v>
      </c>
      <c r="H1624" s="8">
        <v>6.5</v>
      </c>
    </row>
    <row r="1625" spans="1:8" hidden="1" x14ac:dyDescent="0.3">
      <c r="A1625" t="s">
        <v>467</v>
      </c>
      <c r="B1625">
        <v>153</v>
      </c>
      <c r="C1625">
        <v>119518352</v>
      </c>
      <c r="D1625" t="s">
        <v>2813</v>
      </c>
      <c r="E1625" t="s">
        <v>2814</v>
      </c>
      <c r="F1625" t="s">
        <v>11</v>
      </c>
      <c r="G1625">
        <v>28000000</v>
      </c>
      <c r="H1625" s="8">
        <v>7.9</v>
      </c>
    </row>
    <row r="1626" spans="1:8" hidden="1" x14ac:dyDescent="0.3">
      <c r="A1626" t="s">
        <v>2815</v>
      </c>
      <c r="B1626">
        <v>128</v>
      </c>
      <c r="C1626">
        <v>37036404</v>
      </c>
      <c r="D1626" t="s">
        <v>465</v>
      </c>
      <c r="E1626" t="s">
        <v>2816</v>
      </c>
      <c r="F1626" t="s">
        <v>11</v>
      </c>
      <c r="G1626">
        <v>30000000</v>
      </c>
      <c r="H1626" s="8">
        <v>6.4</v>
      </c>
    </row>
    <row r="1627" spans="1:8" hidden="1" x14ac:dyDescent="0.3">
      <c r="A1627" t="s">
        <v>1679</v>
      </c>
      <c r="B1627">
        <v>89</v>
      </c>
      <c r="C1627">
        <v>22359293</v>
      </c>
      <c r="D1627" t="s">
        <v>250</v>
      </c>
      <c r="E1627" t="s">
        <v>2817</v>
      </c>
      <c r="F1627" t="s">
        <v>11</v>
      </c>
      <c r="G1627">
        <v>29000000</v>
      </c>
      <c r="H1627" s="8">
        <v>5.8</v>
      </c>
    </row>
    <row r="1628" spans="1:8" hidden="1" x14ac:dyDescent="0.3">
      <c r="A1628" t="s">
        <v>270</v>
      </c>
      <c r="B1628">
        <v>122</v>
      </c>
      <c r="C1628">
        <v>18593156</v>
      </c>
      <c r="D1628" t="s">
        <v>1128</v>
      </c>
      <c r="E1628" t="s">
        <v>2818</v>
      </c>
      <c r="F1628" t="s">
        <v>11</v>
      </c>
      <c r="G1628">
        <v>35000000</v>
      </c>
      <c r="H1628" s="8">
        <v>7.7</v>
      </c>
    </row>
    <row r="1629" spans="1:8" hidden="1" x14ac:dyDescent="0.3">
      <c r="A1629" t="s">
        <v>1993</v>
      </c>
      <c r="B1629">
        <v>99</v>
      </c>
      <c r="C1629">
        <v>16930185</v>
      </c>
      <c r="D1629" t="s">
        <v>551</v>
      </c>
      <c r="E1629" t="s">
        <v>2819</v>
      </c>
      <c r="F1629" t="s">
        <v>11</v>
      </c>
      <c r="G1629">
        <v>29000000</v>
      </c>
      <c r="H1629" s="8">
        <v>5.3</v>
      </c>
    </row>
    <row r="1630" spans="1:8" hidden="1" x14ac:dyDescent="0.3">
      <c r="A1630" t="s">
        <v>2820</v>
      </c>
      <c r="B1630">
        <v>99</v>
      </c>
      <c r="C1630">
        <v>63034755</v>
      </c>
      <c r="D1630" t="s">
        <v>658</v>
      </c>
      <c r="E1630" t="s">
        <v>2821</v>
      </c>
      <c r="F1630" t="s">
        <v>11</v>
      </c>
      <c r="G1630">
        <v>29000000</v>
      </c>
      <c r="H1630" s="8">
        <v>5.3</v>
      </c>
    </row>
    <row r="1631" spans="1:8" hidden="1" x14ac:dyDescent="0.3">
      <c r="A1631" t="s">
        <v>2822</v>
      </c>
      <c r="B1631">
        <v>147</v>
      </c>
      <c r="C1631">
        <v>5899797</v>
      </c>
      <c r="D1631" t="s">
        <v>1943</v>
      </c>
      <c r="E1631" t="s">
        <v>2823</v>
      </c>
      <c r="F1631" t="s">
        <v>11</v>
      </c>
      <c r="G1631">
        <v>29000000</v>
      </c>
      <c r="H1631" s="8">
        <v>7.5</v>
      </c>
    </row>
    <row r="1632" spans="1:8" hidden="1" x14ac:dyDescent="0.3">
      <c r="A1632" t="s">
        <v>1206</v>
      </c>
      <c r="B1632">
        <v>112</v>
      </c>
      <c r="C1632">
        <v>4554569</v>
      </c>
      <c r="D1632" t="s">
        <v>840</v>
      </c>
      <c r="E1632" t="s">
        <v>2824</v>
      </c>
      <c r="F1632" t="s">
        <v>11</v>
      </c>
      <c r="G1632">
        <v>28000000</v>
      </c>
      <c r="H1632" s="8">
        <v>6.9</v>
      </c>
    </row>
    <row r="1633" spans="1:8" hidden="1" x14ac:dyDescent="0.3">
      <c r="A1633" t="s">
        <v>2825</v>
      </c>
      <c r="B1633">
        <v>88</v>
      </c>
      <c r="C1633">
        <v>17016190</v>
      </c>
      <c r="D1633" t="s">
        <v>2602</v>
      </c>
      <c r="E1633" t="s">
        <v>2826</v>
      </c>
      <c r="F1633" t="s">
        <v>11</v>
      </c>
      <c r="G1633">
        <v>12000000</v>
      </c>
      <c r="H1633" s="8">
        <v>4.9000000000000004</v>
      </c>
    </row>
    <row r="1634" spans="1:8" hidden="1" x14ac:dyDescent="0.3">
      <c r="A1634" t="s">
        <v>2827</v>
      </c>
      <c r="B1634">
        <v>94</v>
      </c>
      <c r="C1634">
        <v>6301131</v>
      </c>
      <c r="D1634" t="s">
        <v>737</v>
      </c>
      <c r="E1634" t="s">
        <v>2828</v>
      </c>
      <c r="F1634" t="s">
        <v>11</v>
      </c>
      <c r="G1634">
        <v>29000000</v>
      </c>
      <c r="H1634" s="8">
        <v>7.1</v>
      </c>
    </row>
    <row r="1635" spans="1:8" hidden="1" x14ac:dyDescent="0.3">
      <c r="A1635" t="s">
        <v>544</v>
      </c>
      <c r="B1635">
        <v>90</v>
      </c>
      <c r="C1635">
        <v>217350219</v>
      </c>
      <c r="D1635" t="s">
        <v>28</v>
      </c>
      <c r="E1635" t="s">
        <v>2829</v>
      </c>
      <c r="F1635" t="s">
        <v>11</v>
      </c>
      <c r="G1635">
        <v>28000000</v>
      </c>
      <c r="H1635" s="8">
        <v>8</v>
      </c>
    </row>
    <row r="1636" spans="1:8" hidden="1" x14ac:dyDescent="0.3">
      <c r="A1636" t="s">
        <v>1015</v>
      </c>
      <c r="B1636">
        <v>167</v>
      </c>
      <c r="C1636">
        <v>161029270</v>
      </c>
      <c r="D1636" t="s">
        <v>2830</v>
      </c>
      <c r="E1636" t="s">
        <v>2831</v>
      </c>
      <c r="F1636" t="s">
        <v>11</v>
      </c>
      <c r="G1636">
        <v>28000000</v>
      </c>
      <c r="H1636" s="8">
        <v>7.9</v>
      </c>
    </row>
    <row r="1637" spans="1:8" x14ac:dyDescent="0.3">
      <c r="A1637" t="s">
        <v>123</v>
      </c>
      <c r="B1637">
        <v>118</v>
      </c>
      <c r="C1637">
        <v>179870271</v>
      </c>
      <c r="D1637" t="s">
        <v>40</v>
      </c>
      <c r="E1637" t="s">
        <v>2832</v>
      </c>
      <c r="F1637" t="s">
        <v>11</v>
      </c>
      <c r="G1637">
        <v>28000000</v>
      </c>
      <c r="H1637" s="8">
        <v>7.6</v>
      </c>
    </row>
    <row r="1638" spans="1:8" hidden="1" x14ac:dyDescent="0.3">
      <c r="A1638" t="s">
        <v>2833</v>
      </c>
      <c r="B1638">
        <v>83</v>
      </c>
      <c r="C1638">
        <v>100491683</v>
      </c>
      <c r="D1638" t="s">
        <v>2834</v>
      </c>
      <c r="E1638" t="s">
        <v>2835</v>
      </c>
      <c r="F1638" t="s">
        <v>11</v>
      </c>
      <c r="G1638">
        <v>24000000</v>
      </c>
      <c r="H1638" s="8">
        <v>5.9</v>
      </c>
    </row>
    <row r="1639" spans="1:8" hidden="1" x14ac:dyDescent="0.3">
      <c r="A1639" t="s">
        <v>310</v>
      </c>
      <c r="B1639">
        <v>104</v>
      </c>
      <c r="C1639">
        <v>74058698</v>
      </c>
      <c r="D1639" t="s">
        <v>712</v>
      </c>
      <c r="E1639" t="s">
        <v>2836</v>
      </c>
      <c r="F1639" t="s">
        <v>11</v>
      </c>
      <c r="G1639">
        <v>60000000</v>
      </c>
      <c r="H1639" s="8">
        <v>6.3</v>
      </c>
    </row>
    <row r="1640" spans="1:8" hidden="1" x14ac:dyDescent="0.3">
      <c r="A1640" t="s">
        <v>1611</v>
      </c>
      <c r="B1640">
        <v>102</v>
      </c>
      <c r="C1640">
        <v>55845943</v>
      </c>
      <c r="D1640" t="s">
        <v>108</v>
      </c>
      <c r="E1640" t="s">
        <v>2837</v>
      </c>
      <c r="F1640" t="s">
        <v>11</v>
      </c>
      <c r="G1640">
        <v>29000000</v>
      </c>
      <c r="H1640" s="8">
        <v>6.4</v>
      </c>
    </row>
    <row r="1641" spans="1:8" hidden="1" x14ac:dyDescent="0.3">
      <c r="A1641" t="s">
        <v>428</v>
      </c>
      <c r="B1641">
        <v>131</v>
      </c>
      <c r="C1641">
        <v>81350242</v>
      </c>
      <c r="D1641" t="s">
        <v>19</v>
      </c>
      <c r="E1641" t="s">
        <v>2838</v>
      </c>
      <c r="F1641" t="s">
        <v>11</v>
      </c>
      <c r="G1641">
        <v>28000000</v>
      </c>
      <c r="H1641" s="8">
        <v>8.1999999999999993</v>
      </c>
    </row>
    <row r="1642" spans="1:8" hidden="1" x14ac:dyDescent="0.3">
      <c r="A1642" t="s">
        <v>2839</v>
      </c>
      <c r="B1642">
        <v>101</v>
      </c>
      <c r="C1642">
        <v>67266300</v>
      </c>
      <c r="D1642" t="s">
        <v>658</v>
      </c>
      <c r="E1642" t="s">
        <v>2840</v>
      </c>
      <c r="F1642" t="s">
        <v>11</v>
      </c>
      <c r="G1642">
        <v>28000000</v>
      </c>
      <c r="H1642" s="8">
        <v>6.9</v>
      </c>
    </row>
    <row r="1643" spans="1:8" hidden="1" x14ac:dyDescent="0.3">
      <c r="A1643" t="s">
        <v>572</v>
      </c>
      <c r="B1643">
        <v>130</v>
      </c>
      <c r="C1643">
        <v>70235322</v>
      </c>
      <c r="D1643" t="s">
        <v>1010</v>
      </c>
      <c r="E1643" t="s">
        <v>2841</v>
      </c>
      <c r="F1643" t="s">
        <v>11</v>
      </c>
      <c r="G1643">
        <v>28000000</v>
      </c>
      <c r="H1643" s="8">
        <v>7.8</v>
      </c>
    </row>
    <row r="1644" spans="1:8" hidden="1" x14ac:dyDescent="0.3">
      <c r="A1644" t="s">
        <v>344</v>
      </c>
      <c r="B1644">
        <v>120</v>
      </c>
      <c r="C1644">
        <v>7443007</v>
      </c>
      <c r="D1644" t="s">
        <v>2842</v>
      </c>
      <c r="E1644" t="s">
        <v>2843</v>
      </c>
      <c r="F1644" t="s">
        <v>11</v>
      </c>
      <c r="G1644">
        <v>30000000</v>
      </c>
      <c r="H1644" s="8">
        <v>6.7</v>
      </c>
    </row>
    <row r="1645" spans="1:8" hidden="1" x14ac:dyDescent="0.3">
      <c r="A1645" t="s">
        <v>2765</v>
      </c>
      <c r="B1645">
        <v>135</v>
      </c>
      <c r="C1645">
        <v>64371181</v>
      </c>
      <c r="D1645" t="s">
        <v>1397</v>
      </c>
      <c r="E1645" t="s">
        <v>2844</v>
      </c>
      <c r="F1645" t="s">
        <v>11</v>
      </c>
      <c r="G1645">
        <v>28000000</v>
      </c>
      <c r="H1645" s="8">
        <v>7.5</v>
      </c>
    </row>
    <row r="1646" spans="1:8" hidden="1" x14ac:dyDescent="0.3">
      <c r="A1646" t="s">
        <v>35</v>
      </c>
      <c r="B1646">
        <v>110</v>
      </c>
      <c r="C1646">
        <v>58885635</v>
      </c>
      <c r="D1646" t="s">
        <v>1612</v>
      </c>
      <c r="E1646" t="s">
        <v>2845</v>
      </c>
      <c r="F1646" t="s">
        <v>11</v>
      </c>
      <c r="G1646">
        <v>26000000</v>
      </c>
      <c r="H1646" s="8">
        <v>7.4</v>
      </c>
    </row>
    <row r="1647" spans="1:8" hidden="1" x14ac:dyDescent="0.3">
      <c r="A1647" t="s">
        <v>867</v>
      </c>
      <c r="B1647">
        <v>103</v>
      </c>
      <c r="C1647">
        <v>60400856</v>
      </c>
      <c r="D1647" t="s">
        <v>551</v>
      </c>
      <c r="E1647" t="s">
        <v>2846</v>
      </c>
      <c r="F1647" t="s">
        <v>11</v>
      </c>
      <c r="G1647">
        <v>35000000</v>
      </c>
      <c r="H1647" s="8">
        <v>5.2</v>
      </c>
    </row>
    <row r="1648" spans="1:8" hidden="1" x14ac:dyDescent="0.3">
      <c r="A1648" t="s">
        <v>1766</v>
      </c>
      <c r="B1648">
        <v>110</v>
      </c>
      <c r="C1648">
        <v>52353636</v>
      </c>
      <c r="D1648" t="s">
        <v>840</v>
      </c>
      <c r="E1648" t="s">
        <v>2847</v>
      </c>
      <c r="F1648" t="s">
        <v>11</v>
      </c>
      <c r="G1648">
        <v>21000000</v>
      </c>
      <c r="H1648" s="8">
        <v>7.6</v>
      </c>
    </row>
    <row r="1649" spans="1:8" hidden="1" x14ac:dyDescent="0.3">
      <c r="A1649" t="s">
        <v>467</v>
      </c>
      <c r="B1649">
        <v>91</v>
      </c>
      <c r="C1649">
        <v>51475962</v>
      </c>
      <c r="D1649" t="s">
        <v>271</v>
      </c>
      <c r="E1649" t="s">
        <v>2848</v>
      </c>
      <c r="F1649" t="s">
        <v>11</v>
      </c>
      <c r="G1649">
        <v>30000000</v>
      </c>
      <c r="H1649" s="8">
        <v>7.3</v>
      </c>
    </row>
    <row r="1650" spans="1:8" hidden="1" x14ac:dyDescent="0.3">
      <c r="A1650" t="s">
        <v>223</v>
      </c>
      <c r="B1650">
        <v>105</v>
      </c>
      <c r="C1650">
        <v>63910583</v>
      </c>
      <c r="D1650" t="s">
        <v>551</v>
      </c>
      <c r="E1650" t="s">
        <v>2849</v>
      </c>
      <c r="F1650" t="s">
        <v>11</v>
      </c>
      <c r="G1650">
        <v>28000000</v>
      </c>
      <c r="H1650" s="8">
        <v>6.6</v>
      </c>
    </row>
    <row r="1651" spans="1:8" hidden="1" x14ac:dyDescent="0.3">
      <c r="A1651" t="s">
        <v>2007</v>
      </c>
      <c r="B1651">
        <v>127</v>
      </c>
      <c r="C1651">
        <v>62300000</v>
      </c>
      <c r="D1651" t="s">
        <v>16</v>
      </c>
      <c r="E1651" t="s">
        <v>2850</v>
      </c>
      <c r="F1651" t="s">
        <v>11</v>
      </c>
      <c r="G1651">
        <v>28000000</v>
      </c>
      <c r="H1651" s="8">
        <v>6.8</v>
      </c>
    </row>
    <row r="1652" spans="1:8" hidden="1" x14ac:dyDescent="0.3">
      <c r="A1652" t="s">
        <v>550</v>
      </c>
      <c r="B1652">
        <v>82</v>
      </c>
      <c r="C1652">
        <v>49968653</v>
      </c>
      <c r="D1652" t="s">
        <v>551</v>
      </c>
      <c r="E1652" t="s">
        <v>2851</v>
      </c>
      <c r="F1652" t="s">
        <v>11</v>
      </c>
      <c r="G1652">
        <v>28000000</v>
      </c>
      <c r="H1652" s="8">
        <v>6.9</v>
      </c>
    </row>
    <row r="1653" spans="1:8" hidden="1" x14ac:dyDescent="0.3">
      <c r="A1653" t="s">
        <v>599</v>
      </c>
      <c r="B1653">
        <v>99</v>
      </c>
      <c r="C1653">
        <v>44450000</v>
      </c>
      <c r="D1653" t="s">
        <v>460</v>
      </c>
      <c r="E1653" t="s">
        <v>2852</v>
      </c>
      <c r="F1653" t="s">
        <v>11</v>
      </c>
      <c r="G1653">
        <v>27000000</v>
      </c>
      <c r="H1653" s="8">
        <v>5.8</v>
      </c>
    </row>
    <row r="1654" spans="1:8" hidden="1" x14ac:dyDescent="0.3">
      <c r="A1654" t="s">
        <v>707</v>
      </c>
      <c r="B1654">
        <v>90</v>
      </c>
      <c r="C1654">
        <v>45162741</v>
      </c>
      <c r="D1654" t="s">
        <v>658</v>
      </c>
      <c r="E1654" t="s">
        <v>2853</v>
      </c>
      <c r="F1654" t="s">
        <v>11</v>
      </c>
      <c r="G1654">
        <v>28000000</v>
      </c>
      <c r="H1654" s="8">
        <v>6.6</v>
      </c>
    </row>
    <row r="1655" spans="1:8" hidden="1" x14ac:dyDescent="0.3">
      <c r="A1655" t="s">
        <v>2466</v>
      </c>
      <c r="B1655">
        <v>115</v>
      </c>
      <c r="C1655">
        <v>71346930</v>
      </c>
      <c r="D1655" t="s">
        <v>2854</v>
      </c>
      <c r="E1655" t="s">
        <v>2855</v>
      </c>
      <c r="F1655" t="s">
        <v>11</v>
      </c>
      <c r="G1655">
        <v>28000000</v>
      </c>
      <c r="H1655" s="8">
        <v>6.7</v>
      </c>
    </row>
    <row r="1656" spans="1:8" hidden="1" x14ac:dyDescent="0.3">
      <c r="A1656" t="s">
        <v>1342</v>
      </c>
      <c r="B1656">
        <v>96</v>
      </c>
      <c r="C1656">
        <v>39514713</v>
      </c>
      <c r="D1656" t="s">
        <v>164</v>
      </c>
      <c r="E1656" t="s">
        <v>2856</v>
      </c>
      <c r="F1656" t="s">
        <v>11</v>
      </c>
      <c r="G1656">
        <v>28000000</v>
      </c>
      <c r="H1656" s="8">
        <v>6.7</v>
      </c>
    </row>
    <row r="1657" spans="1:8" hidden="1" x14ac:dyDescent="0.3">
      <c r="A1657" t="s">
        <v>2340</v>
      </c>
      <c r="B1657">
        <v>104</v>
      </c>
      <c r="C1657">
        <v>43097652</v>
      </c>
      <c r="D1657" t="s">
        <v>465</v>
      </c>
      <c r="E1657" t="s">
        <v>2857</v>
      </c>
      <c r="F1657" t="s">
        <v>11</v>
      </c>
      <c r="G1657">
        <v>28000000</v>
      </c>
      <c r="H1657" s="8">
        <v>6.3</v>
      </c>
    </row>
    <row r="1658" spans="1:8" hidden="1" x14ac:dyDescent="0.3">
      <c r="A1658" t="s">
        <v>218</v>
      </c>
      <c r="B1658">
        <v>117</v>
      </c>
      <c r="C1658">
        <v>48043505</v>
      </c>
      <c r="D1658" t="s">
        <v>717</v>
      </c>
      <c r="E1658" t="s">
        <v>2858</v>
      </c>
      <c r="F1658" t="s">
        <v>11</v>
      </c>
      <c r="G1658">
        <v>30000000</v>
      </c>
      <c r="H1658" s="8">
        <v>7.7</v>
      </c>
    </row>
    <row r="1659" spans="1:8" hidden="1" x14ac:dyDescent="0.3">
      <c r="A1659" t="s">
        <v>1392</v>
      </c>
      <c r="B1659">
        <v>83</v>
      </c>
      <c r="C1659">
        <v>37053924</v>
      </c>
      <c r="D1659" t="s">
        <v>573</v>
      </c>
      <c r="E1659" t="s">
        <v>2859</v>
      </c>
      <c r="F1659" t="s">
        <v>11</v>
      </c>
      <c r="G1659">
        <v>28000000</v>
      </c>
      <c r="H1659" s="8">
        <v>6.1</v>
      </c>
    </row>
    <row r="1660" spans="1:8" hidden="1" x14ac:dyDescent="0.3">
      <c r="A1660" t="s">
        <v>1805</v>
      </c>
      <c r="B1660">
        <v>99</v>
      </c>
      <c r="C1660">
        <v>33000377</v>
      </c>
      <c r="D1660" t="s">
        <v>2860</v>
      </c>
      <c r="E1660" t="s">
        <v>2861</v>
      </c>
      <c r="F1660" t="s">
        <v>11</v>
      </c>
      <c r="G1660">
        <v>28000000</v>
      </c>
      <c r="H1660" s="8">
        <v>4.9000000000000004</v>
      </c>
    </row>
    <row r="1661" spans="1:8" hidden="1" x14ac:dyDescent="0.3">
      <c r="A1661" t="s">
        <v>2862</v>
      </c>
      <c r="B1661">
        <v>81</v>
      </c>
      <c r="C1661">
        <v>66950483</v>
      </c>
      <c r="D1661" t="s">
        <v>1006</v>
      </c>
      <c r="E1661" t="s">
        <v>2863</v>
      </c>
      <c r="F1661" t="s">
        <v>11</v>
      </c>
      <c r="G1661">
        <v>28000000</v>
      </c>
      <c r="H1661" s="8">
        <v>6.2</v>
      </c>
    </row>
    <row r="1662" spans="1:8" hidden="1" x14ac:dyDescent="0.3">
      <c r="A1662" t="s">
        <v>303</v>
      </c>
      <c r="B1662">
        <v>135</v>
      </c>
      <c r="C1662">
        <v>38372662</v>
      </c>
      <c r="D1662" t="s">
        <v>69</v>
      </c>
      <c r="E1662" t="s">
        <v>2864</v>
      </c>
      <c r="F1662" t="s">
        <v>11</v>
      </c>
      <c r="G1662">
        <v>28000000</v>
      </c>
      <c r="H1662" s="8">
        <v>7.8</v>
      </c>
    </row>
    <row r="1663" spans="1:8" hidden="1" x14ac:dyDescent="0.3">
      <c r="A1663" t="s">
        <v>60</v>
      </c>
      <c r="B1663">
        <v>117</v>
      </c>
      <c r="C1663">
        <v>27000000</v>
      </c>
      <c r="D1663" t="s">
        <v>974</v>
      </c>
      <c r="E1663" t="s">
        <v>2865</v>
      </c>
      <c r="F1663" t="s">
        <v>11</v>
      </c>
      <c r="G1663">
        <v>28000000</v>
      </c>
      <c r="H1663" s="8">
        <v>8.1999999999999993</v>
      </c>
    </row>
    <row r="1664" spans="1:8" hidden="1" x14ac:dyDescent="0.3">
      <c r="A1664" t="s">
        <v>1167</v>
      </c>
      <c r="B1664">
        <v>139</v>
      </c>
      <c r="C1664">
        <v>31600000</v>
      </c>
      <c r="D1664" t="s">
        <v>2866</v>
      </c>
      <c r="E1664" t="s">
        <v>2867</v>
      </c>
      <c r="F1664" t="s">
        <v>11</v>
      </c>
      <c r="G1664">
        <v>28000000</v>
      </c>
      <c r="H1664" s="8">
        <v>6.9</v>
      </c>
    </row>
    <row r="1665" spans="1:8" hidden="1" x14ac:dyDescent="0.3">
      <c r="A1665" t="s">
        <v>105</v>
      </c>
      <c r="B1665">
        <v>123</v>
      </c>
      <c r="C1665">
        <v>30688364</v>
      </c>
      <c r="D1665" t="s">
        <v>297</v>
      </c>
      <c r="E1665" t="s">
        <v>2868</v>
      </c>
      <c r="F1665" t="s">
        <v>11</v>
      </c>
      <c r="G1665">
        <v>28000000</v>
      </c>
      <c r="H1665" s="8">
        <v>6.2</v>
      </c>
    </row>
    <row r="1666" spans="1:8" hidden="1" x14ac:dyDescent="0.3">
      <c r="A1666" t="s">
        <v>2869</v>
      </c>
      <c r="B1666">
        <v>117</v>
      </c>
      <c r="C1666">
        <v>28563179</v>
      </c>
      <c r="D1666" t="s">
        <v>712</v>
      </c>
      <c r="E1666" t="s">
        <v>2870</v>
      </c>
      <c r="F1666" t="s">
        <v>11</v>
      </c>
      <c r="G1666">
        <v>21000000</v>
      </c>
      <c r="H1666" s="8">
        <v>6.9</v>
      </c>
    </row>
    <row r="1667" spans="1:8" hidden="1" x14ac:dyDescent="0.3">
      <c r="A1667" t="s">
        <v>2871</v>
      </c>
      <c r="B1667">
        <v>97</v>
      </c>
      <c r="C1667">
        <v>16779636</v>
      </c>
      <c r="D1667" t="s">
        <v>1452</v>
      </c>
      <c r="E1667" t="s">
        <v>2872</v>
      </c>
      <c r="F1667" t="s">
        <v>11</v>
      </c>
      <c r="G1667">
        <v>28000000</v>
      </c>
      <c r="H1667" s="8">
        <v>4.8</v>
      </c>
    </row>
    <row r="1668" spans="1:8" hidden="1" x14ac:dyDescent="0.3">
      <c r="A1668" t="s">
        <v>952</v>
      </c>
      <c r="B1668">
        <v>81</v>
      </c>
      <c r="C1668">
        <v>10762178</v>
      </c>
      <c r="D1668" t="s">
        <v>2873</v>
      </c>
      <c r="E1668" t="s">
        <v>2874</v>
      </c>
      <c r="F1668" t="s">
        <v>11</v>
      </c>
      <c r="G1668">
        <v>160000000</v>
      </c>
      <c r="H1668" s="8">
        <v>8</v>
      </c>
    </row>
    <row r="1669" spans="1:8" hidden="1" x14ac:dyDescent="0.3">
      <c r="A1669" t="s">
        <v>1401</v>
      </c>
      <c r="B1669">
        <v>103</v>
      </c>
      <c r="C1669">
        <v>17324744</v>
      </c>
      <c r="D1669" t="s">
        <v>1203</v>
      </c>
      <c r="E1669" t="s">
        <v>2875</v>
      </c>
      <c r="F1669" t="s">
        <v>11</v>
      </c>
      <c r="G1669">
        <v>28000000</v>
      </c>
      <c r="H1669" s="8">
        <v>5.3</v>
      </c>
    </row>
    <row r="1670" spans="1:8" hidden="1" x14ac:dyDescent="0.3">
      <c r="A1670" t="s">
        <v>657</v>
      </c>
      <c r="B1670">
        <v>119</v>
      </c>
      <c r="C1670">
        <v>8888143</v>
      </c>
      <c r="D1670" t="s">
        <v>2051</v>
      </c>
      <c r="E1670" t="s">
        <v>2876</v>
      </c>
      <c r="F1670" t="s">
        <v>11</v>
      </c>
      <c r="G1670">
        <v>28000000</v>
      </c>
      <c r="H1670" s="8">
        <v>6.7</v>
      </c>
    </row>
    <row r="1671" spans="1:8" hidden="1" x14ac:dyDescent="0.3">
      <c r="A1671" t="s">
        <v>1356</v>
      </c>
      <c r="B1671">
        <v>94</v>
      </c>
      <c r="C1671">
        <v>24268828</v>
      </c>
      <c r="D1671" t="s">
        <v>2877</v>
      </c>
      <c r="E1671" t="s">
        <v>2878</v>
      </c>
      <c r="F1671" t="s">
        <v>11</v>
      </c>
      <c r="G1671">
        <v>28000000</v>
      </c>
      <c r="H1671" s="8">
        <v>5.4</v>
      </c>
    </row>
    <row r="1672" spans="1:8" hidden="1" x14ac:dyDescent="0.3">
      <c r="A1672" t="s">
        <v>2879</v>
      </c>
      <c r="B1672">
        <v>89</v>
      </c>
      <c r="C1672">
        <v>8119205</v>
      </c>
      <c r="D1672" t="s">
        <v>164</v>
      </c>
      <c r="E1672" t="s">
        <v>2880</v>
      </c>
      <c r="F1672" t="s">
        <v>11</v>
      </c>
      <c r="G1672">
        <v>28000000</v>
      </c>
      <c r="H1672" s="8">
        <v>5.4</v>
      </c>
    </row>
    <row r="1673" spans="1:8" hidden="1" x14ac:dyDescent="0.3">
      <c r="A1673" t="s">
        <v>1763</v>
      </c>
      <c r="B1673">
        <v>98</v>
      </c>
      <c r="C1673">
        <v>8434601</v>
      </c>
      <c r="D1673" t="s">
        <v>1381</v>
      </c>
      <c r="E1673" t="s">
        <v>2881</v>
      </c>
      <c r="F1673" t="s">
        <v>11</v>
      </c>
      <c r="G1673">
        <v>28000000</v>
      </c>
      <c r="H1673" s="8">
        <v>4.9000000000000004</v>
      </c>
    </row>
    <row r="1674" spans="1:8" hidden="1" x14ac:dyDescent="0.3">
      <c r="A1674" t="s">
        <v>1779</v>
      </c>
      <c r="B1674">
        <v>107</v>
      </c>
      <c r="C1674">
        <v>6998324</v>
      </c>
      <c r="D1674" t="s">
        <v>840</v>
      </c>
      <c r="E1674" t="s">
        <v>2882</v>
      </c>
      <c r="F1674" t="s">
        <v>11</v>
      </c>
      <c r="G1674">
        <v>28000000</v>
      </c>
      <c r="H1674" s="8">
        <v>6.1</v>
      </c>
    </row>
    <row r="1675" spans="1:8" hidden="1" x14ac:dyDescent="0.3">
      <c r="A1675" t="s">
        <v>1985</v>
      </c>
      <c r="B1675">
        <v>108</v>
      </c>
      <c r="C1675">
        <v>10907291</v>
      </c>
      <c r="D1675" t="s">
        <v>2883</v>
      </c>
      <c r="E1675" t="s">
        <v>2884</v>
      </c>
      <c r="F1675" t="s">
        <v>11</v>
      </c>
      <c r="G1675">
        <v>28000000</v>
      </c>
      <c r="H1675" s="8">
        <v>5.8</v>
      </c>
    </row>
    <row r="1676" spans="1:8" hidden="1" x14ac:dyDescent="0.3">
      <c r="A1676" t="s">
        <v>152</v>
      </c>
      <c r="B1676">
        <v>134</v>
      </c>
      <c r="C1676">
        <v>5532301</v>
      </c>
      <c r="D1676" t="s">
        <v>1073</v>
      </c>
      <c r="E1676" t="s">
        <v>2885</v>
      </c>
      <c r="F1676" t="s">
        <v>11</v>
      </c>
      <c r="G1676">
        <v>28000000</v>
      </c>
      <c r="H1676" s="8">
        <v>7</v>
      </c>
    </row>
    <row r="1677" spans="1:8" hidden="1" x14ac:dyDescent="0.3">
      <c r="A1677" t="s">
        <v>2886</v>
      </c>
      <c r="B1677">
        <v>110</v>
      </c>
      <c r="C1677">
        <v>2775593</v>
      </c>
      <c r="D1677" t="s">
        <v>465</v>
      </c>
      <c r="E1677" t="s">
        <v>2887</v>
      </c>
      <c r="F1677" t="s">
        <v>11</v>
      </c>
      <c r="G1677">
        <v>27000000</v>
      </c>
      <c r="H1677" s="8">
        <v>6.5</v>
      </c>
    </row>
    <row r="1678" spans="1:8" hidden="1" x14ac:dyDescent="0.3">
      <c r="A1678" t="s">
        <v>2888</v>
      </c>
      <c r="B1678">
        <v>103</v>
      </c>
      <c r="C1678">
        <v>28751715</v>
      </c>
      <c r="D1678" t="s">
        <v>573</v>
      </c>
      <c r="E1678" t="s">
        <v>2889</v>
      </c>
      <c r="F1678" t="s">
        <v>11</v>
      </c>
      <c r="G1678">
        <v>28000000</v>
      </c>
      <c r="H1678" s="8">
        <v>6.6</v>
      </c>
    </row>
    <row r="1679" spans="1:8" hidden="1" x14ac:dyDescent="0.3">
      <c r="A1679" t="s">
        <v>2890</v>
      </c>
      <c r="B1679">
        <v>100</v>
      </c>
      <c r="C1679">
        <v>20285518</v>
      </c>
      <c r="D1679" t="s">
        <v>142</v>
      </c>
      <c r="E1679" t="s">
        <v>2891</v>
      </c>
      <c r="F1679" t="s">
        <v>11</v>
      </c>
      <c r="G1679">
        <v>28000000</v>
      </c>
      <c r="H1679" s="8">
        <v>5.7</v>
      </c>
    </row>
    <row r="1680" spans="1:8" hidden="1" x14ac:dyDescent="0.3">
      <c r="A1680" t="s">
        <v>2007</v>
      </c>
      <c r="B1680">
        <v>131</v>
      </c>
      <c r="C1680">
        <v>67900000</v>
      </c>
      <c r="D1680" t="s">
        <v>16</v>
      </c>
      <c r="E1680" t="s">
        <v>2892</v>
      </c>
      <c r="F1680" t="s">
        <v>11</v>
      </c>
      <c r="G1680">
        <v>27500000</v>
      </c>
      <c r="H1680" s="8">
        <v>6.6</v>
      </c>
    </row>
    <row r="1681" spans="1:8" hidden="1" x14ac:dyDescent="0.3">
      <c r="A1681" t="s">
        <v>1065</v>
      </c>
      <c r="B1681">
        <v>133</v>
      </c>
      <c r="C1681">
        <v>148734225</v>
      </c>
      <c r="D1681" t="s">
        <v>551</v>
      </c>
      <c r="E1681" t="s">
        <v>2893</v>
      </c>
      <c r="F1681" t="s">
        <v>11</v>
      </c>
      <c r="G1681">
        <v>30000000</v>
      </c>
      <c r="H1681" s="8">
        <v>7</v>
      </c>
    </row>
    <row r="1682" spans="1:8" hidden="1" x14ac:dyDescent="0.3">
      <c r="A1682" t="s">
        <v>2088</v>
      </c>
      <c r="B1682">
        <v>109</v>
      </c>
      <c r="C1682">
        <v>49185998</v>
      </c>
      <c r="D1682" t="s">
        <v>1128</v>
      </c>
      <c r="E1682" t="s">
        <v>2894</v>
      </c>
      <c r="F1682" t="s">
        <v>11</v>
      </c>
      <c r="G1682">
        <v>30000000</v>
      </c>
      <c r="H1682" s="8">
        <v>7.4</v>
      </c>
    </row>
    <row r="1683" spans="1:8" hidden="1" x14ac:dyDescent="0.3">
      <c r="A1683" t="s">
        <v>2895</v>
      </c>
      <c r="B1683">
        <v>114</v>
      </c>
      <c r="C1683">
        <v>42168445</v>
      </c>
      <c r="D1683" t="s">
        <v>465</v>
      </c>
      <c r="E1683" t="s">
        <v>2896</v>
      </c>
      <c r="F1683" t="s">
        <v>11</v>
      </c>
      <c r="G1683">
        <v>35000000</v>
      </c>
      <c r="H1683" s="8">
        <v>5.3</v>
      </c>
    </row>
    <row r="1684" spans="1:8" hidden="1" x14ac:dyDescent="0.3">
      <c r="A1684" t="s">
        <v>2897</v>
      </c>
      <c r="B1684">
        <v>164</v>
      </c>
      <c r="C1684">
        <v>26400000</v>
      </c>
      <c r="D1684" t="s">
        <v>1211</v>
      </c>
      <c r="E1684" t="s">
        <v>2898</v>
      </c>
      <c r="F1684" t="s">
        <v>11</v>
      </c>
      <c r="G1684">
        <v>16000000</v>
      </c>
      <c r="H1684" s="8">
        <v>7.4</v>
      </c>
    </row>
    <row r="1685" spans="1:8" hidden="1" x14ac:dyDescent="0.3">
      <c r="A1685" t="s">
        <v>2899</v>
      </c>
      <c r="B1685">
        <v>92</v>
      </c>
      <c r="C1685">
        <v>17508670</v>
      </c>
      <c r="D1685" t="s">
        <v>1736</v>
      </c>
      <c r="E1685" t="s">
        <v>2900</v>
      </c>
      <c r="F1685" t="s">
        <v>11</v>
      </c>
      <c r="G1685">
        <v>15000000</v>
      </c>
      <c r="H1685" s="8">
        <v>7.4</v>
      </c>
    </row>
    <row r="1686" spans="1:8" hidden="1" x14ac:dyDescent="0.3">
      <c r="A1686" t="s">
        <v>260</v>
      </c>
      <c r="B1686">
        <v>122</v>
      </c>
      <c r="C1686">
        <v>9664316</v>
      </c>
      <c r="D1686" t="s">
        <v>1345</v>
      </c>
      <c r="E1686" t="s">
        <v>2901</v>
      </c>
      <c r="F1686" t="s">
        <v>11</v>
      </c>
      <c r="G1686">
        <v>27500000</v>
      </c>
      <c r="H1686" s="8">
        <v>6.8</v>
      </c>
    </row>
    <row r="1687" spans="1:8" hidden="1" x14ac:dyDescent="0.3">
      <c r="A1687" t="s">
        <v>2902</v>
      </c>
      <c r="B1687">
        <v>110</v>
      </c>
      <c r="C1687">
        <v>74888996</v>
      </c>
      <c r="D1687" t="s">
        <v>74</v>
      </c>
      <c r="E1687" t="s">
        <v>2903</v>
      </c>
      <c r="F1687" t="s">
        <v>11</v>
      </c>
      <c r="G1687">
        <v>30000000</v>
      </c>
      <c r="H1687" s="8">
        <v>7.2</v>
      </c>
    </row>
    <row r="1688" spans="1:8" hidden="1" x14ac:dyDescent="0.3">
      <c r="A1688" t="s">
        <v>2904</v>
      </c>
      <c r="B1688">
        <v>116</v>
      </c>
      <c r="C1688">
        <v>69586544</v>
      </c>
      <c r="D1688" t="s">
        <v>1128</v>
      </c>
      <c r="E1688" t="s">
        <v>2905</v>
      </c>
      <c r="F1688" t="s">
        <v>11</v>
      </c>
      <c r="G1688">
        <v>27000000</v>
      </c>
      <c r="H1688" s="8">
        <v>6</v>
      </c>
    </row>
    <row r="1689" spans="1:8" hidden="1" x14ac:dyDescent="0.3">
      <c r="A1689" t="s">
        <v>150</v>
      </c>
      <c r="B1689">
        <v>106</v>
      </c>
      <c r="C1689">
        <v>362645141</v>
      </c>
      <c r="D1689" t="s">
        <v>174</v>
      </c>
      <c r="E1689" t="s">
        <v>175</v>
      </c>
      <c r="F1689" t="s">
        <v>11</v>
      </c>
      <c r="G1689">
        <v>175000000</v>
      </c>
      <c r="H1689" s="8">
        <v>7.8</v>
      </c>
    </row>
    <row r="1690" spans="1:8" hidden="1" x14ac:dyDescent="0.3">
      <c r="A1690" t="s">
        <v>1699</v>
      </c>
      <c r="B1690">
        <v>115</v>
      </c>
      <c r="C1690">
        <v>60491560</v>
      </c>
      <c r="D1690" t="s">
        <v>719</v>
      </c>
      <c r="E1690" t="s">
        <v>2906</v>
      </c>
      <c r="F1690" t="s">
        <v>11</v>
      </c>
      <c r="G1690">
        <v>27000000</v>
      </c>
      <c r="H1690" s="8">
        <v>6.6</v>
      </c>
    </row>
    <row r="1691" spans="1:8" hidden="1" x14ac:dyDescent="0.3">
      <c r="A1691" t="s">
        <v>1726</v>
      </c>
      <c r="B1691">
        <v>148</v>
      </c>
      <c r="C1691">
        <v>54200000</v>
      </c>
      <c r="D1691" t="s">
        <v>2907</v>
      </c>
      <c r="E1691" t="s">
        <v>2908</v>
      </c>
      <c r="F1691" t="s">
        <v>11</v>
      </c>
      <c r="G1691">
        <v>27000000</v>
      </c>
      <c r="H1691" s="8">
        <v>7.9</v>
      </c>
    </row>
    <row r="1692" spans="1:8" hidden="1" x14ac:dyDescent="0.3">
      <c r="A1692" t="s">
        <v>2909</v>
      </c>
      <c r="B1692">
        <v>118</v>
      </c>
      <c r="C1692">
        <v>30920167</v>
      </c>
      <c r="D1692" t="s">
        <v>2464</v>
      </c>
      <c r="E1692" t="s">
        <v>2910</v>
      </c>
      <c r="F1692" t="s">
        <v>11</v>
      </c>
      <c r="G1692">
        <v>25000000</v>
      </c>
      <c r="H1692" s="8">
        <v>5.7</v>
      </c>
    </row>
    <row r="1693" spans="1:8" hidden="1" x14ac:dyDescent="0.3">
      <c r="A1693" t="s">
        <v>64</v>
      </c>
      <c r="B1693">
        <v>101</v>
      </c>
      <c r="C1693">
        <v>40566655</v>
      </c>
      <c r="D1693" t="s">
        <v>465</v>
      </c>
      <c r="E1693" t="s">
        <v>2911</v>
      </c>
      <c r="F1693" t="s">
        <v>11</v>
      </c>
      <c r="G1693">
        <v>30000000</v>
      </c>
      <c r="H1693" s="8">
        <v>7.1</v>
      </c>
    </row>
    <row r="1694" spans="1:8" hidden="1" x14ac:dyDescent="0.3">
      <c r="A1694" t="s">
        <v>2296</v>
      </c>
      <c r="B1694">
        <v>82</v>
      </c>
      <c r="C1694">
        <v>31768374</v>
      </c>
      <c r="D1694" t="s">
        <v>2754</v>
      </c>
      <c r="E1694" t="s">
        <v>2912</v>
      </c>
      <c r="F1694" t="s">
        <v>11</v>
      </c>
      <c r="G1694">
        <v>27000000</v>
      </c>
      <c r="H1694" s="8">
        <v>5.6</v>
      </c>
    </row>
    <row r="1695" spans="1:8" hidden="1" x14ac:dyDescent="0.3">
      <c r="A1695" t="s">
        <v>1976</v>
      </c>
      <c r="B1695">
        <v>110</v>
      </c>
      <c r="C1695">
        <v>22494487</v>
      </c>
      <c r="D1695" t="s">
        <v>719</v>
      </c>
      <c r="E1695" t="s">
        <v>2913</v>
      </c>
      <c r="F1695" t="s">
        <v>11</v>
      </c>
      <c r="G1695">
        <v>27000000</v>
      </c>
      <c r="H1695" s="8">
        <v>7.8</v>
      </c>
    </row>
    <row r="1696" spans="1:8" hidden="1" x14ac:dyDescent="0.3">
      <c r="A1696" t="s">
        <v>2914</v>
      </c>
      <c r="B1696">
        <v>193</v>
      </c>
      <c r="C1696">
        <v>21500000</v>
      </c>
      <c r="D1696" t="s">
        <v>1211</v>
      </c>
      <c r="E1696" t="s">
        <v>2915</v>
      </c>
      <c r="F1696" t="s">
        <v>11</v>
      </c>
      <c r="G1696">
        <v>27000000</v>
      </c>
      <c r="H1696" s="8">
        <v>7.9</v>
      </c>
    </row>
    <row r="1697" spans="1:8" hidden="1" x14ac:dyDescent="0.3">
      <c r="A1697" t="s">
        <v>133</v>
      </c>
      <c r="B1697">
        <v>130</v>
      </c>
      <c r="C1697">
        <v>4463292</v>
      </c>
      <c r="D1697" t="s">
        <v>932</v>
      </c>
      <c r="E1697" t="s">
        <v>2916</v>
      </c>
      <c r="F1697" t="s">
        <v>11</v>
      </c>
      <c r="G1697">
        <v>30000000</v>
      </c>
      <c r="H1697" s="8">
        <v>6.9</v>
      </c>
    </row>
    <row r="1698" spans="1:8" hidden="1" x14ac:dyDescent="0.3">
      <c r="A1698" t="s">
        <v>337</v>
      </c>
      <c r="B1698">
        <v>111</v>
      </c>
      <c r="C1698">
        <v>14337579</v>
      </c>
      <c r="D1698" t="s">
        <v>2917</v>
      </c>
      <c r="E1698" t="s">
        <v>2918</v>
      </c>
      <c r="F1698" t="s">
        <v>11</v>
      </c>
      <c r="G1698">
        <v>27000000</v>
      </c>
      <c r="H1698" s="8">
        <v>7.7</v>
      </c>
    </row>
    <row r="1699" spans="1:8" hidden="1" x14ac:dyDescent="0.3">
      <c r="A1699" t="s">
        <v>2919</v>
      </c>
      <c r="B1699">
        <v>110</v>
      </c>
      <c r="C1699">
        <v>13823741</v>
      </c>
      <c r="D1699" t="s">
        <v>1997</v>
      </c>
      <c r="E1699" t="s">
        <v>2920</v>
      </c>
      <c r="F1699" t="s">
        <v>11</v>
      </c>
      <c r="G1699">
        <v>13500000</v>
      </c>
      <c r="H1699" s="8">
        <v>6.9</v>
      </c>
    </row>
    <row r="1700" spans="1:8" hidden="1" x14ac:dyDescent="0.3">
      <c r="A1700" t="s">
        <v>2921</v>
      </c>
      <c r="B1700">
        <v>123</v>
      </c>
      <c r="C1700">
        <v>10297897</v>
      </c>
      <c r="D1700" t="s">
        <v>2922</v>
      </c>
      <c r="E1700" t="s">
        <v>2923</v>
      </c>
      <c r="F1700" t="s">
        <v>11</v>
      </c>
      <c r="G1700">
        <v>27000000</v>
      </c>
      <c r="H1700" s="8">
        <v>6</v>
      </c>
    </row>
    <row r="1701" spans="1:8" hidden="1" x14ac:dyDescent="0.3">
      <c r="A1701" t="s">
        <v>2218</v>
      </c>
      <c r="B1701">
        <v>109</v>
      </c>
      <c r="C1701">
        <v>13248477</v>
      </c>
      <c r="D1701" t="s">
        <v>998</v>
      </c>
      <c r="E1701" t="s">
        <v>2924</v>
      </c>
      <c r="F1701" t="s">
        <v>11</v>
      </c>
      <c r="G1701">
        <v>27000000</v>
      </c>
      <c r="H1701" s="8">
        <v>6.2</v>
      </c>
    </row>
    <row r="1702" spans="1:8" hidden="1" x14ac:dyDescent="0.3">
      <c r="A1702" t="s">
        <v>2925</v>
      </c>
      <c r="B1702">
        <v>99</v>
      </c>
      <c r="C1702">
        <v>8712564</v>
      </c>
      <c r="D1702" t="s">
        <v>719</v>
      </c>
      <c r="E1702" t="s">
        <v>2926</v>
      </c>
      <c r="F1702" t="s">
        <v>11</v>
      </c>
      <c r="G1702">
        <v>27000000</v>
      </c>
      <c r="H1702" s="8">
        <v>5.9</v>
      </c>
    </row>
    <row r="1703" spans="1:8" hidden="1" x14ac:dyDescent="0.3">
      <c r="A1703" t="s">
        <v>2927</v>
      </c>
      <c r="B1703">
        <v>106</v>
      </c>
      <c r="C1703">
        <v>7486906</v>
      </c>
      <c r="D1703" t="s">
        <v>1302</v>
      </c>
      <c r="E1703" t="s">
        <v>2928</v>
      </c>
      <c r="F1703" t="s">
        <v>11</v>
      </c>
      <c r="G1703">
        <v>27000000</v>
      </c>
      <c r="H1703" s="8">
        <v>6.8</v>
      </c>
    </row>
    <row r="1704" spans="1:8" hidden="1" x14ac:dyDescent="0.3">
      <c r="A1704" t="s">
        <v>1611</v>
      </c>
      <c r="B1704">
        <v>89</v>
      </c>
      <c r="C1704">
        <v>38536376</v>
      </c>
      <c r="D1704" t="s">
        <v>1001</v>
      </c>
      <c r="E1704" t="s">
        <v>2929</v>
      </c>
      <c r="F1704" t="s">
        <v>11</v>
      </c>
      <c r="G1704">
        <v>27000000</v>
      </c>
      <c r="H1704" s="8">
        <v>3.6</v>
      </c>
    </row>
    <row r="1705" spans="1:8" hidden="1" x14ac:dyDescent="0.3">
      <c r="A1705" t="s">
        <v>2930</v>
      </c>
      <c r="B1705">
        <v>98</v>
      </c>
      <c r="C1705">
        <v>41008532</v>
      </c>
      <c r="D1705" t="s">
        <v>712</v>
      </c>
      <c r="E1705" t="s">
        <v>2931</v>
      </c>
      <c r="F1705" t="s">
        <v>11</v>
      </c>
      <c r="G1705">
        <v>27000000</v>
      </c>
      <c r="H1705" s="8">
        <v>6.7</v>
      </c>
    </row>
    <row r="1706" spans="1:8" hidden="1" x14ac:dyDescent="0.3">
      <c r="A1706" t="s">
        <v>2484</v>
      </c>
      <c r="B1706">
        <v>93</v>
      </c>
      <c r="C1706">
        <v>5204007</v>
      </c>
      <c r="D1706" t="s">
        <v>131</v>
      </c>
      <c r="E1706" t="s">
        <v>2932</v>
      </c>
      <c r="F1706" t="s">
        <v>11</v>
      </c>
      <c r="G1706">
        <v>28000000</v>
      </c>
      <c r="H1706" s="8">
        <v>6.3</v>
      </c>
    </row>
    <row r="1707" spans="1:8" hidden="1" x14ac:dyDescent="0.3">
      <c r="A1707" t="s">
        <v>433</v>
      </c>
      <c r="B1707">
        <v>112</v>
      </c>
      <c r="C1707">
        <v>4485485</v>
      </c>
      <c r="D1707" t="s">
        <v>2933</v>
      </c>
      <c r="E1707" t="s">
        <v>2934</v>
      </c>
      <c r="F1707" t="s">
        <v>11</v>
      </c>
      <c r="G1707">
        <v>15000000</v>
      </c>
      <c r="H1707" s="8">
        <v>6.4</v>
      </c>
    </row>
    <row r="1708" spans="1:8" hidden="1" x14ac:dyDescent="0.3">
      <c r="A1708" t="s">
        <v>693</v>
      </c>
      <c r="B1708">
        <v>101</v>
      </c>
      <c r="C1708">
        <v>4476235</v>
      </c>
      <c r="D1708" t="s">
        <v>2527</v>
      </c>
      <c r="E1708" t="s">
        <v>2935</v>
      </c>
      <c r="F1708" t="s">
        <v>11</v>
      </c>
      <c r="G1708">
        <v>27000000</v>
      </c>
      <c r="H1708" s="8">
        <v>6.4</v>
      </c>
    </row>
    <row r="1709" spans="1:8" hidden="1" x14ac:dyDescent="0.3">
      <c r="A1709" t="s">
        <v>1029</v>
      </c>
      <c r="B1709">
        <v>104</v>
      </c>
      <c r="C1709">
        <v>1089365</v>
      </c>
      <c r="D1709" t="s">
        <v>840</v>
      </c>
      <c r="E1709" t="s">
        <v>2936</v>
      </c>
      <c r="F1709" t="s">
        <v>11</v>
      </c>
      <c r="G1709">
        <v>25000000</v>
      </c>
      <c r="H1709" s="8">
        <v>5.7</v>
      </c>
    </row>
    <row r="1710" spans="1:8" hidden="1" x14ac:dyDescent="0.3">
      <c r="A1710" t="s">
        <v>2275</v>
      </c>
      <c r="B1710">
        <v>120</v>
      </c>
      <c r="C1710">
        <v>763044</v>
      </c>
      <c r="D1710" t="s">
        <v>1345</v>
      </c>
      <c r="E1710" t="s">
        <v>2937</v>
      </c>
      <c r="F1710" t="s">
        <v>11</v>
      </c>
      <c r="G1710">
        <v>23000000</v>
      </c>
      <c r="H1710" s="8">
        <v>6.2</v>
      </c>
    </row>
    <row r="1711" spans="1:8" hidden="1" x14ac:dyDescent="0.3">
      <c r="A1711" t="s">
        <v>1070</v>
      </c>
      <c r="B1711">
        <v>91</v>
      </c>
      <c r="C1711">
        <v>20819129</v>
      </c>
      <c r="D1711" t="s">
        <v>573</v>
      </c>
      <c r="E1711" t="s">
        <v>2938</v>
      </c>
      <c r="F1711" t="s">
        <v>11</v>
      </c>
      <c r="G1711">
        <v>26000000</v>
      </c>
      <c r="H1711" s="8">
        <v>5.2</v>
      </c>
    </row>
    <row r="1712" spans="1:8" hidden="1" x14ac:dyDescent="0.3">
      <c r="A1712" t="s">
        <v>684</v>
      </c>
      <c r="B1712">
        <v>97</v>
      </c>
      <c r="C1712">
        <v>110222438</v>
      </c>
      <c r="D1712" t="s">
        <v>2939</v>
      </c>
      <c r="E1712" t="s">
        <v>2940</v>
      </c>
      <c r="F1712" t="s">
        <v>11</v>
      </c>
      <c r="G1712">
        <v>26000000</v>
      </c>
      <c r="H1712" s="8">
        <v>6.1</v>
      </c>
    </row>
    <row r="1713" spans="1:8" hidden="1" x14ac:dyDescent="0.3">
      <c r="A1713" t="s">
        <v>1065</v>
      </c>
      <c r="B1713">
        <v>133</v>
      </c>
      <c r="C1713">
        <v>109243478</v>
      </c>
      <c r="D1713" t="s">
        <v>551</v>
      </c>
      <c r="E1713" t="s">
        <v>2941</v>
      </c>
      <c r="F1713" t="s">
        <v>11</v>
      </c>
      <c r="G1713">
        <v>26000000</v>
      </c>
      <c r="H1713" s="8">
        <v>7.1</v>
      </c>
    </row>
    <row r="1714" spans="1:8" hidden="1" x14ac:dyDescent="0.3">
      <c r="A1714" t="s">
        <v>1497</v>
      </c>
      <c r="B1714">
        <v>123</v>
      </c>
      <c r="C1714">
        <v>100241322</v>
      </c>
      <c r="D1714" t="s">
        <v>465</v>
      </c>
      <c r="E1714" t="s">
        <v>2942</v>
      </c>
      <c r="F1714" t="s">
        <v>11</v>
      </c>
      <c r="G1714">
        <v>25000000</v>
      </c>
      <c r="H1714" s="8">
        <v>7.2</v>
      </c>
    </row>
    <row r="1715" spans="1:8" hidden="1" x14ac:dyDescent="0.3">
      <c r="A1715" t="s">
        <v>2943</v>
      </c>
      <c r="B1715">
        <v>114</v>
      </c>
      <c r="C1715">
        <v>25977365</v>
      </c>
      <c r="D1715" t="s">
        <v>719</v>
      </c>
      <c r="E1715" t="s">
        <v>2944</v>
      </c>
      <c r="F1715" t="s">
        <v>11</v>
      </c>
      <c r="G1715">
        <v>28000000</v>
      </c>
      <c r="H1715" s="8">
        <v>6.5</v>
      </c>
    </row>
    <row r="1716" spans="1:8" hidden="1" x14ac:dyDescent="0.3">
      <c r="A1716" t="s">
        <v>896</v>
      </c>
      <c r="B1716">
        <v>111</v>
      </c>
      <c r="C1716">
        <v>91457688</v>
      </c>
      <c r="D1716" t="s">
        <v>573</v>
      </c>
      <c r="E1716" t="s">
        <v>2945</v>
      </c>
      <c r="F1716" t="s">
        <v>11</v>
      </c>
      <c r="G1716">
        <v>26000000</v>
      </c>
      <c r="H1716" s="8">
        <v>6</v>
      </c>
    </row>
    <row r="1717" spans="1:8" hidden="1" x14ac:dyDescent="0.3">
      <c r="A1717" t="s">
        <v>1779</v>
      </c>
      <c r="B1717">
        <v>117</v>
      </c>
      <c r="C1717">
        <v>87341380</v>
      </c>
      <c r="D1717" t="s">
        <v>573</v>
      </c>
      <c r="E1717" t="s">
        <v>2946</v>
      </c>
      <c r="F1717" t="s">
        <v>11</v>
      </c>
      <c r="G1717">
        <v>27000000</v>
      </c>
      <c r="H1717" s="8">
        <v>7</v>
      </c>
    </row>
    <row r="1718" spans="1:8" hidden="1" x14ac:dyDescent="0.3">
      <c r="A1718" t="s">
        <v>1035</v>
      </c>
      <c r="B1718">
        <v>121</v>
      </c>
      <c r="C1718">
        <v>65703412</v>
      </c>
      <c r="D1718" t="s">
        <v>465</v>
      </c>
      <c r="E1718" t="s">
        <v>2947</v>
      </c>
      <c r="F1718" t="s">
        <v>11</v>
      </c>
      <c r="G1718">
        <v>26000000</v>
      </c>
      <c r="H1718" s="8">
        <v>7</v>
      </c>
    </row>
    <row r="1719" spans="1:8" hidden="1" x14ac:dyDescent="0.3">
      <c r="A1719" t="s">
        <v>945</v>
      </c>
      <c r="B1719">
        <v>139</v>
      </c>
      <c r="C1719">
        <v>58328680</v>
      </c>
      <c r="D1719" t="s">
        <v>1334</v>
      </c>
      <c r="E1719" t="s">
        <v>2948</v>
      </c>
      <c r="F1719" t="s">
        <v>11</v>
      </c>
      <c r="G1719">
        <v>22000000</v>
      </c>
      <c r="H1719" s="8">
        <v>7.5</v>
      </c>
    </row>
    <row r="1720" spans="1:8" hidden="1" x14ac:dyDescent="0.3">
      <c r="A1720" t="s">
        <v>433</v>
      </c>
      <c r="B1720">
        <v>115</v>
      </c>
      <c r="C1720">
        <v>61490000</v>
      </c>
      <c r="D1720" t="s">
        <v>1207</v>
      </c>
      <c r="E1720" t="s">
        <v>2949</v>
      </c>
      <c r="F1720" t="s">
        <v>11</v>
      </c>
      <c r="G1720">
        <v>26000000</v>
      </c>
      <c r="H1720" s="8">
        <v>6.6</v>
      </c>
    </row>
    <row r="1721" spans="1:8" hidden="1" x14ac:dyDescent="0.3">
      <c r="A1721" t="s">
        <v>2822</v>
      </c>
      <c r="B1721">
        <v>175</v>
      </c>
      <c r="C1721">
        <v>50800000</v>
      </c>
      <c r="D1721" t="s">
        <v>655</v>
      </c>
      <c r="E1721" t="s">
        <v>2950</v>
      </c>
      <c r="F1721" t="s">
        <v>11</v>
      </c>
      <c r="G1721">
        <v>26000000</v>
      </c>
      <c r="H1721" s="8">
        <v>7.4</v>
      </c>
    </row>
    <row r="1722" spans="1:8" hidden="1" x14ac:dyDescent="0.3">
      <c r="A1722" t="s">
        <v>2058</v>
      </c>
      <c r="B1722">
        <v>85</v>
      </c>
      <c r="C1722">
        <v>57859105</v>
      </c>
      <c r="D1722" t="s">
        <v>271</v>
      </c>
      <c r="E1722" t="s">
        <v>2951</v>
      </c>
      <c r="F1722" t="s">
        <v>11</v>
      </c>
      <c r="G1722">
        <v>26000000</v>
      </c>
      <c r="H1722" s="8">
        <v>6.5</v>
      </c>
    </row>
    <row r="1723" spans="1:8" hidden="1" x14ac:dyDescent="0.3">
      <c r="A1723" t="s">
        <v>1913</v>
      </c>
      <c r="B1723">
        <v>90</v>
      </c>
      <c r="C1723">
        <v>46455802</v>
      </c>
      <c r="D1723" t="s">
        <v>2170</v>
      </c>
      <c r="E1723" t="s">
        <v>2952</v>
      </c>
      <c r="F1723" t="s">
        <v>11</v>
      </c>
      <c r="G1723">
        <v>26000000</v>
      </c>
      <c r="H1723" s="8">
        <v>6.2</v>
      </c>
    </row>
    <row r="1724" spans="1:8" hidden="1" x14ac:dyDescent="0.3">
      <c r="A1724" t="s">
        <v>1408</v>
      </c>
      <c r="B1724">
        <v>107</v>
      </c>
      <c r="C1724">
        <v>45506619</v>
      </c>
      <c r="D1724" t="s">
        <v>2953</v>
      </c>
      <c r="E1724" t="s">
        <v>2954</v>
      </c>
      <c r="F1724" t="s">
        <v>11</v>
      </c>
      <c r="G1724">
        <v>26000000</v>
      </c>
      <c r="H1724" s="8">
        <v>7.8</v>
      </c>
    </row>
    <row r="1725" spans="1:8" hidden="1" x14ac:dyDescent="0.3">
      <c r="A1725" t="s">
        <v>1425</v>
      </c>
      <c r="B1725">
        <v>100</v>
      </c>
      <c r="C1725">
        <v>40168080</v>
      </c>
      <c r="D1725" t="s">
        <v>1145</v>
      </c>
      <c r="E1725" t="s">
        <v>2955</v>
      </c>
      <c r="F1725" t="s">
        <v>11</v>
      </c>
      <c r="G1725">
        <v>26000000</v>
      </c>
      <c r="H1725" s="8">
        <v>5.2</v>
      </c>
    </row>
    <row r="1726" spans="1:8" hidden="1" x14ac:dyDescent="0.3">
      <c r="A1726" t="s">
        <v>91</v>
      </c>
      <c r="B1726">
        <v>129</v>
      </c>
      <c r="C1726">
        <v>49874933</v>
      </c>
      <c r="D1726" t="s">
        <v>2933</v>
      </c>
      <c r="E1726" t="s">
        <v>2956</v>
      </c>
      <c r="F1726" t="s">
        <v>11</v>
      </c>
      <c r="G1726">
        <v>26000000</v>
      </c>
      <c r="H1726" s="8">
        <v>6.5</v>
      </c>
    </row>
    <row r="1727" spans="1:8" hidden="1" x14ac:dyDescent="0.3">
      <c r="A1727" t="s">
        <v>570</v>
      </c>
      <c r="B1727">
        <v>109</v>
      </c>
      <c r="C1727">
        <v>45489752</v>
      </c>
      <c r="D1727" t="s">
        <v>465</v>
      </c>
      <c r="E1727" t="s">
        <v>2957</v>
      </c>
      <c r="F1727" t="s">
        <v>11</v>
      </c>
      <c r="G1727">
        <v>26000000</v>
      </c>
      <c r="H1727" s="8">
        <v>6.5</v>
      </c>
    </row>
    <row r="1728" spans="1:8" hidden="1" x14ac:dyDescent="0.3">
      <c r="A1728" t="s">
        <v>1117</v>
      </c>
      <c r="B1728">
        <v>94</v>
      </c>
      <c r="C1728">
        <v>36985501</v>
      </c>
      <c r="D1728" t="s">
        <v>2958</v>
      </c>
      <c r="E1728" t="s">
        <v>2959</v>
      </c>
      <c r="F1728" t="s">
        <v>11</v>
      </c>
      <c r="G1728">
        <v>26000000</v>
      </c>
      <c r="H1728" s="8">
        <v>5.2</v>
      </c>
    </row>
    <row r="1729" spans="1:8" hidden="1" x14ac:dyDescent="0.3">
      <c r="A1729" t="s">
        <v>1206</v>
      </c>
      <c r="B1729">
        <v>133</v>
      </c>
      <c r="C1729">
        <v>33200000</v>
      </c>
      <c r="D1729" t="s">
        <v>2960</v>
      </c>
      <c r="E1729" t="s">
        <v>2961</v>
      </c>
      <c r="F1729" t="s">
        <v>11</v>
      </c>
      <c r="G1729">
        <v>26000000</v>
      </c>
      <c r="H1729" s="8">
        <v>7.2</v>
      </c>
    </row>
    <row r="1730" spans="1:8" hidden="1" x14ac:dyDescent="0.3">
      <c r="A1730" t="s">
        <v>1782</v>
      </c>
      <c r="B1730">
        <v>105</v>
      </c>
      <c r="C1730">
        <v>28501651</v>
      </c>
      <c r="D1730" t="s">
        <v>1345</v>
      </c>
      <c r="E1730" t="s">
        <v>2962</v>
      </c>
      <c r="F1730" t="s">
        <v>11</v>
      </c>
      <c r="G1730">
        <v>26000000</v>
      </c>
      <c r="H1730" s="8">
        <v>7.1</v>
      </c>
    </row>
    <row r="1731" spans="1:8" hidden="1" x14ac:dyDescent="0.3">
      <c r="A1731" t="s">
        <v>2963</v>
      </c>
      <c r="B1731">
        <v>100</v>
      </c>
      <c r="C1731">
        <v>23222861</v>
      </c>
      <c r="D1731" t="s">
        <v>2964</v>
      </c>
      <c r="E1731" t="s">
        <v>2965</v>
      </c>
      <c r="F1731" t="s">
        <v>11</v>
      </c>
      <c r="G1731">
        <v>26000000</v>
      </c>
      <c r="H1731" s="8">
        <v>4.5</v>
      </c>
    </row>
    <row r="1732" spans="1:8" hidden="1" x14ac:dyDescent="0.3">
      <c r="A1732" t="s">
        <v>1093</v>
      </c>
      <c r="B1732">
        <v>113</v>
      </c>
      <c r="C1732">
        <v>54540525</v>
      </c>
      <c r="D1732" t="s">
        <v>551</v>
      </c>
      <c r="E1732" t="s">
        <v>2966</v>
      </c>
      <c r="F1732" t="s">
        <v>11</v>
      </c>
      <c r="G1732">
        <v>56000000</v>
      </c>
      <c r="H1732" s="8">
        <v>5.7</v>
      </c>
    </row>
    <row r="1733" spans="1:8" hidden="1" x14ac:dyDescent="0.3">
      <c r="A1733" t="s">
        <v>2967</v>
      </c>
      <c r="B1733">
        <v>118</v>
      </c>
      <c r="C1733">
        <v>16252765</v>
      </c>
      <c r="D1733" t="s">
        <v>1085</v>
      </c>
      <c r="E1733" t="s">
        <v>2968</v>
      </c>
      <c r="F1733" t="s">
        <v>11</v>
      </c>
      <c r="G1733">
        <v>42000000</v>
      </c>
      <c r="H1733" s="8">
        <v>6</v>
      </c>
    </row>
    <row r="1734" spans="1:8" hidden="1" x14ac:dyDescent="0.3">
      <c r="A1734" t="s">
        <v>1691</v>
      </c>
      <c r="B1734">
        <v>110</v>
      </c>
      <c r="C1734">
        <v>16005978</v>
      </c>
      <c r="D1734" t="s">
        <v>742</v>
      </c>
      <c r="E1734" t="s">
        <v>2969</v>
      </c>
      <c r="F1734" t="s">
        <v>11</v>
      </c>
      <c r="G1734">
        <v>26000000</v>
      </c>
      <c r="H1734" s="8">
        <v>6.4</v>
      </c>
    </row>
    <row r="1735" spans="1:8" hidden="1" x14ac:dyDescent="0.3">
      <c r="A1735" t="s">
        <v>1401</v>
      </c>
      <c r="B1735">
        <v>110</v>
      </c>
      <c r="C1735">
        <v>14469428</v>
      </c>
      <c r="D1735" t="s">
        <v>551</v>
      </c>
      <c r="E1735" t="s">
        <v>2970</v>
      </c>
      <c r="F1735" t="s">
        <v>11</v>
      </c>
      <c r="G1735">
        <v>26000000</v>
      </c>
      <c r="H1735" s="8">
        <v>5.2</v>
      </c>
    </row>
    <row r="1736" spans="1:8" hidden="1" x14ac:dyDescent="0.3">
      <c r="A1736" t="s">
        <v>2971</v>
      </c>
      <c r="B1736">
        <v>99</v>
      </c>
      <c r="C1736">
        <v>13829734</v>
      </c>
      <c r="D1736" t="s">
        <v>2972</v>
      </c>
      <c r="E1736" t="s">
        <v>2973</v>
      </c>
      <c r="F1736" t="s">
        <v>11</v>
      </c>
      <c r="G1736">
        <v>26000000</v>
      </c>
      <c r="H1736" s="8">
        <v>4.3</v>
      </c>
    </row>
    <row r="1737" spans="1:8" hidden="1" x14ac:dyDescent="0.3">
      <c r="A1737" t="s">
        <v>2974</v>
      </c>
      <c r="B1737">
        <v>101</v>
      </c>
      <c r="C1737">
        <v>1075288</v>
      </c>
      <c r="D1737" t="s">
        <v>712</v>
      </c>
      <c r="E1737" t="s">
        <v>2975</v>
      </c>
      <c r="F1737" t="s">
        <v>11</v>
      </c>
      <c r="G1737">
        <v>22000000</v>
      </c>
      <c r="H1737" s="8">
        <v>6.1</v>
      </c>
    </row>
    <row r="1738" spans="1:8" hidden="1" x14ac:dyDescent="0.3">
      <c r="A1738" t="s">
        <v>2666</v>
      </c>
      <c r="B1738">
        <v>103</v>
      </c>
      <c r="C1738">
        <v>7496522</v>
      </c>
      <c r="D1738" t="s">
        <v>2976</v>
      </c>
      <c r="E1738" t="s">
        <v>2977</v>
      </c>
      <c r="F1738" t="s">
        <v>11</v>
      </c>
      <c r="G1738">
        <v>26000000</v>
      </c>
      <c r="H1738" s="8">
        <v>6.8</v>
      </c>
    </row>
    <row r="1739" spans="1:8" hidden="1" x14ac:dyDescent="0.3">
      <c r="A1739" t="s">
        <v>2978</v>
      </c>
      <c r="B1739">
        <v>95</v>
      </c>
      <c r="C1739">
        <v>20047715</v>
      </c>
      <c r="D1739" t="s">
        <v>2979</v>
      </c>
      <c r="E1739" t="s">
        <v>2980</v>
      </c>
      <c r="F1739" t="s">
        <v>11</v>
      </c>
      <c r="G1739">
        <v>25530000</v>
      </c>
      <c r="H1739" s="8">
        <v>5.2</v>
      </c>
    </row>
    <row r="1740" spans="1:8" hidden="1" x14ac:dyDescent="0.3">
      <c r="A1740" t="s">
        <v>815</v>
      </c>
      <c r="B1740">
        <v>117</v>
      </c>
      <c r="C1740">
        <v>12276810</v>
      </c>
      <c r="D1740" t="s">
        <v>540</v>
      </c>
      <c r="E1740" t="s">
        <v>2981</v>
      </c>
      <c r="F1740" t="s">
        <v>11</v>
      </c>
      <c r="G1740">
        <v>26000000</v>
      </c>
      <c r="H1740" s="8">
        <v>6.5</v>
      </c>
    </row>
    <row r="1741" spans="1:8" hidden="1" x14ac:dyDescent="0.3">
      <c r="A1741" t="s">
        <v>2982</v>
      </c>
      <c r="B1741">
        <v>129</v>
      </c>
      <c r="C1741">
        <v>33565375</v>
      </c>
      <c r="D1741" t="s">
        <v>1085</v>
      </c>
      <c r="E1741" t="s">
        <v>2983</v>
      </c>
      <c r="F1741" t="s">
        <v>11</v>
      </c>
      <c r="G1741">
        <v>15000000</v>
      </c>
      <c r="H1741" s="8">
        <v>7.5</v>
      </c>
    </row>
    <row r="1742" spans="1:8" hidden="1" x14ac:dyDescent="0.3">
      <c r="A1742" t="s">
        <v>1072</v>
      </c>
      <c r="B1742">
        <v>120</v>
      </c>
      <c r="C1742">
        <v>499263</v>
      </c>
      <c r="D1742" t="s">
        <v>1128</v>
      </c>
      <c r="E1742" t="s">
        <v>2984</v>
      </c>
      <c r="F1742" t="s">
        <v>2985</v>
      </c>
      <c r="G1742">
        <v>30000000</v>
      </c>
      <c r="H1742" s="8">
        <v>7.1</v>
      </c>
    </row>
    <row r="1743" spans="1:8" hidden="1" x14ac:dyDescent="0.3">
      <c r="A1743" t="s">
        <v>409</v>
      </c>
      <c r="B1743">
        <v>125</v>
      </c>
      <c r="C1743">
        <v>219200000</v>
      </c>
      <c r="D1743" t="s">
        <v>2986</v>
      </c>
      <c r="E1743" t="s">
        <v>2987</v>
      </c>
      <c r="F1743" t="s">
        <v>11</v>
      </c>
      <c r="G1743">
        <v>25000000</v>
      </c>
      <c r="H1743" s="8">
        <v>6.9</v>
      </c>
    </row>
    <row r="1744" spans="1:8" hidden="1" x14ac:dyDescent="0.3">
      <c r="A1744" t="s">
        <v>1029</v>
      </c>
      <c r="B1744">
        <v>133</v>
      </c>
      <c r="C1744">
        <v>172825435</v>
      </c>
      <c r="D1744" t="s">
        <v>1128</v>
      </c>
      <c r="E1744" t="s">
        <v>2988</v>
      </c>
      <c r="F1744" t="s">
        <v>11</v>
      </c>
      <c r="G1744">
        <v>25000000</v>
      </c>
      <c r="H1744" s="8">
        <v>8</v>
      </c>
    </row>
    <row r="1745" spans="1:8" hidden="1" x14ac:dyDescent="0.3">
      <c r="A1745" t="s">
        <v>1226</v>
      </c>
      <c r="B1745">
        <v>116</v>
      </c>
      <c r="C1745">
        <v>148085755</v>
      </c>
      <c r="D1745" t="s">
        <v>1128</v>
      </c>
      <c r="E1745" t="s">
        <v>2989</v>
      </c>
      <c r="F1745" t="s">
        <v>11</v>
      </c>
      <c r="G1745">
        <v>33000000</v>
      </c>
      <c r="H1745" s="8">
        <v>8.1999999999999993</v>
      </c>
    </row>
    <row r="1746" spans="1:8" hidden="1" x14ac:dyDescent="0.3">
      <c r="A1746" t="s">
        <v>241</v>
      </c>
      <c r="B1746">
        <v>129</v>
      </c>
      <c r="C1746">
        <v>25517500</v>
      </c>
      <c r="D1746" t="s">
        <v>1943</v>
      </c>
      <c r="E1746" t="s">
        <v>2990</v>
      </c>
      <c r="F1746" t="s">
        <v>11</v>
      </c>
      <c r="G1746">
        <v>25100000</v>
      </c>
      <c r="H1746" s="8">
        <v>6.4</v>
      </c>
    </row>
    <row r="1747" spans="1:8" hidden="1" x14ac:dyDescent="0.3">
      <c r="A1747" t="s">
        <v>1635</v>
      </c>
      <c r="B1747">
        <v>93</v>
      </c>
      <c r="C1747">
        <v>145000989</v>
      </c>
      <c r="D1747" t="s">
        <v>19</v>
      </c>
      <c r="E1747" t="s">
        <v>2991</v>
      </c>
      <c r="F1747" t="s">
        <v>11</v>
      </c>
      <c r="G1747">
        <v>25000000</v>
      </c>
      <c r="H1747" s="8">
        <v>7.9</v>
      </c>
    </row>
    <row r="1748" spans="1:8" hidden="1" x14ac:dyDescent="0.3">
      <c r="A1748" t="s">
        <v>2992</v>
      </c>
      <c r="B1748">
        <v>118</v>
      </c>
      <c r="C1748">
        <v>26761283</v>
      </c>
      <c r="D1748" t="s">
        <v>69</v>
      </c>
      <c r="E1748" t="s">
        <v>2993</v>
      </c>
      <c r="F1748" t="s">
        <v>11</v>
      </c>
      <c r="G1748">
        <v>26000000</v>
      </c>
      <c r="H1748" s="8">
        <v>6.7</v>
      </c>
    </row>
    <row r="1749" spans="1:8" hidden="1" x14ac:dyDescent="0.3">
      <c r="A1749" t="s">
        <v>757</v>
      </c>
      <c r="B1749">
        <v>129</v>
      </c>
      <c r="C1749">
        <v>121945720</v>
      </c>
      <c r="D1749" t="s">
        <v>2994</v>
      </c>
      <c r="E1749" t="s">
        <v>2995</v>
      </c>
      <c r="F1749" t="s">
        <v>11</v>
      </c>
      <c r="G1749">
        <v>25000000</v>
      </c>
      <c r="H1749" s="8">
        <v>6.1</v>
      </c>
    </row>
    <row r="1750" spans="1:8" x14ac:dyDescent="0.3">
      <c r="A1750" t="s">
        <v>123</v>
      </c>
      <c r="B1750">
        <v>185</v>
      </c>
      <c r="C1750">
        <v>96067179</v>
      </c>
      <c r="D1750" t="s">
        <v>1943</v>
      </c>
      <c r="E1750" t="s">
        <v>2996</v>
      </c>
      <c r="F1750" t="s">
        <v>11</v>
      </c>
      <c r="G1750">
        <v>22000000</v>
      </c>
      <c r="H1750" s="8">
        <v>8.9</v>
      </c>
    </row>
    <row r="1751" spans="1:8" hidden="1" x14ac:dyDescent="0.3">
      <c r="A1751" t="s">
        <v>2729</v>
      </c>
      <c r="B1751">
        <v>146</v>
      </c>
      <c r="C1751">
        <v>169705587</v>
      </c>
      <c r="D1751" t="s">
        <v>1128</v>
      </c>
      <c r="E1751" t="s">
        <v>2997</v>
      </c>
      <c r="F1751" t="s">
        <v>11</v>
      </c>
      <c r="G1751">
        <v>25000000</v>
      </c>
      <c r="H1751" s="8">
        <v>8.1</v>
      </c>
    </row>
    <row r="1752" spans="1:8" hidden="1" x14ac:dyDescent="0.3">
      <c r="A1752" t="s">
        <v>359</v>
      </c>
      <c r="B1752">
        <v>128</v>
      </c>
      <c r="C1752">
        <v>3254172</v>
      </c>
      <c r="D1752" t="s">
        <v>1190</v>
      </c>
      <c r="E1752" t="s">
        <v>2998</v>
      </c>
      <c r="F1752" t="s">
        <v>11</v>
      </c>
      <c r="G1752">
        <v>28000000</v>
      </c>
      <c r="H1752" s="8">
        <v>6.2</v>
      </c>
    </row>
    <row r="1753" spans="1:8" hidden="1" x14ac:dyDescent="0.3">
      <c r="A1753" t="s">
        <v>515</v>
      </c>
      <c r="B1753">
        <v>93</v>
      </c>
      <c r="C1753">
        <v>84185387</v>
      </c>
      <c r="D1753" t="s">
        <v>2999</v>
      </c>
      <c r="E1753" t="s">
        <v>3000</v>
      </c>
      <c r="F1753" t="s">
        <v>11</v>
      </c>
      <c r="G1753">
        <v>80000000</v>
      </c>
      <c r="H1753" s="8">
        <v>4.9000000000000004</v>
      </c>
    </row>
    <row r="1754" spans="1:8" hidden="1" x14ac:dyDescent="0.3">
      <c r="A1754" t="s">
        <v>2484</v>
      </c>
      <c r="B1754">
        <v>97</v>
      </c>
      <c r="C1754">
        <v>82163317</v>
      </c>
      <c r="D1754" t="s">
        <v>1612</v>
      </c>
      <c r="E1754" t="s">
        <v>3001</v>
      </c>
      <c r="F1754" t="s">
        <v>11</v>
      </c>
      <c r="G1754">
        <v>30000000</v>
      </c>
      <c r="H1754" s="8">
        <v>5.8</v>
      </c>
    </row>
    <row r="1755" spans="1:8" hidden="1" x14ac:dyDescent="0.3">
      <c r="A1755" t="s">
        <v>1917</v>
      </c>
      <c r="B1755">
        <v>82</v>
      </c>
      <c r="C1755">
        <v>80920948</v>
      </c>
      <c r="D1755" t="s">
        <v>148</v>
      </c>
      <c r="E1755" t="s">
        <v>3002</v>
      </c>
      <c r="F1755" t="s">
        <v>11</v>
      </c>
      <c r="G1755">
        <v>30000000</v>
      </c>
      <c r="H1755" s="8">
        <v>6</v>
      </c>
    </row>
    <row r="1756" spans="1:8" hidden="1" x14ac:dyDescent="0.3">
      <c r="A1756" t="s">
        <v>183</v>
      </c>
      <c r="B1756">
        <v>85</v>
      </c>
      <c r="C1756">
        <v>80034302</v>
      </c>
      <c r="D1756" t="s">
        <v>1141</v>
      </c>
      <c r="E1756" t="s">
        <v>3003</v>
      </c>
      <c r="F1756" t="s">
        <v>11</v>
      </c>
      <c r="G1756">
        <v>25000000</v>
      </c>
      <c r="H1756" s="8">
        <v>7</v>
      </c>
    </row>
    <row r="1757" spans="1:8" hidden="1" x14ac:dyDescent="0.3">
      <c r="A1757" t="s">
        <v>3004</v>
      </c>
      <c r="B1757">
        <v>88</v>
      </c>
      <c r="C1757">
        <v>78656813</v>
      </c>
      <c r="D1757" t="s">
        <v>1001</v>
      </c>
      <c r="E1757" t="s">
        <v>3005</v>
      </c>
      <c r="F1757" t="s">
        <v>11</v>
      </c>
      <c r="G1757">
        <v>25000000</v>
      </c>
      <c r="H1757" s="8">
        <v>6</v>
      </c>
    </row>
    <row r="1758" spans="1:8" hidden="1" x14ac:dyDescent="0.3">
      <c r="A1758" t="s">
        <v>752</v>
      </c>
      <c r="B1758">
        <v>119</v>
      </c>
      <c r="C1758">
        <v>76270454</v>
      </c>
      <c r="D1758" t="s">
        <v>712</v>
      </c>
      <c r="E1758" t="s">
        <v>3006</v>
      </c>
      <c r="F1758" t="s">
        <v>11</v>
      </c>
      <c r="G1758">
        <v>25000000</v>
      </c>
      <c r="H1758" s="8">
        <v>7.9</v>
      </c>
    </row>
    <row r="1759" spans="1:8" hidden="1" x14ac:dyDescent="0.3">
      <c r="A1759" t="s">
        <v>2311</v>
      </c>
      <c r="B1759">
        <v>122</v>
      </c>
      <c r="C1759">
        <v>74273505</v>
      </c>
      <c r="D1759" t="s">
        <v>712</v>
      </c>
      <c r="E1759" t="s">
        <v>3007</v>
      </c>
      <c r="F1759" t="s">
        <v>11</v>
      </c>
      <c r="G1759">
        <v>25000000</v>
      </c>
      <c r="H1759" s="8">
        <v>8.1</v>
      </c>
    </row>
    <row r="1760" spans="1:8" hidden="1" x14ac:dyDescent="0.3">
      <c r="A1760" t="s">
        <v>441</v>
      </c>
      <c r="B1760">
        <v>99</v>
      </c>
      <c r="C1760">
        <v>134141530</v>
      </c>
      <c r="D1760" t="s">
        <v>1864</v>
      </c>
      <c r="E1760" t="s">
        <v>3008</v>
      </c>
      <c r="F1760" t="s">
        <v>11</v>
      </c>
      <c r="G1760">
        <v>25000000</v>
      </c>
      <c r="H1760" s="8">
        <v>6.2</v>
      </c>
    </row>
    <row r="1761" spans="1:8" hidden="1" x14ac:dyDescent="0.3">
      <c r="A1761" t="s">
        <v>3009</v>
      </c>
      <c r="B1761">
        <v>97</v>
      </c>
      <c r="C1761">
        <v>71500556</v>
      </c>
      <c r="D1761" t="s">
        <v>465</v>
      </c>
      <c r="E1761" t="s">
        <v>3010</v>
      </c>
      <c r="F1761" t="s">
        <v>11</v>
      </c>
      <c r="G1761">
        <v>26000000</v>
      </c>
      <c r="H1761" s="8">
        <v>6.7</v>
      </c>
    </row>
    <row r="1762" spans="1:8" hidden="1" x14ac:dyDescent="0.3">
      <c r="A1762" t="s">
        <v>2466</v>
      </c>
      <c r="B1762">
        <v>121</v>
      </c>
      <c r="C1762">
        <v>71309760</v>
      </c>
      <c r="D1762" t="s">
        <v>69</v>
      </c>
      <c r="E1762" t="s">
        <v>3011</v>
      </c>
      <c r="F1762" t="s">
        <v>11</v>
      </c>
      <c r="G1762">
        <v>25000000</v>
      </c>
      <c r="H1762" s="8">
        <v>7.3</v>
      </c>
    </row>
    <row r="1763" spans="1:8" hidden="1" x14ac:dyDescent="0.3">
      <c r="A1763" t="s">
        <v>3012</v>
      </c>
      <c r="B1763">
        <v>95</v>
      </c>
      <c r="C1763">
        <v>89808372</v>
      </c>
      <c r="D1763" t="s">
        <v>658</v>
      </c>
      <c r="E1763" t="s">
        <v>3013</v>
      </c>
      <c r="F1763" t="s">
        <v>11</v>
      </c>
      <c r="G1763">
        <v>45000000</v>
      </c>
      <c r="H1763" s="8">
        <v>4.5999999999999996</v>
      </c>
    </row>
    <row r="1764" spans="1:8" hidden="1" x14ac:dyDescent="0.3">
      <c r="A1764" t="s">
        <v>1688</v>
      </c>
      <c r="B1764">
        <v>105</v>
      </c>
      <c r="C1764">
        <v>77264926</v>
      </c>
      <c r="D1764" t="s">
        <v>1006</v>
      </c>
      <c r="E1764" t="s">
        <v>3014</v>
      </c>
      <c r="F1764" t="s">
        <v>11</v>
      </c>
      <c r="G1764">
        <v>25000000</v>
      </c>
      <c r="H1764" s="8">
        <v>6.1</v>
      </c>
    </row>
    <row r="1765" spans="1:8" hidden="1" x14ac:dyDescent="0.3">
      <c r="A1765" t="s">
        <v>896</v>
      </c>
      <c r="B1765">
        <v>108</v>
      </c>
      <c r="C1765">
        <v>70625986</v>
      </c>
      <c r="D1765" t="s">
        <v>551</v>
      </c>
      <c r="E1765" t="s">
        <v>3015</v>
      </c>
      <c r="F1765" t="s">
        <v>11</v>
      </c>
      <c r="G1765">
        <v>25000000</v>
      </c>
      <c r="H1765" s="8">
        <v>6.2</v>
      </c>
    </row>
    <row r="1766" spans="1:8" hidden="1" x14ac:dyDescent="0.3">
      <c r="A1766" t="s">
        <v>1955</v>
      </c>
      <c r="B1766">
        <v>134</v>
      </c>
      <c r="C1766">
        <v>56505065</v>
      </c>
      <c r="D1766" t="s">
        <v>3016</v>
      </c>
      <c r="E1766" t="s">
        <v>3017</v>
      </c>
      <c r="F1766" t="s">
        <v>11</v>
      </c>
      <c r="G1766">
        <v>25000000</v>
      </c>
      <c r="H1766" s="8">
        <v>7.8</v>
      </c>
    </row>
    <row r="1767" spans="1:8" hidden="1" x14ac:dyDescent="0.3">
      <c r="A1767" t="s">
        <v>1140</v>
      </c>
      <c r="B1767">
        <v>115</v>
      </c>
      <c r="C1767">
        <v>55973336</v>
      </c>
      <c r="D1767" t="s">
        <v>108</v>
      </c>
      <c r="E1767" t="s">
        <v>3018</v>
      </c>
      <c r="F1767" t="s">
        <v>11</v>
      </c>
      <c r="G1767">
        <v>25000000</v>
      </c>
      <c r="H1767" s="8">
        <v>6.1</v>
      </c>
    </row>
    <row r="1768" spans="1:8" hidden="1" x14ac:dyDescent="0.3">
      <c r="A1768" t="s">
        <v>1808</v>
      </c>
      <c r="B1768">
        <v>86</v>
      </c>
      <c r="C1768">
        <v>54098051</v>
      </c>
      <c r="D1768" t="s">
        <v>2090</v>
      </c>
      <c r="E1768" t="s">
        <v>3019</v>
      </c>
      <c r="F1768" t="s">
        <v>11</v>
      </c>
      <c r="G1768">
        <v>25000000</v>
      </c>
      <c r="H1768" s="8">
        <v>5.8</v>
      </c>
    </row>
    <row r="1769" spans="1:8" hidden="1" x14ac:dyDescent="0.3">
      <c r="A1769" t="s">
        <v>2340</v>
      </c>
      <c r="B1769">
        <v>101</v>
      </c>
      <c r="C1769">
        <v>60443237</v>
      </c>
      <c r="D1769" t="s">
        <v>69</v>
      </c>
      <c r="E1769" t="s">
        <v>3020</v>
      </c>
      <c r="F1769" t="s">
        <v>11</v>
      </c>
      <c r="G1769">
        <v>25000000</v>
      </c>
      <c r="H1769" s="8">
        <v>6.5</v>
      </c>
    </row>
    <row r="1770" spans="1:8" hidden="1" x14ac:dyDescent="0.3">
      <c r="A1770" t="s">
        <v>3021</v>
      </c>
      <c r="B1770">
        <v>96</v>
      </c>
      <c r="C1770">
        <v>82234139</v>
      </c>
      <c r="D1770" t="s">
        <v>174</v>
      </c>
      <c r="E1770" t="s">
        <v>3022</v>
      </c>
      <c r="F1770" t="s">
        <v>11</v>
      </c>
      <c r="G1770">
        <v>17000000</v>
      </c>
      <c r="H1770" s="8">
        <v>7.2</v>
      </c>
    </row>
    <row r="1771" spans="1:8" hidden="1" x14ac:dyDescent="0.3">
      <c r="A1771" t="s">
        <v>39</v>
      </c>
      <c r="B1771">
        <v>101</v>
      </c>
      <c r="C1771">
        <v>51676606</v>
      </c>
      <c r="D1771" t="s">
        <v>3023</v>
      </c>
      <c r="E1771" t="s">
        <v>3024</v>
      </c>
      <c r="F1771" t="s">
        <v>11</v>
      </c>
      <c r="G1771">
        <v>25000000</v>
      </c>
      <c r="H1771" s="8">
        <v>7.8</v>
      </c>
    </row>
    <row r="1772" spans="1:8" hidden="1" x14ac:dyDescent="0.3">
      <c r="A1772" t="s">
        <v>3025</v>
      </c>
      <c r="B1772">
        <v>100</v>
      </c>
      <c r="C1772">
        <v>52528330</v>
      </c>
      <c r="D1772" t="s">
        <v>840</v>
      </c>
      <c r="E1772" t="s">
        <v>3026</v>
      </c>
      <c r="F1772" t="s">
        <v>11</v>
      </c>
      <c r="G1772">
        <v>25000000</v>
      </c>
      <c r="H1772" s="8">
        <v>4.7</v>
      </c>
    </row>
    <row r="1773" spans="1:8" hidden="1" x14ac:dyDescent="0.3">
      <c r="A1773" t="s">
        <v>3027</v>
      </c>
      <c r="B1773">
        <v>117</v>
      </c>
      <c r="C1773">
        <v>51533608</v>
      </c>
      <c r="D1773" t="s">
        <v>226</v>
      </c>
      <c r="E1773" t="s">
        <v>3028</v>
      </c>
      <c r="F1773" t="s">
        <v>11</v>
      </c>
      <c r="G1773">
        <v>25000000</v>
      </c>
      <c r="H1773" s="8">
        <v>6.8</v>
      </c>
    </row>
    <row r="1774" spans="1:8" hidden="1" x14ac:dyDescent="0.3">
      <c r="A1774" t="s">
        <v>3029</v>
      </c>
      <c r="B1774">
        <v>101</v>
      </c>
      <c r="C1774">
        <v>51097664</v>
      </c>
      <c r="D1774" t="s">
        <v>2004</v>
      </c>
      <c r="E1774" t="s">
        <v>3030</v>
      </c>
      <c r="F1774" t="s">
        <v>11</v>
      </c>
      <c r="G1774">
        <v>30000000</v>
      </c>
      <c r="H1774" s="8">
        <v>5.9</v>
      </c>
    </row>
    <row r="1775" spans="1:8" hidden="1" x14ac:dyDescent="0.3">
      <c r="A1775" t="s">
        <v>572</v>
      </c>
      <c r="B1775">
        <v>98</v>
      </c>
      <c r="C1775">
        <v>84136909</v>
      </c>
      <c r="D1775" t="s">
        <v>658</v>
      </c>
      <c r="E1775" t="s">
        <v>3031</v>
      </c>
      <c r="F1775" t="s">
        <v>11</v>
      </c>
      <c r="G1775">
        <v>26000000</v>
      </c>
      <c r="H1775" s="8">
        <v>7.2</v>
      </c>
    </row>
    <row r="1776" spans="1:8" hidden="1" x14ac:dyDescent="0.3">
      <c r="A1776" t="s">
        <v>152</v>
      </c>
      <c r="B1776">
        <v>146</v>
      </c>
      <c r="C1776">
        <v>46836394</v>
      </c>
      <c r="D1776" t="s">
        <v>564</v>
      </c>
      <c r="E1776" t="s">
        <v>3032</v>
      </c>
      <c r="F1776" t="s">
        <v>11</v>
      </c>
      <c r="G1776">
        <v>25000000</v>
      </c>
      <c r="H1776" s="8">
        <v>8.6999999999999993</v>
      </c>
    </row>
    <row r="1777" spans="1:8" hidden="1" x14ac:dyDescent="0.3">
      <c r="A1777" t="s">
        <v>1446</v>
      </c>
      <c r="B1777">
        <v>102</v>
      </c>
      <c r="C1777">
        <v>47285499</v>
      </c>
      <c r="D1777" t="s">
        <v>3033</v>
      </c>
      <c r="E1777" t="s">
        <v>3034</v>
      </c>
      <c r="F1777" t="s">
        <v>11</v>
      </c>
      <c r="G1777">
        <v>26000000</v>
      </c>
      <c r="H1777" s="8">
        <v>5</v>
      </c>
    </row>
    <row r="1778" spans="1:8" hidden="1" x14ac:dyDescent="0.3">
      <c r="A1778" t="s">
        <v>2309</v>
      </c>
      <c r="B1778">
        <v>97</v>
      </c>
      <c r="C1778">
        <v>47124400</v>
      </c>
      <c r="D1778" t="s">
        <v>164</v>
      </c>
      <c r="E1778" t="s">
        <v>3035</v>
      </c>
      <c r="F1778" t="s">
        <v>11</v>
      </c>
      <c r="G1778">
        <v>25000000</v>
      </c>
      <c r="H1778" s="8">
        <v>6.6</v>
      </c>
    </row>
    <row r="1779" spans="1:8" hidden="1" x14ac:dyDescent="0.3">
      <c r="A1779" t="s">
        <v>752</v>
      </c>
      <c r="B1779">
        <v>142</v>
      </c>
      <c r="C1779">
        <v>44700000</v>
      </c>
      <c r="D1779" t="s">
        <v>643</v>
      </c>
      <c r="E1779" t="s">
        <v>3036</v>
      </c>
      <c r="F1779" t="s">
        <v>11</v>
      </c>
      <c r="G1779">
        <v>25000000</v>
      </c>
      <c r="H1779" s="8">
        <v>8.3000000000000007</v>
      </c>
    </row>
    <row r="1780" spans="1:8" hidden="1" x14ac:dyDescent="0.3">
      <c r="A1780" t="s">
        <v>1640</v>
      </c>
      <c r="B1780">
        <v>98</v>
      </c>
      <c r="C1780">
        <v>44455658</v>
      </c>
      <c r="D1780" t="s">
        <v>449</v>
      </c>
      <c r="E1780" t="s">
        <v>3037</v>
      </c>
      <c r="F1780" t="s">
        <v>11</v>
      </c>
      <c r="G1780">
        <v>25000000</v>
      </c>
      <c r="H1780" s="8">
        <v>6.7</v>
      </c>
    </row>
    <row r="1781" spans="1:8" hidden="1" x14ac:dyDescent="0.3">
      <c r="A1781" t="s">
        <v>3038</v>
      </c>
      <c r="B1781">
        <v>219</v>
      </c>
      <c r="C1781">
        <v>43984230</v>
      </c>
      <c r="D1781" t="s">
        <v>1943</v>
      </c>
      <c r="E1781" t="s">
        <v>3039</v>
      </c>
      <c r="F1781" t="s">
        <v>11</v>
      </c>
      <c r="G1781">
        <v>23000000</v>
      </c>
      <c r="H1781" s="8">
        <v>7.8</v>
      </c>
    </row>
    <row r="1782" spans="1:8" hidden="1" x14ac:dyDescent="0.3">
      <c r="A1782" t="s">
        <v>1269</v>
      </c>
      <c r="B1782">
        <v>109</v>
      </c>
      <c r="C1782">
        <v>66489425</v>
      </c>
      <c r="D1782" t="s">
        <v>142</v>
      </c>
      <c r="E1782" t="s">
        <v>3040</v>
      </c>
      <c r="F1782" t="s">
        <v>11</v>
      </c>
      <c r="G1782">
        <v>25000000</v>
      </c>
      <c r="H1782" s="8">
        <v>6.5</v>
      </c>
    </row>
    <row r="1783" spans="1:8" hidden="1" x14ac:dyDescent="0.3">
      <c r="A1783" t="s">
        <v>85</v>
      </c>
      <c r="B1783">
        <v>97</v>
      </c>
      <c r="C1783">
        <v>41067398</v>
      </c>
      <c r="D1783" t="s">
        <v>131</v>
      </c>
      <c r="E1783" t="s">
        <v>3041</v>
      </c>
      <c r="F1783" t="s">
        <v>11</v>
      </c>
      <c r="G1783">
        <v>25000000</v>
      </c>
      <c r="H1783" s="8">
        <v>6.1</v>
      </c>
    </row>
    <row r="1784" spans="1:8" hidden="1" x14ac:dyDescent="0.3">
      <c r="A1784" t="s">
        <v>2301</v>
      </c>
      <c r="B1784">
        <v>158</v>
      </c>
      <c r="C1784">
        <v>40218903</v>
      </c>
      <c r="D1784" t="s">
        <v>1128</v>
      </c>
      <c r="E1784" t="s">
        <v>3042</v>
      </c>
      <c r="F1784" t="s">
        <v>11</v>
      </c>
      <c r="G1784">
        <v>25000000</v>
      </c>
      <c r="H1784" s="8">
        <v>8.1</v>
      </c>
    </row>
    <row r="1785" spans="1:8" hidden="1" x14ac:dyDescent="0.3">
      <c r="A1785" t="s">
        <v>3043</v>
      </c>
      <c r="B1785">
        <v>85</v>
      </c>
      <c r="C1785">
        <v>39880476</v>
      </c>
      <c r="D1785" t="s">
        <v>89</v>
      </c>
      <c r="E1785" t="s">
        <v>3044</v>
      </c>
      <c r="F1785" t="s">
        <v>11</v>
      </c>
      <c r="G1785">
        <v>25000000</v>
      </c>
      <c r="H1785" s="8">
        <v>5.2</v>
      </c>
    </row>
    <row r="1786" spans="1:8" hidden="1" x14ac:dyDescent="0.3">
      <c r="A1786" t="s">
        <v>3045</v>
      </c>
      <c r="B1786">
        <v>80</v>
      </c>
      <c r="C1786">
        <v>39399750</v>
      </c>
      <c r="D1786" t="s">
        <v>264</v>
      </c>
      <c r="E1786" t="s">
        <v>3046</v>
      </c>
      <c r="F1786" t="s">
        <v>11</v>
      </c>
      <c r="G1786">
        <v>25000000</v>
      </c>
      <c r="H1786" s="8">
        <v>5.6</v>
      </c>
    </row>
    <row r="1787" spans="1:8" hidden="1" x14ac:dyDescent="0.3">
      <c r="A1787" t="s">
        <v>2895</v>
      </c>
      <c r="B1787">
        <v>86</v>
      </c>
      <c r="C1787">
        <v>38230435</v>
      </c>
      <c r="D1787" t="s">
        <v>717</v>
      </c>
      <c r="E1787" t="s">
        <v>3047</v>
      </c>
      <c r="F1787" t="s">
        <v>11</v>
      </c>
      <c r="G1787">
        <v>25000000</v>
      </c>
      <c r="H1787" s="8">
        <v>5.8</v>
      </c>
    </row>
    <row r="1788" spans="1:8" hidden="1" x14ac:dyDescent="0.3">
      <c r="A1788" t="s">
        <v>2055</v>
      </c>
      <c r="B1788">
        <v>119</v>
      </c>
      <c r="C1788">
        <v>39008741</v>
      </c>
      <c r="D1788" t="s">
        <v>2986</v>
      </c>
      <c r="E1788" t="s">
        <v>3048</v>
      </c>
      <c r="F1788" t="s">
        <v>11</v>
      </c>
      <c r="G1788">
        <v>25000000</v>
      </c>
      <c r="H1788" s="8">
        <v>6.6</v>
      </c>
    </row>
    <row r="1789" spans="1:8" hidden="1" x14ac:dyDescent="0.3">
      <c r="A1789" t="s">
        <v>3049</v>
      </c>
      <c r="B1789">
        <v>98</v>
      </c>
      <c r="C1789">
        <v>36833473</v>
      </c>
      <c r="D1789" t="s">
        <v>142</v>
      </c>
      <c r="E1789" t="s">
        <v>3050</v>
      </c>
      <c r="F1789" t="s">
        <v>11</v>
      </c>
      <c r="G1789">
        <v>25000000</v>
      </c>
      <c r="H1789" s="8">
        <v>6.6</v>
      </c>
    </row>
    <row r="1790" spans="1:8" hidden="1" x14ac:dyDescent="0.3">
      <c r="A1790" t="s">
        <v>3051</v>
      </c>
      <c r="B1790">
        <v>97</v>
      </c>
      <c r="C1790">
        <v>48237389</v>
      </c>
      <c r="D1790" t="s">
        <v>551</v>
      </c>
      <c r="E1790" t="s">
        <v>3052</v>
      </c>
      <c r="F1790" t="s">
        <v>11</v>
      </c>
      <c r="G1790">
        <v>25000000</v>
      </c>
      <c r="H1790" s="8">
        <v>5.5</v>
      </c>
    </row>
    <row r="1791" spans="1:8" hidden="1" x14ac:dyDescent="0.3">
      <c r="A1791" t="s">
        <v>2772</v>
      </c>
      <c r="B1791">
        <v>124</v>
      </c>
      <c r="C1791">
        <v>36447959</v>
      </c>
      <c r="D1791" t="s">
        <v>536</v>
      </c>
      <c r="E1791" t="s">
        <v>3053</v>
      </c>
      <c r="F1791" t="s">
        <v>11</v>
      </c>
      <c r="G1791">
        <v>25000000</v>
      </c>
      <c r="H1791" s="8">
        <v>7</v>
      </c>
    </row>
    <row r="1792" spans="1:8" hidden="1" x14ac:dyDescent="0.3">
      <c r="A1792" t="s">
        <v>390</v>
      </c>
      <c r="B1792">
        <v>97</v>
      </c>
      <c r="C1792">
        <v>45089048</v>
      </c>
      <c r="D1792" t="s">
        <v>3054</v>
      </c>
      <c r="E1792" t="s">
        <v>3055</v>
      </c>
      <c r="F1792" t="s">
        <v>11</v>
      </c>
      <c r="G1792">
        <v>25000000</v>
      </c>
      <c r="H1792" s="8">
        <v>6.5</v>
      </c>
    </row>
    <row r="1793" spans="1:8" hidden="1" x14ac:dyDescent="0.3">
      <c r="A1793" t="s">
        <v>2201</v>
      </c>
      <c r="B1793">
        <v>105</v>
      </c>
      <c r="C1793">
        <v>35990505</v>
      </c>
      <c r="D1793" t="s">
        <v>2986</v>
      </c>
      <c r="E1793" t="s">
        <v>3056</v>
      </c>
      <c r="F1793" t="s">
        <v>11</v>
      </c>
      <c r="G1793">
        <v>20000000</v>
      </c>
      <c r="H1793" s="8">
        <v>5.8</v>
      </c>
    </row>
    <row r="1794" spans="1:8" hidden="1" x14ac:dyDescent="0.3">
      <c r="A1794" t="s">
        <v>3057</v>
      </c>
      <c r="B1794">
        <v>104</v>
      </c>
      <c r="C1794">
        <v>35143332</v>
      </c>
      <c r="D1794" t="s">
        <v>2090</v>
      </c>
      <c r="E1794" t="s">
        <v>3058</v>
      </c>
      <c r="F1794" t="s">
        <v>11</v>
      </c>
      <c r="G1794">
        <v>17000000</v>
      </c>
      <c r="H1794" s="8">
        <v>5.6</v>
      </c>
    </row>
    <row r="1795" spans="1:8" hidden="1" x14ac:dyDescent="0.3">
      <c r="A1795" t="s">
        <v>3059</v>
      </c>
      <c r="B1795">
        <v>101</v>
      </c>
      <c r="C1795">
        <v>35000629</v>
      </c>
      <c r="D1795" t="s">
        <v>551</v>
      </c>
      <c r="E1795" t="s">
        <v>3060</v>
      </c>
      <c r="F1795" t="s">
        <v>11</v>
      </c>
      <c r="G1795">
        <v>25000000</v>
      </c>
      <c r="H1795" s="8">
        <v>5.6</v>
      </c>
    </row>
    <row r="1796" spans="1:8" hidden="1" x14ac:dyDescent="0.3">
      <c r="A1796" t="s">
        <v>1140</v>
      </c>
      <c r="B1796">
        <v>101</v>
      </c>
      <c r="C1796">
        <v>34604054</v>
      </c>
      <c r="D1796" t="s">
        <v>142</v>
      </c>
      <c r="E1796" t="s">
        <v>3061</v>
      </c>
      <c r="F1796" t="s">
        <v>11</v>
      </c>
      <c r="G1796">
        <v>30000000</v>
      </c>
      <c r="H1796" s="8">
        <v>5.8</v>
      </c>
    </row>
    <row r="1797" spans="1:8" hidden="1" x14ac:dyDescent="0.3">
      <c r="A1797" t="s">
        <v>2152</v>
      </c>
      <c r="B1797">
        <v>114</v>
      </c>
      <c r="C1797">
        <v>41597830</v>
      </c>
      <c r="D1797" t="s">
        <v>69</v>
      </c>
      <c r="E1797" t="s">
        <v>3062</v>
      </c>
      <c r="F1797" t="s">
        <v>11</v>
      </c>
      <c r="G1797">
        <v>25000000</v>
      </c>
      <c r="H1797" s="8">
        <v>7.6</v>
      </c>
    </row>
    <row r="1798" spans="1:8" hidden="1" x14ac:dyDescent="0.3">
      <c r="A1798" t="s">
        <v>1688</v>
      </c>
      <c r="B1798">
        <v>105</v>
      </c>
      <c r="C1798">
        <v>33687630</v>
      </c>
      <c r="D1798" t="s">
        <v>551</v>
      </c>
      <c r="E1798" t="s">
        <v>3063</v>
      </c>
      <c r="F1798" t="s">
        <v>11</v>
      </c>
      <c r="G1798">
        <v>20000000</v>
      </c>
      <c r="H1798" s="8">
        <v>6.4</v>
      </c>
    </row>
    <row r="1799" spans="1:8" hidden="1" x14ac:dyDescent="0.3">
      <c r="A1799" t="s">
        <v>3064</v>
      </c>
      <c r="B1799">
        <v>90</v>
      </c>
      <c r="C1799">
        <v>32553210</v>
      </c>
      <c r="D1799" t="s">
        <v>1006</v>
      </c>
      <c r="E1799" t="s">
        <v>3065</v>
      </c>
      <c r="F1799" t="s">
        <v>11</v>
      </c>
      <c r="G1799">
        <v>25000000</v>
      </c>
      <c r="H1799" s="8">
        <v>6.3</v>
      </c>
    </row>
    <row r="1800" spans="1:8" hidden="1" x14ac:dyDescent="0.3">
      <c r="A1800" t="s">
        <v>3066</v>
      </c>
      <c r="B1800">
        <v>97</v>
      </c>
      <c r="C1800">
        <v>31526393</v>
      </c>
      <c r="D1800" t="s">
        <v>1888</v>
      </c>
      <c r="E1800" t="s">
        <v>3067</v>
      </c>
      <c r="F1800" t="s">
        <v>11</v>
      </c>
      <c r="G1800">
        <v>25000000</v>
      </c>
      <c r="H1800" s="8">
        <v>4.5999999999999996</v>
      </c>
    </row>
    <row r="1801" spans="1:8" hidden="1" x14ac:dyDescent="0.3">
      <c r="A1801" t="s">
        <v>3068</v>
      </c>
      <c r="B1801">
        <v>144</v>
      </c>
      <c r="C1801">
        <v>41229</v>
      </c>
      <c r="D1801" t="s">
        <v>712</v>
      </c>
      <c r="E1801" t="s">
        <v>3069</v>
      </c>
      <c r="F1801" t="s">
        <v>11</v>
      </c>
      <c r="G1801">
        <v>25500000</v>
      </c>
      <c r="H1801" s="8">
        <v>6.5</v>
      </c>
    </row>
    <row r="1802" spans="1:8" hidden="1" x14ac:dyDescent="0.3">
      <c r="A1802" t="s">
        <v>3070</v>
      </c>
      <c r="B1802">
        <v>114</v>
      </c>
      <c r="C1802">
        <v>31655091</v>
      </c>
      <c r="D1802" t="s">
        <v>2025</v>
      </c>
      <c r="E1802" t="s">
        <v>3071</v>
      </c>
      <c r="F1802" t="s">
        <v>11</v>
      </c>
      <c r="G1802">
        <v>30000000</v>
      </c>
      <c r="H1802" s="8">
        <v>7.5</v>
      </c>
    </row>
    <row r="1803" spans="1:8" hidden="1" x14ac:dyDescent="0.3">
      <c r="A1803" t="s">
        <v>1571</v>
      </c>
      <c r="B1803">
        <v>124</v>
      </c>
      <c r="C1803">
        <v>30012990</v>
      </c>
      <c r="D1803" t="s">
        <v>1943</v>
      </c>
      <c r="E1803" t="s">
        <v>3072</v>
      </c>
      <c r="F1803" t="s">
        <v>11</v>
      </c>
      <c r="G1803">
        <v>25000000</v>
      </c>
      <c r="H1803" s="8">
        <v>7.5</v>
      </c>
    </row>
    <row r="1804" spans="1:8" hidden="1" x14ac:dyDescent="0.3">
      <c r="A1804" t="s">
        <v>2484</v>
      </c>
      <c r="B1804">
        <v>89</v>
      </c>
      <c r="C1804">
        <v>32368960</v>
      </c>
      <c r="D1804" t="s">
        <v>3073</v>
      </c>
      <c r="E1804" t="s">
        <v>3074</v>
      </c>
      <c r="F1804" t="s">
        <v>11</v>
      </c>
      <c r="G1804">
        <v>25000000</v>
      </c>
      <c r="H1804" s="8">
        <v>5.3</v>
      </c>
    </row>
    <row r="1805" spans="1:8" hidden="1" x14ac:dyDescent="0.3">
      <c r="A1805" t="s">
        <v>3075</v>
      </c>
      <c r="B1805">
        <v>160</v>
      </c>
      <c r="C1805">
        <v>14500000</v>
      </c>
      <c r="D1805" t="s">
        <v>329</v>
      </c>
      <c r="E1805" t="s">
        <v>3076</v>
      </c>
      <c r="F1805" t="s">
        <v>11</v>
      </c>
      <c r="G1805">
        <v>25000000</v>
      </c>
      <c r="H1805" s="8">
        <v>7.5</v>
      </c>
    </row>
    <row r="1806" spans="1:8" hidden="1" x14ac:dyDescent="0.3">
      <c r="A1806" t="s">
        <v>3077</v>
      </c>
      <c r="B1806">
        <v>93</v>
      </c>
      <c r="C1806">
        <v>29247405</v>
      </c>
      <c r="D1806" t="s">
        <v>3078</v>
      </c>
      <c r="E1806" t="s">
        <v>3079</v>
      </c>
      <c r="F1806" t="s">
        <v>11</v>
      </c>
      <c r="G1806">
        <v>25000000</v>
      </c>
      <c r="H1806" s="8">
        <v>3.3</v>
      </c>
    </row>
    <row r="1807" spans="1:8" hidden="1" x14ac:dyDescent="0.3">
      <c r="A1807" t="s">
        <v>3080</v>
      </c>
      <c r="B1807">
        <v>88</v>
      </c>
      <c r="C1807">
        <v>25615792</v>
      </c>
      <c r="D1807" t="s">
        <v>3081</v>
      </c>
      <c r="E1807" t="s">
        <v>3082</v>
      </c>
      <c r="F1807" t="s">
        <v>11</v>
      </c>
      <c r="G1807">
        <v>25000000</v>
      </c>
      <c r="H1807" s="8">
        <v>3.5</v>
      </c>
    </row>
    <row r="1808" spans="1:8" hidden="1" x14ac:dyDescent="0.3">
      <c r="A1808" t="s">
        <v>1079</v>
      </c>
      <c r="B1808">
        <v>142</v>
      </c>
      <c r="C1808">
        <v>28341469</v>
      </c>
      <c r="D1808" t="s">
        <v>643</v>
      </c>
      <c r="E1808" t="s">
        <v>3083</v>
      </c>
      <c r="F1808" t="s">
        <v>11</v>
      </c>
      <c r="G1808">
        <v>25000000</v>
      </c>
      <c r="H1808" s="8">
        <v>9.3000000000000007</v>
      </c>
    </row>
    <row r="1809" spans="1:8" hidden="1" x14ac:dyDescent="0.3">
      <c r="A1809" t="s">
        <v>1939</v>
      </c>
      <c r="B1809">
        <v>92</v>
      </c>
      <c r="C1809">
        <v>25590119</v>
      </c>
      <c r="D1809" t="s">
        <v>3084</v>
      </c>
      <c r="E1809" t="s">
        <v>3085</v>
      </c>
      <c r="F1809" t="s">
        <v>11</v>
      </c>
      <c r="G1809">
        <v>21150000</v>
      </c>
      <c r="H1809" s="8">
        <v>4.8</v>
      </c>
    </row>
    <row r="1810" spans="1:8" hidden="1" x14ac:dyDescent="0.3">
      <c r="A1810" t="s">
        <v>1159</v>
      </c>
      <c r="B1810">
        <v>117</v>
      </c>
      <c r="C1810">
        <v>24944213</v>
      </c>
      <c r="D1810" t="s">
        <v>1296</v>
      </c>
      <c r="E1810" t="s">
        <v>3086</v>
      </c>
      <c r="F1810" t="s">
        <v>11</v>
      </c>
      <c r="G1810">
        <v>27000000</v>
      </c>
      <c r="H1810" s="8">
        <v>6.9</v>
      </c>
    </row>
    <row r="1811" spans="1:8" hidden="1" x14ac:dyDescent="0.3">
      <c r="A1811" t="s">
        <v>682</v>
      </c>
      <c r="B1811">
        <v>111</v>
      </c>
      <c r="C1811">
        <v>33631221</v>
      </c>
      <c r="D1811" t="s">
        <v>712</v>
      </c>
      <c r="E1811" t="s">
        <v>3087</v>
      </c>
      <c r="F1811" t="s">
        <v>11</v>
      </c>
      <c r="G1811">
        <v>25000000</v>
      </c>
      <c r="H1811" s="8">
        <v>6</v>
      </c>
    </row>
    <row r="1812" spans="1:8" hidden="1" x14ac:dyDescent="0.3">
      <c r="A1812" t="s">
        <v>3088</v>
      </c>
      <c r="B1812">
        <v>121</v>
      </c>
      <c r="C1812">
        <v>37738400</v>
      </c>
      <c r="D1812" t="s">
        <v>1128</v>
      </c>
      <c r="E1812" t="s">
        <v>3089</v>
      </c>
      <c r="F1812" t="s">
        <v>11</v>
      </c>
      <c r="G1812">
        <v>25000000</v>
      </c>
      <c r="H1812" s="8">
        <v>7.3</v>
      </c>
    </row>
    <row r="1813" spans="1:8" hidden="1" x14ac:dyDescent="0.3">
      <c r="A1813" t="s">
        <v>3090</v>
      </c>
      <c r="B1813">
        <v>107</v>
      </c>
      <c r="C1813">
        <v>21835784</v>
      </c>
      <c r="D1813" t="s">
        <v>465</v>
      </c>
      <c r="E1813" t="s">
        <v>3091</v>
      </c>
      <c r="F1813" t="s">
        <v>11</v>
      </c>
      <c r="G1813">
        <v>30000000</v>
      </c>
      <c r="H1813" s="8">
        <v>6.6</v>
      </c>
    </row>
    <row r="1814" spans="1:8" hidden="1" x14ac:dyDescent="0.3">
      <c r="A1814" t="s">
        <v>3092</v>
      </c>
      <c r="B1814">
        <v>106</v>
      </c>
      <c r="C1814">
        <v>15785632</v>
      </c>
      <c r="D1814" t="s">
        <v>3093</v>
      </c>
      <c r="E1814" t="s">
        <v>3094</v>
      </c>
      <c r="F1814" t="s">
        <v>11</v>
      </c>
      <c r="G1814">
        <v>23000000</v>
      </c>
      <c r="H1814" s="8">
        <v>7.5</v>
      </c>
    </row>
    <row r="1815" spans="1:8" hidden="1" x14ac:dyDescent="0.3">
      <c r="A1815" t="s">
        <v>1670</v>
      </c>
      <c r="B1815">
        <v>136</v>
      </c>
      <c r="C1815">
        <v>21554585</v>
      </c>
      <c r="D1815" t="s">
        <v>1254</v>
      </c>
      <c r="E1815" t="s">
        <v>3095</v>
      </c>
      <c r="F1815" t="s">
        <v>11</v>
      </c>
      <c r="G1815">
        <v>25000000</v>
      </c>
      <c r="H1815" s="8">
        <v>6.9</v>
      </c>
    </row>
    <row r="1816" spans="1:8" hidden="1" x14ac:dyDescent="0.3">
      <c r="A1816" t="s">
        <v>3096</v>
      </c>
      <c r="B1816">
        <v>97</v>
      </c>
      <c r="C1816">
        <v>22200000</v>
      </c>
      <c r="D1816" t="s">
        <v>465</v>
      </c>
      <c r="E1816" t="s">
        <v>3097</v>
      </c>
      <c r="F1816" t="s">
        <v>11</v>
      </c>
      <c r="G1816">
        <v>25000000</v>
      </c>
      <c r="H1816" s="8">
        <v>6.8</v>
      </c>
    </row>
    <row r="1817" spans="1:8" hidden="1" x14ac:dyDescent="0.3">
      <c r="A1817" t="s">
        <v>2466</v>
      </c>
      <c r="B1817">
        <v>108</v>
      </c>
      <c r="C1817">
        <v>80014842</v>
      </c>
      <c r="D1817" t="s">
        <v>2371</v>
      </c>
      <c r="E1817" t="s">
        <v>3098</v>
      </c>
      <c r="F1817" t="s">
        <v>11</v>
      </c>
      <c r="G1817">
        <v>25000000</v>
      </c>
      <c r="H1817" s="8">
        <v>6.3</v>
      </c>
    </row>
    <row r="1818" spans="1:8" hidden="1" x14ac:dyDescent="0.3">
      <c r="A1818" t="s">
        <v>3099</v>
      </c>
      <c r="B1818">
        <v>97</v>
      </c>
      <c r="C1818">
        <v>23527955</v>
      </c>
      <c r="D1818" t="s">
        <v>794</v>
      </c>
      <c r="E1818" t="s">
        <v>3100</v>
      </c>
      <c r="F1818" t="s">
        <v>11</v>
      </c>
      <c r="G1818">
        <v>25000000</v>
      </c>
      <c r="H1818" s="8">
        <v>6.4</v>
      </c>
    </row>
    <row r="1819" spans="1:8" hidden="1" x14ac:dyDescent="0.3">
      <c r="A1819" t="s">
        <v>3101</v>
      </c>
      <c r="B1819">
        <v>99</v>
      </c>
      <c r="C1819">
        <v>24042490</v>
      </c>
      <c r="D1819" t="s">
        <v>3102</v>
      </c>
      <c r="E1819" t="s">
        <v>3103</v>
      </c>
      <c r="F1819" t="s">
        <v>11</v>
      </c>
      <c r="G1819">
        <v>25000000</v>
      </c>
      <c r="H1819" s="8">
        <v>5.6</v>
      </c>
    </row>
    <row r="1820" spans="1:8" hidden="1" x14ac:dyDescent="0.3">
      <c r="A1820" t="s">
        <v>3104</v>
      </c>
      <c r="B1820">
        <v>103</v>
      </c>
      <c r="C1820">
        <v>22466994</v>
      </c>
      <c r="D1820" t="s">
        <v>108</v>
      </c>
      <c r="E1820" t="s">
        <v>3105</v>
      </c>
      <c r="F1820" t="s">
        <v>11</v>
      </c>
      <c r="G1820">
        <v>25000000</v>
      </c>
      <c r="H1820" s="8">
        <v>6.3</v>
      </c>
    </row>
    <row r="1821" spans="1:8" hidden="1" x14ac:dyDescent="0.3">
      <c r="A1821" t="s">
        <v>2301</v>
      </c>
      <c r="B1821">
        <v>95</v>
      </c>
      <c r="C1821">
        <v>17791031</v>
      </c>
      <c r="D1821" t="s">
        <v>3106</v>
      </c>
      <c r="E1821" t="s">
        <v>3107</v>
      </c>
      <c r="F1821" t="s">
        <v>11</v>
      </c>
      <c r="G1821">
        <v>25000000</v>
      </c>
      <c r="H1821" s="8">
        <v>7.3</v>
      </c>
    </row>
    <row r="1822" spans="1:8" hidden="1" x14ac:dyDescent="0.3">
      <c r="A1822" t="s">
        <v>3108</v>
      </c>
      <c r="B1822">
        <v>93</v>
      </c>
      <c r="C1822">
        <v>17718223</v>
      </c>
      <c r="D1822" t="s">
        <v>658</v>
      </c>
      <c r="E1822" t="s">
        <v>3109</v>
      </c>
      <c r="F1822" t="s">
        <v>11</v>
      </c>
      <c r="G1822">
        <v>25000000</v>
      </c>
      <c r="H1822" s="8">
        <v>6.6</v>
      </c>
    </row>
    <row r="1823" spans="1:8" hidden="1" x14ac:dyDescent="0.3">
      <c r="A1823" t="s">
        <v>3110</v>
      </c>
      <c r="B1823">
        <v>98</v>
      </c>
      <c r="C1823">
        <v>15361537</v>
      </c>
      <c r="D1823" t="s">
        <v>108</v>
      </c>
      <c r="E1823" t="s">
        <v>3111</v>
      </c>
      <c r="F1823" t="s">
        <v>11</v>
      </c>
      <c r="G1823">
        <v>13000000</v>
      </c>
      <c r="H1823" s="8">
        <v>4.5999999999999996</v>
      </c>
    </row>
    <row r="1824" spans="1:8" hidden="1" x14ac:dyDescent="0.3">
      <c r="A1824" t="s">
        <v>312</v>
      </c>
      <c r="B1824">
        <v>90</v>
      </c>
      <c r="C1824">
        <v>16647384</v>
      </c>
      <c r="D1824" t="s">
        <v>3112</v>
      </c>
      <c r="E1824" t="s">
        <v>3113</v>
      </c>
      <c r="F1824" t="s">
        <v>11</v>
      </c>
      <c r="G1824">
        <v>26000000</v>
      </c>
      <c r="H1824" s="8">
        <v>5.0999999999999996</v>
      </c>
    </row>
    <row r="1825" spans="1:8" hidden="1" x14ac:dyDescent="0.3">
      <c r="A1825" t="s">
        <v>3114</v>
      </c>
      <c r="B1825">
        <v>107</v>
      </c>
      <c r="C1825">
        <v>16118077</v>
      </c>
      <c r="D1825" t="s">
        <v>1128</v>
      </c>
      <c r="E1825" t="s">
        <v>3115</v>
      </c>
      <c r="F1825" t="s">
        <v>11</v>
      </c>
      <c r="G1825">
        <v>25000000</v>
      </c>
      <c r="H1825" s="8">
        <v>5.6</v>
      </c>
    </row>
    <row r="1826" spans="1:8" hidden="1" x14ac:dyDescent="0.3">
      <c r="A1826" t="s">
        <v>3116</v>
      </c>
      <c r="B1826">
        <v>90</v>
      </c>
      <c r="C1826">
        <v>15091542</v>
      </c>
      <c r="D1826" t="s">
        <v>3117</v>
      </c>
      <c r="E1826" t="s">
        <v>3118</v>
      </c>
      <c r="F1826" t="s">
        <v>3119</v>
      </c>
      <c r="G1826">
        <v>25000000</v>
      </c>
      <c r="H1826" s="8">
        <v>5.3</v>
      </c>
    </row>
    <row r="1827" spans="1:8" hidden="1" x14ac:dyDescent="0.3">
      <c r="A1827" t="s">
        <v>3120</v>
      </c>
      <c r="B1827">
        <v>115</v>
      </c>
      <c r="C1827">
        <v>15045676</v>
      </c>
      <c r="D1827" t="s">
        <v>1109</v>
      </c>
      <c r="E1827" t="s">
        <v>3121</v>
      </c>
      <c r="F1827" t="s">
        <v>11</v>
      </c>
      <c r="G1827">
        <v>16000000</v>
      </c>
      <c r="H1827" s="8">
        <v>5.6</v>
      </c>
    </row>
    <row r="1828" spans="1:8" hidden="1" x14ac:dyDescent="0.3">
      <c r="A1828" t="s">
        <v>3122</v>
      </c>
      <c r="B1828">
        <v>93</v>
      </c>
      <c r="C1828">
        <v>17427926</v>
      </c>
      <c r="D1828" t="s">
        <v>2090</v>
      </c>
      <c r="E1828" t="s">
        <v>3123</v>
      </c>
      <c r="F1828" t="s">
        <v>11</v>
      </c>
      <c r="G1828">
        <v>8000000</v>
      </c>
      <c r="H1828" s="8">
        <v>5.9</v>
      </c>
    </row>
    <row r="1829" spans="1:8" hidden="1" x14ac:dyDescent="0.3">
      <c r="A1829" t="s">
        <v>3124</v>
      </c>
      <c r="B1829">
        <v>99</v>
      </c>
      <c r="C1829">
        <v>14983572</v>
      </c>
      <c r="D1829" t="s">
        <v>465</v>
      </c>
      <c r="E1829" t="s">
        <v>3125</v>
      </c>
      <c r="F1829" t="s">
        <v>11</v>
      </c>
      <c r="G1829">
        <v>25000000</v>
      </c>
      <c r="H1829" s="8">
        <v>4.7</v>
      </c>
    </row>
    <row r="1830" spans="1:8" hidden="1" x14ac:dyDescent="0.3">
      <c r="A1830" t="s">
        <v>2058</v>
      </c>
      <c r="B1830">
        <v>107</v>
      </c>
      <c r="C1830">
        <v>14637490</v>
      </c>
      <c r="D1830" t="s">
        <v>998</v>
      </c>
      <c r="E1830" t="s">
        <v>3126</v>
      </c>
      <c r="F1830" t="s">
        <v>11</v>
      </c>
      <c r="G1830">
        <v>25000000</v>
      </c>
      <c r="H1830" s="8">
        <v>4.8</v>
      </c>
    </row>
    <row r="1831" spans="1:8" hidden="1" x14ac:dyDescent="0.3">
      <c r="A1831" t="s">
        <v>2411</v>
      </c>
      <c r="B1831">
        <v>110</v>
      </c>
      <c r="C1831">
        <v>14589444</v>
      </c>
      <c r="D1831" t="s">
        <v>465</v>
      </c>
      <c r="E1831" t="s">
        <v>3127</v>
      </c>
      <c r="F1831" t="s">
        <v>11</v>
      </c>
      <c r="G1831">
        <v>25000000</v>
      </c>
      <c r="H1831" s="8">
        <v>6.8</v>
      </c>
    </row>
    <row r="1832" spans="1:8" hidden="1" x14ac:dyDescent="0.3">
      <c r="A1832" t="s">
        <v>3128</v>
      </c>
      <c r="B1832">
        <v>101</v>
      </c>
      <c r="C1832">
        <v>14095303</v>
      </c>
      <c r="D1832" t="s">
        <v>893</v>
      </c>
      <c r="E1832" t="s">
        <v>3129</v>
      </c>
      <c r="F1832" t="s">
        <v>11</v>
      </c>
      <c r="G1832">
        <v>25000000</v>
      </c>
      <c r="H1832" s="8">
        <v>5.4</v>
      </c>
    </row>
    <row r="1833" spans="1:8" hidden="1" x14ac:dyDescent="0.3">
      <c r="A1833" t="s">
        <v>3130</v>
      </c>
      <c r="B1833">
        <v>85</v>
      </c>
      <c r="C1833">
        <v>13973532</v>
      </c>
      <c r="D1833" t="s">
        <v>326</v>
      </c>
      <c r="E1833" t="s">
        <v>3131</v>
      </c>
      <c r="F1833" t="s">
        <v>11</v>
      </c>
      <c r="G1833">
        <v>25000000</v>
      </c>
      <c r="H1833" s="8">
        <v>5.0999999999999996</v>
      </c>
    </row>
    <row r="1834" spans="1:8" hidden="1" x14ac:dyDescent="0.3">
      <c r="A1834" t="s">
        <v>1672</v>
      </c>
      <c r="B1834">
        <v>132</v>
      </c>
      <c r="C1834">
        <v>1865774</v>
      </c>
      <c r="D1834" t="s">
        <v>3132</v>
      </c>
      <c r="E1834" t="s">
        <v>3133</v>
      </c>
      <c r="F1834" t="s">
        <v>11</v>
      </c>
      <c r="G1834">
        <v>30000000</v>
      </c>
      <c r="H1834" s="8">
        <v>7</v>
      </c>
    </row>
    <row r="1835" spans="1:8" hidden="1" x14ac:dyDescent="0.3">
      <c r="A1835" t="s">
        <v>1913</v>
      </c>
      <c r="B1835">
        <v>90</v>
      </c>
      <c r="C1835">
        <v>18860403</v>
      </c>
      <c r="D1835" t="s">
        <v>2170</v>
      </c>
      <c r="E1835" t="s">
        <v>3134</v>
      </c>
      <c r="F1835" t="s">
        <v>11</v>
      </c>
      <c r="G1835">
        <v>25000000</v>
      </c>
      <c r="H1835" s="8">
        <v>4</v>
      </c>
    </row>
    <row r="1836" spans="1:8" hidden="1" x14ac:dyDescent="0.3">
      <c r="A1836" t="s">
        <v>1546</v>
      </c>
      <c r="B1836">
        <v>145</v>
      </c>
      <c r="C1836">
        <v>13038660</v>
      </c>
      <c r="D1836" t="s">
        <v>1128</v>
      </c>
      <c r="E1836" t="s">
        <v>3135</v>
      </c>
      <c r="F1836" t="s">
        <v>11</v>
      </c>
      <c r="G1836">
        <v>25000000</v>
      </c>
      <c r="H1836" s="8">
        <v>7.3</v>
      </c>
    </row>
    <row r="1837" spans="1:8" hidden="1" x14ac:dyDescent="0.3">
      <c r="A1837" t="s">
        <v>896</v>
      </c>
      <c r="B1837">
        <v>110</v>
      </c>
      <c r="C1837">
        <v>28831145</v>
      </c>
      <c r="D1837" t="s">
        <v>1254</v>
      </c>
      <c r="E1837" t="s">
        <v>3136</v>
      </c>
      <c r="F1837" t="s">
        <v>11</v>
      </c>
      <c r="G1837">
        <v>25000000</v>
      </c>
      <c r="H1837" s="8">
        <v>6.8</v>
      </c>
    </row>
    <row r="1838" spans="1:8" hidden="1" x14ac:dyDescent="0.3">
      <c r="A1838" t="s">
        <v>1333</v>
      </c>
      <c r="B1838">
        <v>122</v>
      </c>
      <c r="C1838">
        <v>11538204</v>
      </c>
      <c r="D1838" t="s">
        <v>3137</v>
      </c>
      <c r="E1838" t="s">
        <v>3138</v>
      </c>
      <c r="F1838" t="s">
        <v>11</v>
      </c>
      <c r="G1838">
        <v>25000000</v>
      </c>
      <c r="H1838" s="8">
        <v>7</v>
      </c>
    </row>
    <row r="1839" spans="1:8" hidden="1" x14ac:dyDescent="0.3">
      <c r="A1839" t="s">
        <v>2009</v>
      </c>
      <c r="B1839">
        <v>107</v>
      </c>
      <c r="C1839">
        <v>11008432</v>
      </c>
      <c r="D1839" t="s">
        <v>536</v>
      </c>
      <c r="E1839" t="s">
        <v>3139</v>
      </c>
      <c r="F1839" t="s">
        <v>11</v>
      </c>
      <c r="G1839">
        <v>25000000</v>
      </c>
      <c r="H1839" s="8">
        <v>7.1</v>
      </c>
    </row>
    <row r="1840" spans="1:8" hidden="1" x14ac:dyDescent="0.3">
      <c r="A1840" t="s">
        <v>3140</v>
      </c>
      <c r="B1840">
        <v>127</v>
      </c>
      <c r="C1840">
        <v>12188642</v>
      </c>
      <c r="D1840" t="s">
        <v>1943</v>
      </c>
      <c r="E1840" t="s">
        <v>3141</v>
      </c>
      <c r="F1840" t="s">
        <v>11</v>
      </c>
      <c r="G1840">
        <v>26000000</v>
      </c>
      <c r="H1840" s="8">
        <v>6.9</v>
      </c>
    </row>
    <row r="1841" spans="1:8" hidden="1" x14ac:dyDescent="0.3">
      <c r="A1841" t="s">
        <v>1763</v>
      </c>
      <c r="B1841">
        <v>99</v>
      </c>
      <c r="C1841">
        <v>11100000</v>
      </c>
      <c r="D1841" t="s">
        <v>805</v>
      </c>
      <c r="E1841" t="s">
        <v>3142</v>
      </c>
      <c r="F1841" t="s">
        <v>11</v>
      </c>
      <c r="G1841">
        <v>25000000</v>
      </c>
      <c r="H1841" s="8">
        <v>7.3</v>
      </c>
    </row>
    <row r="1842" spans="1:8" hidden="1" x14ac:dyDescent="0.3">
      <c r="A1842" t="s">
        <v>2765</v>
      </c>
      <c r="B1842">
        <v>140</v>
      </c>
      <c r="C1842">
        <v>13651662</v>
      </c>
      <c r="D1842" t="s">
        <v>1254</v>
      </c>
      <c r="E1842" t="s">
        <v>3143</v>
      </c>
      <c r="F1842" t="s">
        <v>11</v>
      </c>
      <c r="G1842">
        <v>25000000</v>
      </c>
      <c r="H1842" s="8">
        <v>8.1999999999999993</v>
      </c>
    </row>
    <row r="1843" spans="1:8" hidden="1" x14ac:dyDescent="0.3">
      <c r="A1843" t="s">
        <v>1660</v>
      </c>
      <c r="B1843">
        <v>133</v>
      </c>
      <c r="C1843">
        <v>11030963</v>
      </c>
      <c r="D1843" t="s">
        <v>3144</v>
      </c>
      <c r="E1843" t="s">
        <v>3145</v>
      </c>
      <c r="F1843" t="s">
        <v>11</v>
      </c>
      <c r="G1843">
        <v>28000000</v>
      </c>
      <c r="H1843" s="8">
        <v>7.1</v>
      </c>
    </row>
    <row r="1844" spans="1:8" hidden="1" x14ac:dyDescent="0.3">
      <c r="A1844" t="s">
        <v>1575</v>
      </c>
      <c r="B1844">
        <v>271</v>
      </c>
      <c r="C1844">
        <v>10769960</v>
      </c>
      <c r="D1844" t="s">
        <v>655</v>
      </c>
      <c r="E1844" t="s">
        <v>3146</v>
      </c>
      <c r="F1844" t="s">
        <v>11</v>
      </c>
      <c r="G1844">
        <v>25000000</v>
      </c>
      <c r="H1844" s="8">
        <v>7.7</v>
      </c>
    </row>
    <row r="1845" spans="1:8" hidden="1" x14ac:dyDescent="0.3">
      <c r="A1845" t="s">
        <v>2713</v>
      </c>
      <c r="B1845">
        <v>112</v>
      </c>
      <c r="C1845">
        <v>10911750</v>
      </c>
      <c r="D1845" t="s">
        <v>1123</v>
      </c>
      <c r="E1845" t="s">
        <v>3147</v>
      </c>
      <c r="F1845" t="s">
        <v>11</v>
      </c>
      <c r="G1845">
        <v>25000000</v>
      </c>
      <c r="H1845" s="8">
        <v>6.5</v>
      </c>
    </row>
    <row r="1846" spans="1:8" hidden="1" x14ac:dyDescent="0.3">
      <c r="A1846" t="s">
        <v>1706</v>
      </c>
      <c r="B1846">
        <v>99</v>
      </c>
      <c r="C1846">
        <v>10719367</v>
      </c>
      <c r="D1846" t="s">
        <v>3148</v>
      </c>
      <c r="E1846" t="s">
        <v>3149</v>
      </c>
      <c r="F1846" t="s">
        <v>11</v>
      </c>
      <c r="G1846">
        <v>25000000</v>
      </c>
      <c r="H1846" s="8">
        <v>4.9000000000000004</v>
      </c>
    </row>
    <row r="1847" spans="1:8" hidden="1" x14ac:dyDescent="0.3">
      <c r="A1847" t="s">
        <v>3150</v>
      </c>
      <c r="B1847">
        <v>100</v>
      </c>
      <c r="C1847">
        <v>10114315</v>
      </c>
      <c r="D1847" t="s">
        <v>639</v>
      </c>
      <c r="E1847" t="s">
        <v>3151</v>
      </c>
      <c r="F1847" t="s">
        <v>11</v>
      </c>
      <c r="G1847">
        <v>25000000</v>
      </c>
      <c r="H1847" s="8">
        <v>6.4</v>
      </c>
    </row>
    <row r="1848" spans="1:8" hidden="1" x14ac:dyDescent="0.3">
      <c r="A1848" t="s">
        <v>3152</v>
      </c>
      <c r="B1848">
        <v>92</v>
      </c>
      <c r="C1848">
        <v>49122319</v>
      </c>
      <c r="D1848" t="s">
        <v>2170</v>
      </c>
      <c r="E1848" t="s">
        <v>3153</v>
      </c>
      <c r="F1848" t="s">
        <v>11</v>
      </c>
      <c r="G1848">
        <v>14000000</v>
      </c>
      <c r="H1848" s="8">
        <v>5.9</v>
      </c>
    </row>
    <row r="1849" spans="1:8" hidden="1" x14ac:dyDescent="0.3">
      <c r="A1849" t="s">
        <v>3154</v>
      </c>
      <c r="B1849">
        <v>105</v>
      </c>
      <c r="C1849">
        <v>10070000</v>
      </c>
      <c r="D1849" t="s">
        <v>465</v>
      </c>
      <c r="E1849" t="s">
        <v>3155</v>
      </c>
      <c r="F1849" t="s">
        <v>11</v>
      </c>
      <c r="G1849">
        <v>25000000</v>
      </c>
      <c r="H1849" s="8">
        <v>6.2</v>
      </c>
    </row>
    <row r="1850" spans="1:8" hidden="1" x14ac:dyDescent="0.3">
      <c r="A1850" t="s">
        <v>1439</v>
      </c>
      <c r="B1850">
        <v>110</v>
      </c>
      <c r="C1850">
        <v>10324441</v>
      </c>
      <c r="D1850" t="s">
        <v>297</v>
      </c>
      <c r="E1850" t="s">
        <v>3156</v>
      </c>
      <c r="F1850" t="s">
        <v>11</v>
      </c>
      <c r="G1850">
        <v>25000000</v>
      </c>
      <c r="H1850" s="8">
        <v>5.8</v>
      </c>
    </row>
    <row r="1851" spans="1:8" hidden="1" x14ac:dyDescent="0.3">
      <c r="A1851" t="s">
        <v>2466</v>
      </c>
      <c r="B1851">
        <v>116</v>
      </c>
      <c r="C1851">
        <v>7156933</v>
      </c>
      <c r="D1851" t="s">
        <v>840</v>
      </c>
      <c r="E1851" t="s">
        <v>3157</v>
      </c>
      <c r="F1851" t="s">
        <v>11</v>
      </c>
      <c r="G1851">
        <v>25000000</v>
      </c>
      <c r="H1851" s="8">
        <v>6.7</v>
      </c>
    </row>
    <row r="1852" spans="1:8" hidden="1" x14ac:dyDescent="0.3">
      <c r="A1852" t="s">
        <v>3158</v>
      </c>
      <c r="B1852">
        <v>88</v>
      </c>
      <c r="C1852">
        <v>9286314</v>
      </c>
      <c r="D1852" t="s">
        <v>142</v>
      </c>
      <c r="E1852" t="s">
        <v>3159</v>
      </c>
      <c r="F1852" t="s">
        <v>11</v>
      </c>
      <c r="G1852">
        <v>17000000</v>
      </c>
      <c r="H1852" s="8">
        <v>5.9</v>
      </c>
    </row>
    <row r="1853" spans="1:8" hidden="1" x14ac:dyDescent="0.3">
      <c r="A1853" t="s">
        <v>3160</v>
      </c>
      <c r="B1853">
        <v>111</v>
      </c>
      <c r="C1853">
        <v>56692</v>
      </c>
      <c r="D1853" t="s">
        <v>2289</v>
      </c>
      <c r="E1853" t="s">
        <v>3161</v>
      </c>
      <c r="F1853" t="s">
        <v>11</v>
      </c>
      <c r="G1853">
        <v>25000000</v>
      </c>
      <c r="H1853" s="8">
        <v>7.3</v>
      </c>
    </row>
    <row r="1854" spans="1:8" hidden="1" x14ac:dyDescent="0.3">
      <c r="A1854" t="s">
        <v>3162</v>
      </c>
      <c r="B1854">
        <v>95</v>
      </c>
      <c r="C1854">
        <v>5654777</v>
      </c>
      <c r="D1854" t="s">
        <v>1180</v>
      </c>
      <c r="E1854" t="s">
        <v>3163</v>
      </c>
      <c r="F1854" t="s">
        <v>11</v>
      </c>
      <c r="G1854">
        <v>25000000</v>
      </c>
      <c r="H1854" s="8">
        <v>4.0999999999999996</v>
      </c>
    </row>
    <row r="1855" spans="1:8" hidden="1" x14ac:dyDescent="0.3">
      <c r="A1855" t="s">
        <v>2612</v>
      </c>
      <c r="B1855">
        <v>95</v>
      </c>
      <c r="C1855">
        <v>5516708</v>
      </c>
      <c r="D1855" t="s">
        <v>551</v>
      </c>
      <c r="E1855" t="s">
        <v>3164</v>
      </c>
      <c r="F1855" t="s">
        <v>11</v>
      </c>
      <c r="G1855">
        <v>25000000</v>
      </c>
      <c r="H1855" s="8">
        <v>4.9000000000000004</v>
      </c>
    </row>
    <row r="1856" spans="1:8" hidden="1" x14ac:dyDescent="0.3">
      <c r="A1856" t="s">
        <v>487</v>
      </c>
      <c r="B1856">
        <v>127</v>
      </c>
      <c r="C1856">
        <v>5128124</v>
      </c>
      <c r="D1856" t="s">
        <v>536</v>
      </c>
      <c r="E1856" t="s">
        <v>3165</v>
      </c>
      <c r="F1856" t="s">
        <v>11</v>
      </c>
      <c r="G1856">
        <v>25000000</v>
      </c>
      <c r="H1856" s="8">
        <v>7.9</v>
      </c>
    </row>
    <row r="1857" spans="1:8" hidden="1" x14ac:dyDescent="0.3">
      <c r="A1857" t="s">
        <v>1913</v>
      </c>
      <c r="B1857">
        <v>105</v>
      </c>
      <c r="C1857">
        <v>34014398</v>
      </c>
      <c r="D1857" t="s">
        <v>2524</v>
      </c>
      <c r="E1857" t="s">
        <v>2525</v>
      </c>
      <c r="F1857" t="s">
        <v>11</v>
      </c>
      <c r="G1857">
        <v>33000000</v>
      </c>
      <c r="H1857" s="8">
        <v>5.6</v>
      </c>
    </row>
    <row r="1858" spans="1:8" hidden="1" x14ac:dyDescent="0.3">
      <c r="A1858" t="s">
        <v>3166</v>
      </c>
      <c r="B1858">
        <v>104</v>
      </c>
      <c r="C1858">
        <v>4064333</v>
      </c>
      <c r="D1858" t="s">
        <v>632</v>
      </c>
      <c r="E1858" t="s">
        <v>3167</v>
      </c>
      <c r="F1858" t="s">
        <v>11</v>
      </c>
      <c r="G1858">
        <v>25000000</v>
      </c>
      <c r="H1858" s="8">
        <v>5.2</v>
      </c>
    </row>
    <row r="1859" spans="1:8" hidden="1" x14ac:dyDescent="0.3">
      <c r="A1859" t="s">
        <v>3168</v>
      </c>
      <c r="B1859">
        <v>95</v>
      </c>
      <c r="C1859">
        <v>4006906</v>
      </c>
      <c r="D1859" t="s">
        <v>326</v>
      </c>
      <c r="E1859" t="s">
        <v>3169</v>
      </c>
      <c r="F1859" t="s">
        <v>11</v>
      </c>
      <c r="G1859">
        <v>15000000</v>
      </c>
      <c r="H1859" s="8">
        <v>4.0999999999999996</v>
      </c>
    </row>
    <row r="1860" spans="1:8" hidden="1" x14ac:dyDescent="0.3">
      <c r="A1860" t="s">
        <v>2982</v>
      </c>
      <c r="B1860">
        <v>121</v>
      </c>
      <c r="C1860">
        <v>3073392</v>
      </c>
      <c r="D1860" t="s">
        <v>737</v>
      </c>
      <c r="E1860" t="s">
        <v>3170</v>
      </c>
      <c r="F1860" t="s">
        <v>11</v>
      </c>
      <c r="G1860">
        <v>25000000</v>
      </c>
      <c r="H1860" s="8">
        <v>6.6</v>
      </c>
    </row>
    <row r="1861" spans="1:8" hidden="1" x14ac:dyDescent="0.3">
      <c r="A1861" t="s">
        <v>1461</v>
      </c>
      <c r="B1861">
        <v>92</v>
      </c>
      <c r="C1861">
        <v>1550000</v>
      </c>
      <c r="D1861" t="s">
        <v>3171</v>
      </c>
      <c r="E1861" t="s">
        <v>3172</v>
      </c>
      <c r="F1861" t="s">
        <v>11</v>
      </c>
      <c r="G1861">
        <v>25000000</v>
      </c>
      <c r="H1861" s="8">
        <v>2.9</v>
      </c>
    </row>
    <row r="1862" spans="1:8" hidden="1" x14ac:dyDescent="0.3">
      <c r="A1862" t="s">
        <v>3173</v>
      </c>
      <c r="B1862">
        <v>107</v>
      </c>
      <c r="C1862">
        <v>871527</v>
      </c>
      <c r="D1862" t="s">
        <v>719</v>
      </c>
      <c r="E1862" t="s">
        <v>3174</v>
      </c>
      <c r="F1862" t="s">
        <v>11</v>
      </c>
      <c r="G1862">
        <v>25000000</v>
      </c>
      <c r="H1862" s="8">
        <v>6.5</v>
      </c>
    </row>
    <row r="1863" spans="1:8" hidden="1" x14ac:dyDescent="0.3">
      <c r="A1863" t="s">
        <v>3175</v>
      </c>
      <c r="B1863">
        <v>117</v>
      </c>
      <c r="C1863">
        <v>777423</v>
      </c>
      <c r="D1863" t="s">
        <v>536</v>
      </c>
      <c r="E1863" t="s">
        <v>3176</v>
      </c>
      <c r="F1863" t="s">
        <v>11</v>
      </c>
      <c r="G1863">
        <v>25000000</v>
      </c>
      <c r="H1863" s="8">
        <v>7.2</v>
      </c>
    </row>
    <row r="1864" spans="1:8" hidden="1" x14ac:dyDescent="0.3">
      <c r="A1864" t="s">
        <v>2921</v>
      </c>
      <c r="B1864">
        <v>107</v>
      </c>
      <c r="C1864">
        <v>1186957</v>
      </c>
      <c r="D1864" t="s">
        <v>1128</v>
      </c>
      <c r="E1864" t="s">
        <v>3177</v>
      </c>
      <c r="F1864" t="s">
        <v>11</v>
      </c>
      <c r="G1864">
        <v>25000000</v>
      </c>
      <c r="H1864" s="8">
        <v>6.8</v>
      </c>
    </row>
    <row r="1865" spans="1:8" hidden="1" x14ac:dyDescent="0.3">
      <c r="A1865" t="s">
        <v>3178</v>
      </c>
      <c r="B1865">
        <v>131</v>
      </c>
      <c r="C1865">
        <v>85433</v>
      </c>
      <c r="D1865" t="s">
        <v>3179</v>
      </c>
      <c r="E1865" t="s">
        <v>3180</v>
      </c>
      <c r="F1865" t="s">
        <v>11</v>
      </c>
      <c r="G1865">
        <v>13500000</v>
      </c>
      <c r="H1865" s="8">
        <v>7.8</v>
      </c>
    </row>
    <row r="1866" spans="1:8" hidden="1" x14ac:dyDescent="0.3">
      <c r="A1866" t="s">
        <v>3181</v>
      </c>
      <c r="B1866">
        <v>122</v>
      </c>
      <c r="C1866">
        <v>1697956</v>
      </c>
      <c r="D1866" t="s">
        <v>643</v>
      </c>
      <c r="E1866" t="s">
        <v>3182</v>
      </c>
      <c r="F1866" t="s">
        <v>11</v>
      </c>
      <c r="G1866">
        <v>20000000</v>
      </c>
      <c r="H1866" s="8">
        <v>6.7</v>
      </c>
    </row>
    <row r="1867" spans="1:8" hidden="1" x14ac:dyDescent="0.3">
      <c r="A1867" t="s">
        <v>3068</v>
      </c>
      <c r="B1867">
        <v>134</v>
      </c>
      <c r="C1867">
        <v>183662</v>
      </c>
      <c r="D1867" t="s">
        <v>840</v>
      </c>
      <c r="E1867" t="s">
        <v>3183</v>
      </c>
      <c r="F1867" t="s">
        <v>955</v>
      </c>
      <c r="G1867">
        <v>25000000</v>
      </c>
      <c r="H1867" s="8">
        <v>7.1</v>
      </c>
    </row>
    <row r="1868" spans="1:8" hidden="1" x14ac:dyDescent="0.3">
      <c r="A1868" t="s">
        <v>1250</v>
      </c>
      <c r="B1868">
        <v>117</v>
      </c>
      <c r="C1868">
        <v>134904</v>
      </c>
      <c r="D1868" t="s">
        <v>1482</v>
      </c>
      <c r="E1868" t="s">
        <v>3184</v>
      </c>
      <c r="F1868" t="s">
        <v>11</v>
      </c>
      <c r="G1868">
        <v>25000000</v>
      </c>
      <c r="H1868" s="8">
        <v>5.7</v>
      </c>
    </row>
    <row r="1869" spans="1:8" hidden="1" x14ac:dyDescent="0.3">
      <c r="A1869" t="s">
        <v>60</v>
      </c>
      <c r="B1869">
        <v>138</v>
      </c>
      <c r="C1869">
        <v>16969390</v>
      </c>
      <c r="D1869" t="s">
        <v>712</v>
      </c>
      <c r="E1869" t="s">
        <v>3185</v>
      </c>
      <c r="F1869" t="s">
        <v>11</v>
      </c>
      <c r="G1869">
        <v>25000000</v>
      </c>
      <c r="H1869" s="8">
        <v>5.3</v>
      </c>
    </row>
    <row r="1870" spans="1:8" hidden="1" x14ac:dyDescent="0.3">
      <c r="A1870" t="s">
        <v>3186</v>
      </c>
      <c r="B1870">
        <v>100</v>
      </c>
      <c r="C1870">
        <v>129115</v>
      </c>
      <c r="D1870" t="s">
        <v>246</v>
      </c>
      <c r="E1870" t="s">
        <v>3187</v>
      </c>
      <c r="F1870" t="s">
        <v>2353</v>
      </c>
      <c r="G1870">
        <v>25000000</v>
      </c>
      <c r="H1870" s="8">
        <v>6.5</v>
      </c>
    </row>
    <row r="1871" spans="1:8" hidden="1" x14ac:dyDescent="0.3">
      <c r="A1871" t="s">
        <v>1844</v>
      </c>
      <c r="B1871">
        <v>119</v>
      </c>
      <c r="C1871">
        <v>34700000</v>
      </c>
      <c r="D1871" t="s">
        <v>69</v>
      </c>
      <c r="E1871" t="s">
        <v>3188</v>
      </c>
      <c r="F1871" t="s">
        <v>11</v>
      </c>
      <c r="G1871">
        <v>14000000</v>
      </c>
      <c r="H1871" s="8">
        <v>7.7</v>
      </c>
    </row>
    <row r="1872" spans="1:8" hidden="1" x14ac:dyDescent="0.3">
      <c r="A1872" t="s">
        <v>1451</v>
      </c>
      <c r="B1872">
        <v>137</v>
      </c>
      <c r="C1872">
        <v>717753</v>
      </c>
      <c r="D1872" t="s">
        <v>2289</v>
      </c>
      <c r="E1872" t="s">
        <v>3189</v>
      </c>
      <c r="F1872" t="s">
        <v>11</v>
      </c>
      <c r="G1872">
        <v>25000000</v>
      </c>
      <c r="H1872" s="8">
        <v>6.1</v>
      </c>
    </row>
    <row r="1873" spans="1:8" hidden="1" x14ac:dyDescent="0.3">
      <c r="A1873" t="s">
        <v>3190</v>
      </c>
      <c r="B1873">
        <v>119</v>
      </c>
      <c r="C1873">
        <v>109713132</v>
      </c>
      <c r="D1873" t="s">
        <v>620</v>
      </c>
      <c r="E1873" t="s">
        <v>3191</v>
      </c>
      <c r="F1873" t="s">
        <v>11</v>
      </c>
      <c r="G1873">
        <v>25000000</v>
      </c>
      <c r="H1873" s="8">
        <v>7.3</v>
      </c>
    </row>
    <row r="1874" spans="1:8" hidden="1" x14ac:dyDescent="0.3">
      <c r="A1874" t="s">
        <v>842</v>
      </c>
      <c r="B1874">
        <v>139</v>
      </c>
      <c r="C1874">
        <v>70269171</v>
      </c>
      <c r="D1874" t="s">
        <v>1254</v>
      </c>
      <c r="E1874" t="s">
        <v>3192</v>
      </c>
      <c r="F1874" t="s">
        <v>11</v>
      </c>
      <c r="G1874">
        <v>24000000</v>
      </c>
      <c r="H1874" s="8">
        <v>7.2</v>
      </c>
    </row>
    <row r="1875" spans="1:8" hidden="1" x14ac:dyDescent="0.3">
      <c r="A1875" t="s">
        <v>624</v>
      </c>
      <c r="B1875">
        <v>114</v>
      </c>
      <c r="C1875">
        <v>28772222</v>
      </c>
      <c r="D1875" t="s">
        <v>625</v>
      </c>
      <c r="E1875" t="s">
        <v>626</v>
      </c>
      <c r="F1875" t="s">
        <v>11</v>
      </c>
      <c r="G1875">
        <v>105000000</v>
      </c>
      <c r="H1875" s="8">
        <v>5.3</v>
      </c>
    </row>
    <row r="1876" spans="1:8" hidden="1" x14ac:dyDescent="0.3">
      <c r="A1876" t="s">
        <v>2058</v>
      </c>
      <c r="B1876">
        <v>120</v>
      </c>
      <c r="C1876">
        <v>101334374</v>
      </c>
      <c r="D1876" t="s">
        <v>2059</v>
      </c>
      <c r="E1876" t="s">
        <v>3193</v>
      </c>
      <c r="F1876" t="s">
        <v>11</v>
      </c>
      <c r="G1876">
        <v>24000000</v>
      </c>
      <c r="H1876" s="8">
        <v>6.1</v>
      </c>
    </row>
    <row r="1877" spans="1:8" hidden="1" x14ac:dyDescent="0.3">
      <c r="A1877" t="s">
        <v>2765</v>
      </c>
      <c r="B1877">
        <v>98</v>
      </c>
      <c r="C1877">
        <v>1512815</v>
      </c>
      <c r="D1877" t="s">
        <v>3194</v>
      </c>
      <c r="E1877" t="s">
        <v>3195</v>
      </c>
      <c r="F1877" t="s">
        <v>11</v>
      </c>
      <c r="G1877">
        <v>25000000</v>
      </c>
      <c r="H1877" s="8">
        <v>5.8</v>
      </c>
    </row>
    <row r="1878" spans="1:8" hidden="1" x14ac:dyDescent="0.3">
      <c r="A1878" t="s">
        <v>441</v>
      </c>
      <c r="B1878">
        <v>106</v>
      </c>
      <c r="C1878">
        <v>65182182</v>
      </c>
      <c r="D1878" t="s">
        <v>551</v>
      </c>
      <c r="E1878" t="s">
        <v>3196</v>
      </c>
      <c r="F1878" t="s">
        <v>11</v>
      </c>
      <c r="G1878">
        <v>24000000</v>
      </c>
      <c r="H1878" s="8">
        <v>5.7</v>
      </c>
    </row>
    <row r="1879" spans="1:8" hidden="1" x14ac:dyDescent="0.3">
      <c r="A1879" t="s">
        <v>2266</v>
      </c>
      <c r="B1879">
        <v>98</v>
      </c>
      <c r="C1879">
        <v>57262492</v>
      </c>
      <c r="D1879" t="s">
        <v>326</v>
      </c>
      <c r="E1879" t="s">
        <v>3197</v>
      </c>
      <c r="F1879" t="s">
        <v>11</v>
      </c>
      <c r="G1879">
        <v>24000000</v>
      </c>
      <c r="H1879" s="8">
        <v>6.7</v>
      </c>
    </row>
    <row r="1880" spans="1:8" hidden="1" x14ac:dyDescent="0.3">
      <c r="A1880" t="s">
        <v>3198</v>
      </c>
      <c r="B1880">
        <v>107</v>
      </c>
      <c r="C1880">
        <v>80000000</v>
      </c>
      <c r="D1880" t="s">
        <v>2522</v>
      </c>
      <c r="E1880" t="s">
        <v>3199</v>
      </c>
      <c r="F1880" t="s">
        <v>11</v>
      </c>
      <c r="G1880">
        <v>8200000</v>
      </c>
      <c r="H1880" s="8">
        <v>6.5</v>
      </c>
    </row>
    <row r="1881" spans="1:8" hidden="1" x14ac:dyDescent="0.3">
      <c r="A1881" t="s">
        <v>846</v>
      </c>
      <c r="B1881">
        <v>88</v>
      </c>
      <c r="C1881">
        <v>74608545</v>
      </c>
      <c r="D1881" t="s">
        <v>658</v>
      </c>
      <c r="E1881" t="s">
        <v>3200</v>
      </c>
      <c r="F1881" t="s">
        <v>11</v>
      </c>
      <c r="G1881">
        <v>24000000</v>
      </c>
      <c r="H1881" s="8">
        <v>7.2</v>
      </c>
    </row>
    <row r="1882" spans="1:8" hidden="1" x14ac:dyDescent="0.3">
      <c r="A1882" t="s">
        <v>926</v>
      </c>
      <c r="B1882">
        <v>137</v>
      </c>
      <c r="C1882">
        <v>41895491</v>
      </c>
      <c r="D1882" t="s">
        <v>2545</v>
      </c>
      <c r="E1882" t="s">
        <v>3201</v>
      </c>
      <c r="F1882" t="s">
        <v>11</v>
      </c>
      <c r="G1882">
        <v>24000000</v>
      </c>
      <c r="H1882" s="8">
        <v>7.6</v>
      </c>
    </row>
    <row r="1883" spans="1:8" hidden="1" x14ac:dyDescent="0.3">
      <c r="A1883" t="s">
        <v>2531</v>
      </c>
      <c r="B1883">
        <v>100</v>
      </c>
      <c r="C1883">
        <v>39989008</v>
      </c>
      <c r="D1883" t="s">
        <v>2059</v>
      </c>
      <c r="E1883" t="s">
        <v>3202</v>
      </c>
      <c r="F1883" t="s">
        <v>11</v>
      </c>
      <c r="G1883">
        <v>24000000</v>
      </c>
      <c r="H1883" s="8">
        <v>4.5999999999999996</v>
      </c>
    </row>
    <row r="1884" spans="1:8" hidden="1" x14ac:dyDescent="0.3">
      <c r="A1884" t="s">
        <v>3203</v>
      </c>
      <c r="B1884">
        <v>115</v>
      </c>
      <c r="C1884">
        <v>32662299</v>
      </c>
      <c r="D1884" t="s">
        <v>465</v>
      </c>
      <c r="E1884" t="s">
        <v>3204</v>
      </c>
      <c r="F1884" t="s">
        <v>11</v>
      </c>
      <c r="G1884">
        <v>24000000</v>
      </c>
      <c r="H1884" s="8">
        <v>6.9</v>
      </c>
    </row>
    <row r="1885" spans="1:8" hidden="1" x14ac:dyDescent="0.3">
      <c r="A1885" t="s">
        <v>2318</v>
      </c>
      <c r="B1885">
        <v>101</v>
      </c>
      <c r="C1885">
        <v>31452765</v>
      </c>
      <c r="D1885" t="s">
        <v>551</v>
      </c>
      <c r="E1885" t="s">
        <v>3205</v>
      </c>
      <c r="F1885" t="s">
        <v>11</v>
      </c>
      <c r="G1885">
        <v>24000000</v>
      </c>
      <c r="H1885" s="8">
        <v>6.6</v>
      </c>
    </row>
    <row r="1886" spans="1:8" hidden="1" x14ac:dyDescent="0.3">
      <c r="A1886" t="s">
        <v>3206</v>
      </c>
      <c r="B1886">
        <v>110</v>
      </c>
      <c r="C1886">
        <v>25167270</v>
      </c>
      <c r="D1886" t="s">
        <v>2933</v>
      </c>
      <c r="E1886" t="s">
        <v>3207</v>
      </c>
      <c r="F1886" t="s">
        <v>11</v>
      </c>
      <c r="G1886">
        <v>24000000</v>
      </c>
      <c r="H1886" s="8">
        <v>6.3</v>
      </c>
    </row>
    <row r="1887" spans="1:8" hidden="1" x14ac:dyDescent="0.3">
      <c r="A1887" t="s">
        <v>3208</v>
      </c>
      <c r="B1887">
        <v>94</v>
      </c>
      <c r="C1887">
        <v>32416109</v>
      </c>
      <c r="D1887" t="s">
        <v>3209</v>
      </c>
      <c r="E1887" t="s">
        <v>3210</v>
      </c>
      <c r="F1887" t="s">
        <v>11</v>
      </c>
      <c r="G1887">
        <v>25000000</v>
      </c>
      <c r="H1887" s="8">
        <v>6.2</v>
      </c>
    </row>
    <row r="1888" spans="1:8" hidden="1" x14ac:dyDescent="0.3">
      <c r="A1888" t="s">
        <v>3211</v>
      </c>
      <c r="B1888">
        <v>88</v>
      </c>
      <c r="C1888">
        <v>20218</v>
      </c>
      <c r="D1888" t="s">
        <v>131</v>
      </c>
      <c r="E1888" t="s">
        <v>3212</v>
      </c>
      <c r="F1888" t="s">
        <v>11</v>
      </c>
      <c r="G1888">
        <v>24000000</v>
      </c>
      <c r="H1888" s="8">
        <v>5.3</v>
      </c>
    </row>
    <row r="1889" spans="1:8" hidden="1" x14ac:dyDescent="0.3">
      <c r="A1889" t="s">
        <v>467</v>
      </c>
      <c r="B1889">
        <v>127</v>
      </c>
      <c r="C1889">
        <v>28871190</v>
      </c>
      <c r="D1889" t="s">
        <v>506</v>
      </c>
      <c r="E1889" t="s">
        <v>3213</v>
      </c>
      <c r="F1889" t="s">
        <v>11</v>
      </c>
      <c r="G1889">
        <v>24000000</v>
      </c>
      <c r="H1889" s="8">
        <v>7.3</v>
      </c>
    </row>
    <row r="1890" spans="1:8" hidden="1" x14ac:dyDescent="0.3">
      <c r="A1890" t="s">
        <v>1021</v>
      </c>
      <c r="B1890">
        <v>95</v>
      </c>
      <c r="C1890">
        <v>16964743</v>
      </c>
      <c r="D1890" t="s">
        <v>551</v>
      </c>
      <c r="E1890" t="s">
        <v>3214</v>
      </c>
      <c r="F1890" t="s">
        <v>11</v>
      </c>
      <c r="G1890">
        <v>24000000</v>
      </c>
      <c r="H1890" s="8">
        <v>5.6</v>
      </c>
    </row>
    <row r="1891" spans="1:8" hidden="1" x14ac:dyDescent="0.3">
      <c r="A1891" t="s">
        <v>1298</v>
      </c>
      <c r="B1891">
        <v>87</v>
      </c>
      <c r="C1891">
        <v>16290976</v>
      </c>
      <c r="D1891" t="s">
        <v>3215</v>
      </c>
      <c r="E1891" t="s">
        <v>3216</v>
      </c>
      <c r="F1891" t="s">
        <v>11</v>
      </c>
      <c r="G1891">
        <v>24000000</v>
      </c>
      <c r="H1891" s="8">
        <v>6.2</v>
      </c>
    </row>
    <row r="1892" spans="1:8" hidden="1" x14ac:dyDescent="0.3">
      <c r="A1892" t="s">
        <v>3217</v>
      </c>
      <c r="B1892">
        <v>118</v>
      </c>
      <c r="C1892">
        <v>13000000</v>
      </c>
      <c r="D1892" t="s">
        <v>3218</v>
      </c>
      <c r="E1892" t="s">
        <v>3219</v>
      </c>
      <c r="F1892" t="s">
        <v>11</v>
      </c>
      <c r="G1892">
        <v>24000000</v>
      </c>
      <c r="H1892" s="8">
        <v>5.2</v>
      </c>
    </row>
    <row r="1893" spans="1:8" hidden="1" x14ac:dyDescent="0.3">
      <c r="A1893" t="s">
        <v>1353</v>
      </c>
      <c r="B1893">
        <v>107</v>
      </c>
      <c r="C1893">
        <v>12372410</v>
      </c>
      <c r="D1893" t="s">
        <v>1296</v>
      </c>
      <c r="E1893" t="s">
        <v>3220</v>
      </c>
      <c r="F1893" t="s">
        <v>11</v>
      </c>
      <c r="G1893">
        <v>24000000</v>
      </c>
      <c r="H1893" s="8">
        <v>5.3</v>
      </c>
    </row>
    <row r="1894" spans="1:8" hidden="1" x14ac:dyDescent="0.3">
      <c r="A1894" t="s">
        <v>1045</v>
      </c>
      <c r="B1894">
        <v>124</v>
      </c>
      <c r="C1894">
        <v>8427204</v>
      </c>
      <c r="D1894" t="s">
        <v>2051</v>
      </c>
      <c r="E1894" t="s">
        <v>3221</v>
      </c>
      <c r="F1894" t="s">
        <v>11</v>
      </c>
      <c r="G1894">
        <v>24000000</v>
      </c>
      <c r="H1894" s="8">
        <v>5.4</v>
      </c>
    </row>
    <row r="1895" spans="1:8" hidden="1" x14ac:dyDescent="0.3">
      <c r="A1895" t="s">
        <v>3222</v>
      </c>
      <c r="B1895">
        <v>89</v>
      </c>
      <c r="C1895">
        <v>9639242</v>
      </c>
      <c r="D1895" t="s">
        <v>551</v>
      </c>
      <c r="E1895" t="s">
        <v>3223</v>
      </c>
      <c r="F1895" t="s">
        <v>11</v>
      </c>
      <c r="G1895">
        <v>24000000</v>
      </c>
      <c r="H1895" s="8">
        <v>4.9000000000000004</v>
      </c>
    </row>
    <row r="1896" spans="1:8" hidden="1" x14ac:dyDescent="0.3">
      <c r="A1896" t="s">
        <v>2422</v>
      </c>
      <c r="B1896">
        <v>88</v>
      </c>
      <c r="C1896">
        <v>25003072</v>
      </c>
      <c r="D1896" t="s">
        <v>2453</v>
      </c>
      <c r="E1896" t="s">
        <v>3224</v>
      </c>
      <c r="F1896" t="s">
        <v>11</v>
      </c>
      <c r="G1896">
        <v>24000000</v>
      </c>
      <c r="H1896" s="8">
        <v>5.5</v>
      </c>
    </row>
    <row r="1897" spans="1:8" hidden="1" x14ac:dyDescent="0.3">
      <c r="A1897" t="s">
        <v>3225</v>
      </c>
      <c r="B1897">
        <v>118</v>
      </c>
      <c r="C1897">
        <v>6144806</v>
      </c>
      <c r="D1897" t="s">
        <v>2120</v>
      </c>
      <c r="E1897" t="s">
        <v>3226</v>
      </c>
      <c r="F1897" t="s">
        <v>11</v>
      </c>
      <c r="G1897">
        <v>23000000</v>
      </c>
      <c r="H1897" s="8">
        <v>6.7</v>
      </c>
    </row>
    <row r="1898" spans="1:8" hidden="1" x14ac:dyDescent="0.3">
      <c r="A1898" t="s">
        <v>3227</v>
      </c>
      <c r="B1898">
        <v>93</v>
      </c>
      <c r="C1898">
        <v>4308981</v>
      </c>
      <c r="D1898" t="s">
        <v>1006</v>
      </c>
      <c r="E1898" t="s">
        <v>3228</v>
      </c>
      <c r="F1898" t="s">
        <v>11</v>
      </c>
      <c r="G1898">
        <v>24000000</v>
      </c>
      <c r="H1898" s="8">
        <v>3.9</v>
      </c>
    </row>
    <row r="1899" spans="1:8" hidden="1" x14ac:dyDescent="0.3">
      <c r="A1899" t="s">
        <v>3229</v>
      </c>
      <c r="B1899">
        <v>80</v>
      </c>
      <c r="C1899">
        <v>669276</v>
      </c>
      <c r="D1899" t="s">
        <v>3230</v>
      </c>
      <c r="E1899" t="s">
        <v>3231</v>
      </c>
      <c r="F1899" t="s">
        <v>11</v>
      </c>
      <c r="G1899">
        <v>28000000</v>
      </c>
      <c r="H1899" s="8">
        <v>7.2</v>
      </c>
    </row>
    <row r="1900" spans="1:8" hidden="1" x14ac:dyDescent="0.3">
      <c r="A1900" t="s">
        <v>3232</v>
      </c>
      <c r="B1900">
        <v>120</v>
      </c>
      <c r="C1900">
        <v>42880</v>
      </c>
      <c r="D1900" t="s">
        <v>69</v>
      </c>
      <c r="E1900" t="s">
        <v>3233</v>
      </c>
      <c r="F1900" t="s">
        <v>11</v>
      </c>
      <c r="G1900">
        <v>24000000</v>
      </c>
      <c r="H1900" s="8">
        <v>5.0999999999999996</v>
      </c>
    </row>
    <row r="1901" spans="1:8" hidden="1" x14ac:dyDescent="0.3">
      <c r="A1901" t="s">
        <v>2506</v>
      </c>
      <c r="B1901">
        <v>98</v>
      </c>
      <c r="C1901">
        <v>23225911</v>
      </c>
      <c r="D1901" t="s">
        <v>142</v>
      </c>
      <c r="E1901" t="s">
        <v>3234</v>
      </c>
      <c r="F1901" t="s">
        <v>11</v>
      </c>
      <c r="G1901">
        <v>24000000</v>
      </c>
      <c r="H1901" s="8">
        <v>6.5</v>
      </c>
    </row>
    <row r="1902" spans="1:8" hidden="1" x14ac:dyDescent="0.3">
      <c r="A1902" t="s">
        <v>2503</v>
      </c>
      <c r="B1902">
        <v>119</v>
      </c>
      <c r="C1902">
        <v>4710455</v>
      </c>
      <c r="D1902" t="s">
        <v>200</v>
      </c>
      <c r="E1902" t="s">
        <v>3235</v>
      </c>
      <c r="F1902" t="s">
        <v>2505</v>
      </c>
      <c r="G1902">
        <v>24000000</v>
      </c>
      <c r="H1902" s="8">
        <v>8.1999999999999993</v>
      </c>
    </row>
    <row r="1903" spans="1:8" hidden="1" x14ac:dyDescent="0.3">
      <c r="A1903" t="s">
        <v>1392</v>
      </c>
      <c r="B1903">
        <v>88</v>
      </c>
      <c r="C1903">
        <v>75590286</v>
      </c>
      <c r="D1903" t="s">
        <v>3236</v>
      </c>
      <c r="E1903" t="s">
        <v>3237</v>
      </c>
      <c r="F1903" t="s">
        <v>11</v>
      </c>
      <c r="G1903">
        <v>23600000</v>
      </c>
      <c r="H1903" s="8">
        <v>7.7</v>
      </c>
    </row>
    <row r="1904" spans="1:8" hidden="1" x14ac:dyDescent="0.3">
      <c r="A1904" t="s">
        <v>55</v>
      </c>
      <c r="B1904">
        <v>201</v>
      </c>
      <c r="C1904">
        <v>218051260</v>
      </c>
      <c r="D1904" t="s">
        <v>67</v>
      </c>
      <c r="E1904" t="s">
        <v>68</v>
      </c>
      <c r="F1904" t="s">
        <v>11</v>
      </c>
      <c r="G1904">
        <v>207000000</v>
      </c>
      <c r="H1904" s="8">
        <v>7.2</v>
      </c>
    </row>
    <row r="1905" spans="1:8" hidden="1" x14ac:dyDescent="0.3">
      <c r="A1905" t="s">
        <v>532</v>
      </c>
      <c r="B1905">
        <v>90</v>
      </c>
      <c r="C1905">
        <v>161487252</v>
      </c>
      <c r="D1905" t="s">
        <v>1296</v>
      </c>
      <c r="E1905" t="s">
        <v>3238</v>
      </c>
      <c r="F1905" t="s">
        <v>11</v>
      </c>
      <c r="G1905">
        <v>20000000</v>
      </c>
      <c r="H1905" s="8">
        <v>6.1</v>
      </c>
    </row>
    <row r="1906" spans="1:8" hidden="1" x14ac:dyDescent="0.3">
      <c r="A1906" t="s">
        <v>2330</v>
      </c>
      <c r="B1906">
        <v>127</v>
      </c>
      <c r="C1906">
        <v>290158751</v>
      </c>
      <c r="D1906" t="s">
        <v>9</v>
      </c>
      <c r="E1906" t="s">
        <v>3239</v>
      </c>
      <c r="F1906" t="s">
        <v>11</v>
      </c>
      <c r="G1906">
        <v>18000000</v>
      </c>
      <c r="H1906" s="8">
        <v>8.8000000000000007</v>
      </c>
    </row>
    <row r="1907" spans="1:8" hidden="1" x14ac:dyDescent="0.3">
      <c r="A1907" t="s">
        <v>91</v>
      </c>
      <c r="B1907">
        <v>119</v>
      </c>
      <c r="C1907">
        <v>65807024</v>
      </c>
      <c r="D1907" t="s">
        <v>1180</v>
      </c>
      <c r="E1907" t="s">
        <v>3240</v>
      </c>
      <c r="F1907" t="s">
        <v>11</v>
      </c>
      <c r="G1907">
        <v>19000000</v>
      </c>
      <c r="H1907" s="8">
        <v>6.8</v>
      </c>
    </row>
    <row r="1908" spans="1:8" hidden="1" x14ac:dyDescent="0.3">
      <c r="A1908" t="s">
        <v>1862</v>
      </c>
      <c r="B1908">
        <v>85</v>
      </c>
      <c r="C1908">
        <v>86930411</v>
      </c>
      <c r="D1908" t="s">
        <v>326</v>
      </c>
      <c r="E1908" t="s">
        <v>3241</v>
      </c>
      <c r="F1908" t="s">
        <v>11</v>
      </c>
      <c r="G1908">
        <v>23000000</v>
      </c>
      <c r="H1908" s="8">
        <v>6.8</v>
      </c>
    </row>
    <row r="1909" spans="1:8" hidden="1" x14ac:dyDescent="0.3">
      <c r="A1909" t="s">
        <v>1808</v>
      </c>
      <c r="B1909">
        <v>98</v>
      </c>
      <c r="C1909">
        <v>53302314</v>
      </c>
      <c r="D1909" t="s">
        <v>2170</v>
      </c>
      <c r="E1909" t="s">
        <v>3242</v>
      </c>
      <c r="F1909" t="s">
        <v>11</v>
      </c>
      <c r="G1909">
        <v>23000000</v>
      </c>
      <c r="H1909" s="8">
        <v>6.7</v>
      </c>
    </row>
    <row r="1910" spans="1:8" hidden="1" x14ac:dyDescent="0.3">
      <c r="A1910" t="s">
        <v>1125</v>
      </c>
      <c r="B1910">
        <v>101</v>
      </c>
      <c r="C1910">
        <v>40962534</v>
      </c>
      <c r="D1910" t="s">
        <v>1128</v>
      </c>
      <c r="E1910" t="s">
        <v>3243</v>
      </c>
      <c r="F1910" t="s">
        <v>11</v>
      </c>
      <c r="G1910">
        <v>12500000</v>
      </c>
      <c r="H1910" s="8">
        <v>7.1</v>
      </c>
    </row>
    <row r="1911" spans="1:8" hidden="1" x14ac:dyDescent="0.3">
      <c r="A1911" t="s">
        <v>457</v>
      </c>
      <c r="B1911">
        <v>112</v>
      </c>
      <c r="C1911">
        <v>39235088</v>
      </c>
      <c r="D1911" t="s">
        <v>3244</v>
      </c>
      <c r="E1911" t="s">
        <v>3245</v>
      </c>
      <c r="F1911" t="s">
        <v>11</v>
      </c>
      <c r="G1911">
        <v>23000000</v>
      </c>
      <c r="H1911" s="8">
        <v>7.1</v>
      </c>
    </row>
    <row r="1912" spans="1:8" hidden="1" x14ac:dyDescent="0.3">
      <c r="A1912" t="s">
        <v>3246</v>
      </c>
      <c r="B1912">
        <v>97</v>
      </c>
      <c r="C1912">
        <v>27338033</v>
      </c>
      <c r="D1912" t="s">
        <v>551</v>
      </c>
      <c r="E1912" t="s">
        <v>3247</v>
      </c>
      <c r="F1912" t="s">
        <v>11</v>
      </c>
      <c r="G1912">
        <v>23000000</v>
      </c>
      <c r="H1912" s="8">
        <v>6.1</v>
      </c>
    </row>
    <row r="1913" spans="1:8" hidden="1" x14ac:dyDescent="0.3">
      <c r="A1913" t="s">
        <v>592</v>
      </c>
      <c r="B1913">
        <v>126</v>
      </c>
      <c r="C1913">
        <v>25556065</v>
      </c>
      <c r="D1913" t="s">
        <v>3054</v>
      </c>
      <c r="E1913" t="s">
        <v>3248</v>
      </c>
      <c r="F1913" t="s">
        <v>11</v>
      </c>
      <c r="G1913">
        <v>23000000</v>
      </c>
      <c r="H1913" s="8">
        <v>8</v>
      </c>
    </row>
    <row r="1914" spans="1:8" hidden="1" x14ac:dyDescent="0.3">
      <c r="A1914" t="s">
        <v>3092</v>
      </c>
      <c r="B1914">
        <v>106</v>
      </c>
      <c r="C1914">
        <v>15785632</v>
      </c>
      <c r="D1914" t="s">
        <v>3093</v>
      </c>
      <c r="E1914" t="s">
        <v>3094</v>
      </c>
      <c r="F1914" t="s">
        <v>11</v>
      </c>
      <c r="G1914">
        <v>23000000</v>
      </c>
      <c r="H1914" s="8">
        <v>7.5</v>
      </c>
    </row>
    <row r="1915" spans="1:8" hidden="1" x14ac:dyDescent="0.3">
      <c r="A1915" t="s">
        <v>1464</v>
      </c>
      <c r="B1915">
        <v>97</v>
      </c>
      <c r="C1915">
        <v>21973182</v>
      </c>
      <c r="D1915" t="s">
        <v>271</v>
      </c>
      <c r="E1915" t="s">
        <v>3249</v>
      </c>
      <c r="F1915" t="s">
        <v>11</v>
      </c>
      <c r="G1915">
        <v>23000000</v>
      </c>
      <c r="H1915" s="8">
        <v>6.6</v>
      </c>
    </row>
    <row r="1916" spans="1:8" hidden="1" x14ac:dyDescent="0.3">
      <c r="A1916" t="s">
        <v>3250</v>
      </c>
      <c r="B1916">
        <v>100</v>
      </c>
      <c r="C1916">
        <v>4756</v>
      </c>
      <c r="D1916" t="s">
        <v>65</v>
      </c>
      <c r="E1916" t="s">
        <v>3251</v>
      </c>
      <c r="F1916" t="s">
        <v>11</v>
      </c>
      <c r="G1916">
        <v>25000000</v>
      </c>
      <c r="H1916" s="8">
        <v>5.4</v>
      </c>
    </row>
    <row r="1917" spans="1:8" hidden="1" x14ac:dyDescent="0.3">
      <c r="A1917" t="s">
        <v>1524</v>
      </c>
      <c r="B1917">
        <v>114</v>
      </c>
      <c r="C1917">
        <v>18653615</v>
      </c>
      <c r="D1917" t="s">
        <v>840</v>
      </c>
      <c r="E1917" t="s">
        <v>3252</v>
      </c>
      <c r="F1917" t="s">
        <v>11</v>
      </c>
      <c r="G1917">
        <v>23000000</v>
      </c>
      <c r="H1917" s="8">
        <v>6.1</v>
      </c>
    </row>
    <row r="1918" spans="1:8" hidden="1" x14ac:dyDescent="0.3">
      <c r="A1918" t="s">
        <v>2783</v>
      </c>
      <c r="B1918">
        <v>101</v>
      </c>
      <c r="C1918">
        <v>12189514</v>
      </c>
      <c r="D1918" t="s">
        <v>551</v>
      </c>
      <c r="E1918" t="s">
        <v>2784</v>
      </c>
      <c r="F1918" t="s">
        <v>11</v>
      </c>
      <c r="G1918">
        <v>23000000</v>
      </c>
      <c r="H1918" s="8">
        <v>6.1</v>
      </c>
    </row>
    <row r="1919" spans="1:8" hidden="1" x14ac:dyDescent="0.3">
      <c r="A1919" t="s">
        <v>3253</v>
      </c>
      <c r="B1919">
        <v>88</v>
      </c>
      <c r="C1919">
        <v>13019253</v>
      </c>
      <c r="D1919" t="s">
        <v>326</v>
      </c>
      <c r="E1919" t="s">
        <v>3254</v>
      </c>
      <c r="F1919" t="s">
        <v>11</v>
      </c>
      <c r="G1919">
        <v>23000000</v>
      </c>
      <c r="H1919" s="8">
        <v>5.6</v>
      </c>
    </row>
    <row r="1920" spans="1:8" hidden="1" x14ac:dyDescent="0.3">
      <c r="A1920" t="s">
        <v>500</v>
      </c>
      <c r="B1920">
        <v>93</v>
      </c>
      <c r="C1920">
        <v>18934858</v>
      </c>
      <c r="D1920" t="s">
        <v>19</v>
      </c>
      <c r="E1920" t="s">
        <v>3255</v>
      </c>
      <c r="F1920" t="s">
        <v>11</v>
      </c>
      <c r="G1920">
        <v>23000000</v>
      </c>
      <c r="H1920" s="8">
        <v>5.8</v>
      </c>
    </row>
    <row r="1921" spans="1:8" hidden="1" x14ac:dyDescent="0.3">
      <c r="A1921" t="s">
        <v>3256</v>
      </c>
      <c r="B1921">
        <v>92</v>
      </c>
      <c r="C1921">
        <v>20763013</v>
      </c>
      <c r="D1921" t="s">
        <v>2768</v>
      </c>
      <c r="E1921" t="s">
        <v>3257</v>
      </c>
      <c r="F1921" t="s">
        <v>11</v>
      </c>
      <c r="G1921">
        <v>23000000</v>
      </c>
      <c r="H1921" s="8">
        <v>2.8</v>
      </c>
    </row>
    <row r="1922" spans="1:8" hidden="1" x14ac:dyDescent="0.3">
      <c r="A1922" t="s">
        <v>3258</v>
      </c>
      <c r="B1922">
        <v>98</v>
      </c>
      <c r="C1922">
        <v>12782508</v>
      </c>
      <c r="D1922" t="s">
        <v>1128</v>
      </c>
      <c r="E1922" t="s">
        <v>3259</v>
      </c>
      <c r="F1922" t="s">
        <v>11</v>
      </c>
      <c r="G1922">
        <v>23000000</v>
      </c>
      <c r="H1922" s="8">
        <v>6.7</v>
      </c>
    </row>
    <row r="1923" spans="1:8" hidden="1" x14ac:dyDescent="0.3">
      <c r="A1923" t="s">
        <v>3260</v>
      </c>
      <c r="B1923">
        <v>94</v>
      </c>
      <c r="C1923">
        <v>11508423</v>
      </c>
      <c r="D1923" t="s">
        <v>3261</v>
      </c>
      <c r="E1923" t="s">
        <v>3262</v>
      </c>
      <c r="F1923" t="s">
        <v>11</v>
      </c>
      <c r="G1923">
        <v>23000000</v>
      </c>
      <c r="H1923" s="8">
        <v>5.0999999999999996</v>
      </c>
    </row>
    <row r="1924" spans="1:8" hidden="1" x14ac:dyDescent="0.3">
      <c r="A1924" t="s">
        <v>1660</v>
      </c>
      <c r="B1924">
        <v>102</v>
      </c>
      <c r="C1924">
        <v>10660147</v>
      </c>
      <c r="D1924" t="s">
        <v>69</v>
      </c>
      <c r="E1924" t="s">
        <v>3263</v>
      </c>
      <c r="F1924" t="s">
        <v>11</v>
      </c>
      <c r="G1924">
        <v>23000000</v>
      </c>
      <c r="H1924" s="8">
        <v>7.2</v>
      </c>
    </row>
    <row r="1925" spans="1:8" hidden="1" x14ac:dyDescent="0.3">
      <c r="A1925" t="s">
        <v>1939</v>
      </c>
      <c r="B1925">
        <v>98</v>
      </c>
      <c r="C1925">
        <v>7434726</v>
      </c>
      <c r="D1925" t="s">
        <v>3264</v>
      </c>
      <c r="E1925" t="s">
        <v>3265</v>
      </c>
      <c r="F1925" t="s">
        <v>11</v>
      </c>
      <c r="G1925">
        <v>23000000</v>
      </c>
      <c r="H1925" s="8">
        <v>6</v>
      </c>
    </row>
    <row r="1926" spans="1:8" hidden="1" x14ac:dyDescent="0.3">
      <c r="A1926" t="s">
        <v>3266</v>
      </c>
      <c r="B1926">
        <v>111</v>
      </c>
      <c r="C1926">
        <v>6109075</v>
      </c>
      <c r="D1926" t="s">
        <v>506</v>
      </c>
      <c r="E1926" t="s">
        <v>3267</v>
      </c>
      <c r="F1926" t="s">
        <v>955</v>
      </c>
      <c r="G1926">
        <v>19430000</v>
      </c>
      <c r="H1926" s="8">
        <v>6.7</v>
      </c>
    </row>
    <row r="1927" spans="1:8" hidden="1" x14ac:dyDescent="0.3">
      <c r="A1927" t="s">
        <v>1844</v>
      </c>
      <c r="B1927">
        <v>100</v>
      </c>
      <c r="C1927">
        <v>2708188</v>
      </c>
      <c r="D1927" t="s">
        <v>465</v>
      </c>
      <c r="E1927" t="s">
        <v>3268</v>
      </c>
      <c r="F1927" t="s">
        <v>11</v>
      </c>
      <c r="G1927">
        <v>23000000</v>
      </c>
      <c r="H1927" s="8">
        <v>6.2</v>
      </c>
    </row>
    <row r="1928" spans="1:8" hidden="1" x14ac:dyDescent="0.3">
      <c r="A1928" t="s">
        <v>3269</v>
      </c>
      <c r="B1928">
        <v>141</v>
      </c>
      <c r="C1928">
        <v>16123851</v>
      </c>
      <c r="D1928" t="s">
        <v>1128</v>
      </c>
      <c r="E1928" t="s">
        <v>3270</v>
      </c>
      <c r="F1928" t="s">
        <v>11</v>
      </c>
      <c r="G1928">
        <v>23000000</v>
      </c>
      <c r="H1928" s="8">
        <v>6.2</v>
      </c>
    </row>
    <row r="1929" spans="1:8" hidden="1" x14ac:dyDescent="0.3">
      <c r="A1929" t="s">
        <v>1169</v>
      </c>
      <c r="B1929">
        <v>114</v>
      </c>
      <c r="C1929">
        <v>71975611</v>
      </c>
      <c r="D1929" t="s">
        <v>2404</v>
      </c>
      <c r="E1929">
        <v>1408</v>
      </c>
      <c r="F1929" t="s">
        <v>11</v>
      </c>
      <c r="G1929">
        <v>25000000</v>
      </c>
      <c r="H1929" s="8">
        <v>6.8</v>
      </c>
    </row>
    <row r="1930" spans="1:8" hidden="1" x14ac:dyDescent="0.3">
      <c r="A1930" t="s">
        <v>3271</v>
      </c>
      <c r="B1930">
        <v>96</v>
      </c>
      <c r="C1930">
        <v>38119483</v>
      </c>
      <c r="D1930" t="s">
        <v>620</v>
      </c>
      <c r="E1930" t="s">
        <v>3272</v>
      </c>
      <c r="F1930" t="s">
        <v>11</v>
      </c>
      <c r="G1930">
        <v>22700000</v>
      </c>
      <c r="H1930" s="8">
        <v>7.1</v>
      </c>
    </row>
    <row r="1931" spans="1:8" hidden="1" x14ac:dyDescent="0.3">
      <c r="A1931" t="s">
        <v>3273</v>
      </c>
      <c r="B1931">
        <v>111</v>
      </c>
      <c r="C1931">
        <v>4190530</v>
      </c>
      <c r="D1931" t="s">
        <v>1123</v>
      </c>
      <c r="E1931" t="s">
        <v>3274</v>
      </c>
      <c r="F1931" t="s">
        <v>11</v>
      </c>
      <c r="G1931">
        <v>22500000</v>
      </c>
      <c r="H1931" s="8">
        <v>7.1</v>
      </c>
    </row>
    <row r="1932" spans="1:8" hidden="1" x14ac:dyDescent="0.3">
      <c r="A1932" t="s">
        <v>1032</v>
      </c>
      <c r="B1932">
        <v>127</v>
      </c>
      <c r="C1932">
        <v>217631306</v>
      </c>
      <c r="D1932" t="s">
        <v>3275</v>
      </c>
      <c r="E1932" t="s">
        <v>3276</v>
      </c>
      <c r="F1932" t="s">
        <v>11</v>
      </c>
      <c r="G1932">
        <v>22000000</v>
      </c>
      <c r="H1932" s="8">
        <v>7</v>
      </c>
    </row>
    <row r="1933" spans="1:8" hidden="1" x14ac:dyDescent="0.3">
      <c r="A1933" t="s">
        <v>1159</v>
      </c>
      <c r="B1933">
        <v>107</v>
      </c>
      <c r="C1933">
        <v>176483808</v>
      </c>
      <c r="D1933" t="s">
        <v>551</v>
      </c>
      <c r="E1933" t="s">
        <v>3277</v>
      </c>
      <c r="F1933" t="s">
        <v>11</v>
      </c>
      <c r="G1933">
        <v>23000000</v>
      </c>
      <c r="H1933" s="8">
        <v>7.1</v>
      </c>
    </row>
    <row r="1934" spans="1:8" hidden="1" x14ac:dyDescent="0.3">
      <c r="A1934" t="s">
        <v>1389</v>
      </c>
      <c r="B1934">
        <v>97</v>
      </c>
      <c r="C1934">
        <v>144833357</v>
      </c>
      <c r="D1934" t="s">
        <v>1580</v>
      </c>
      <c r="E1934" t="s">
        <v>3278</v>
      </c>
      <c r="F1934" t="s">
        <v>11</v>
      </c>
      <c r="G1934">
        <v>22000000</v>
      </c>
      <c r="H1934" s="8">
        <v>6.4</v>
      </c>
    </row>
    <row r="1935" spans="1:8" hidden="1" x14ac:dyDescent="0.3">
      <c r="A1935" t="s">
        <v>688</v>
      </c>
      <c r="B1935">
        <v>127</v>
      </c>
      <c r="C1935">
        <v>75597042</v>
      </c>
      <c r="D1935" t="s">
        <v>2566</v>
      </c>
      <c r="E1935" t="s">
        <v>3279</v>
      </c>
      <c r="F1935" t="s">
        <v>11</v>
      </c>
      <c r="G1935">
        <v>20000000</v>
      </c>
      <c r="H1935" s="8">
        <v>7</v>
      </c>
    </row>
    <row r="1936" spans="1:8" hidden="1" x14ac:dyDescent="0.3">
      <c r="A1936" t="s">
        <v>1688</v>
      </c>
      <c r="B1936">
        <v>110</v>
      </c>
      <c r="C1936">
        <v>90636983</v>
      </c>
      <c r="D1936" t="s">
        <v>2548</v>
      </c>
      <c r="E1936" t="s">
        <v>3280</v>
      </c>
      <c r="F1936" t="s">
        <v>11</v>
      </c>
      <c r="G1936">
        <v>22000000</v>
      </c>
      <c r="H1936" s="8">
        <v>6.2</v>
      </c>
    </row>
    <row r="1937" spans="1:8" hidden="1" x14ac:dyDescent="0.3">
      <c r="A1937" t="s">
        <v>1226</v>
      </c>
      <c r="B1937">
        <v>135</v>
      </c>
      <c r="C1937">
        <v>70960517</v>
      </c>
      <c r="D1937" t="s">
        <v>69</v>
      </c>
      <c r="E1937" t="s">
        <v>3281</v>
      </c>
      <c r="F1937" t="s">
        <v>11</v>
      </c>
      <c r="G1937">
        <v>35000000</v>
      </c>
      <c r="H1937" s="8">
        <v>7.5</v>
      </c>
    </row>
    <row r="1938" spans="1:8" hidden="1" x14ac:dyDescent="0.3">
      <c r="A1938" t="s">
        <v>2411</v>
      </c>
      <c r="B1938">
        <v>84</v>
      </c>
      <c r="C1938">
        <v>55762229</v>
      </c>
      <c r="D1938" t="s">
        <v>1803</v>
      </c>
      <c r="E1938" t="s">
        <v>3282</v>
      </c>
      <c r="F1938" t="s">
        <v>11</v>
      </c>
      <c r="G1938">
        <v>22000000</v>
      </c>
      <c r="H1938" s="8">
        <v>4.8</v>
      </c>
    </row>
    <row r="1939" spans="1:8" hidden="1" x14ac:dyDescent="0.3">
      <c r="A1939" t="s">
        <v>2466</v>
      </c>
      <c r="B1939">
        <v>122</v>
      </c>
      <c r="C1939">
        <v>54235441</v>
      </c>
      <c r="D1939" t="s">
        <v>840</v>
      </c>
      <c r="E1939" t="s">
        <v>3283</v>
      </c>
      <c r="F1939" t="s">
        <v>11</v>
      </c>
      <c r="G1939">
        <v>22000000</v>
      </c>
      <c r="H1939" s="8">
        <v>7.3</v>
      </c>
    </row>
    <row r="1940" spans="1:8" hidden="1" x14ac:dyDescent="0.3">
      <c r="A1940" t="s">
        <v>2179</v>
      </c>
      <c r="B1940">
        <v>114</v>
      </c>
      <c r="C1940">
        <v>50728000</v>
      </c>
      <c r="D1940" t="s">
        <v>794</v>
      </c>
      <c r="E1940" t="s">
        <v>3284</v>
      </c>
      <c r="F1940" t="s">
        <v>11</v>
      </c>
      <c r="G1940">
        <v>22000000</v>
      </c>
      <c r="H1940" s="8">
        <v>5.8</v>
      </c>
    </row>
    <row r="1941" spans="1:8" hidden="1" x14ac:dyDescent="0.3">
      <c r="A1941" t="s">
        <v>3285</v>
      </c>
      <c r="B1941">
        <v>132</v>
      </c>
      <c r="C1941">
        <v>40270895</v>
      </c>
      <c r="D1941" t="s">
        <v>1128</v>
      </c>
      <c r="E1941" t="s">
        <v>3286</v>
      </c>
      <c r="F1941" t="s">
        <v>11</v>
      </c>
      <c r="G1941">
        <v>22000000</v>
      </c>
      <c r="H1941" s="8">
        <v>7.6</v>
      </c>
    </row>
    <row r="1942" spans="1:8" hidden="1" x14ac:dyDescent="0.3">
      <c r="A1942" t="s">
        <v>3287</v>
      </c>
      <c r="B1942">
        <v>170</v>
      </c>
      <c r="C1942">
        <v>59696176</v>
      </c>
      <c r="D1942" t="s">
        <v>1943</v>
      </c>
      <c r="E1942" t="s">
        <v>3288</v>
      </c>
      <c r="F1942" t="s">
        <v>11</v>
      </c>
      <c r="G1942">
        <v>22000000</v>
      </c>
      <c r="H1942" s="8">
        <v>5.6</v>
      </c>
    </row>
    <row r="1943" spans="1:8" hidden="1" x14ac:dyDescent="0.3">
      <c r="A1943" t="s">
        <v>529</v>
      </c>
      <c r="B1943">
        <v>133</v>
      </c>
      <c r="C1943">
        <v>51483949</v>
      </c>
      <c r="D1943" t="s">
        <v>446</v>
      </c>
      <c r="E1943" t="s">
        <v>3289</v>
      </c>
      <c r="F1943" t="s">
        <v>11</v>
      </c>
      <c r="G1943">
        <v>22000000</v>
      </c>
      <c r="H1943" s="8">
        <v>7</v>
      </c>
    </row>
    <row r="1944" spans="1:8" hidden="1" x14ac:dyDescent="0.3">
      <c r="A1944" t="s">
        <v>1169</v>
      </c>
      <c r="B1944">
        <v>112</v>
      </c>
      <c r="C1944">
        <v>36020063</v>
      </c>
      <c r="D1944" t="s">
        <v>1345</v>
      </c>
      <c r="E1944" t="s">
        <v>3290</v>
      </c>
      <c r="F1944" t="s">
        <v>11</v>
      </c>
      <c r="G1944">
        <v>22000000</v>
      </c>
      <c r="H1944" s="8">
        <v>6.6</v>
      </c>
    </row>
    <row r="1945" spans="1:8" hidden="1" x14ac:dyDescent="0.3">
      <c r="A1945" t="s">
        <v>500</v>
      </c>
      <c r="B1945">
        <v>108</v>
      </c>
      <c r="C1945">
        <v>33313582</v>
      </c>
      <c r="D1945" t="s">
        <v>1747</v>
      </c>
      <c r="E1945" t="s">
        <v>3291</v>
      </c>
      <c r="F1945" t="s">
        <v>11</v>
      </c>
      <c r="G1945">
        <v>21000000</v>
      </c>
      <c r="H1945" s="8">
        <v>6.5</v>
      </c>
    </row>
    <row r="1946" spans="1:8" hidden="1" x14ac:dyDescent="0.3">
      <c r="A1946" t="s">
        <v>2822</v>
      </c>
      <c r="B1946">
        <v>115</v>
      </c>
      <c r="C1946">
        <v>25842000</v>
      </c>
      <c r="D1946" t="s">
        <v>2067</v>
      </c>
      <c r="E1946" t="s">
        <v>3292</v>
      </c>
      <c r="F1946" t="s">
        <v>11</v>
      </c>
      <c r="G1946">
        <v>22000000</v>
      </c>
      <c r="H1946" s="8">
        <v>7.4</v>
      </c>
    </row>
    <row r="1947" spans="1:8" hidden="1" x14ac:dyDescent="0.3">
      <c r="A1947" t="s">
        <v>3293</v>
      </c>
      <c r="B1947">
        <v>83</v>
      </c>
      <c r="C1947">
        <v>22264487</v>
      </c>
      <c r="D1947" t="s">
        <v>658</v>
      </c>
      <c r="E1947" t="s">
        <v>3294</v>
      </c>
      <c r="F1947" t="s">
        <v>11</v>
      </c>
      <c r="G1947">
        <v>22000000</v>
      </c>
      <c r="H1947" s="8">
        <v>4.5999999999999996</v>
      </c>
    </row>
    <row r="1948" spans="1:8" hidden="1" x14ac:dyDescent="0.3">
      <c r="A1948" t="s">
        <v>2495</v>
      </c>
      <c r="B1948">
        <v>105</v>
      </c>
      <c r="C1948">
        <v>30659817</v>
      </c>
      <c r="D1948" t="s">
        <v>840</v>
      </c>
      <c r="E1948" t="s">
        <v>3295</v>
      </c>
      <c r="F1948" t="s">
        <v>11</v>
      </c>
      <c r="G1948">
        <v>26000000</v>
      </c>
      <c r="H1948" s="8">
        <v>6.4</v>
      </c>
    </row>
    <row r="1949" spans="1:8" hidden="1" x14ac:dyDescent="0.3">
      <c r="A1949" t="s">
        <v>1976</v>
      </c>
      <c r="B1949">
        <v>110</v>
      </c>
      <c r="C1949">
        <v>5773519</v>
      </c>
      <c r="D1949" t="s">
        <v>1207</v>
      </c>
      <c r="E1949" t="s">
        <v>1977</v>
      </c>
      <c r="F1949" t="s">
        <v>11</v>
      </c>
      <c r="G1949">
        <v>40000000</v>
      </c>
      <c r="H1949" s="8">
        <v>6</v>
      </c>
    </row>
    <row r="1950" spans="1:8" hidden="1" x14ac:dyDescent="0.3">
      <c r="A1950" t="s">
        <v>730</v>
      </c>
      <c r="B1950">
        <v>96</v>
      </c>
      <c r="C1950">
        <v>19351569</v>
      </c>
      <c r="D1950" t="s">
        <v>1409</v>
      </c>
      <c r="E1950" t="s">
        <v>3296</v>
      </c>
      <c r="F1950" t="s">
        <v>11</v>
      </c>
      <c r="G1950">
        <v>22000000</v>
      </c>
      <c r="H1950" s="8">
        <v>5.9</v>
      </c>
    </row>
    <row r="1951" spans="1:8" hidden="1" x14ac:dyDescent="0.3">
      <c r="A1951" t="s">
        <v>301</v>
      </c>
      <c r="B1951">
        <v>94</v>
      </c>
      <c r="C1951">
        <v>49002815</v>
      </c>
      <c r="D1951" t="s">
        <v>1006</v>
      </c>
      <c r="E1951" t="s">
        <v>3297</v>
      </c>
      <c r="F1951" t="s">
        <v>11</v>
      </c>
      <c r="G1951">
        <v>22000000</v>
      </c>
      <c r="H1951" s="8">
        <v>6.4</v>
      </c>
    </row>
    <row r="1952" spans="1:8" hidden="1" x14ac:dyDescent="0.3">
      <c r="A1952" t="s">
        <v>1670</v>
      </c>
      <c r="B1952">
        <v>142</v>
      </c>
      <c r="C1952">
        <v>19283782</v>
      </c>
      <c r="D1952" t="s">
        <v>1736</v>
      </c>
      <c r="E1952" t="s">
        <v>3298</v>
      </c>
      <c r="F1952" t="s">
        <v>11</v>
      </c>
      <c r="G1952">
        <v>22000000</v>
      </c>
      <c r="H1952" s="8">
        <v>6.6</v>
      </c>
    </row>
    <row r="1953" spans="1:8" hidden="1" x14ac:dyDescent="0.3">
      <c r="A1953" t="s">
        <v>2318</v>
      </c>
      <c r="B1953">
        <v>104</v>
      </c>
      <c r="C1953">
        <v>30059386</v>
      </c>
      <c r="D1953" t="s">
        <v>658</v>
      </c>
      <c r="E1953" t="s">
        <v>3299</v>
      </c>
      <c r="F1953" t="s">
        <v>11</v>
      </c>
      <c r="G1953">
        <v>22000000</v>
      </c>
      <c r="H1953" s="8">
        <v>6.9</v>
      </c>
    </row>
    <row r="1954" spans="1:8" hidden="1" x14ac:dyDescent="0.3">
      <c r="A1954" t="s">
        <v>91</v>
      </c>
      <c r="B1954">
        <v>136</v>
      </c>
      <c r="C1954">
        <v>35799026</v>
      </c>
      <c r="D1954" t="s">
        <v>548</v>
      </c>
      <c r="E1954" t="s">
        <v>549</v>
      </c>
      <c r="F1954" t="s">
        <v>11</v>
      </c>
      <c r="G1954">
        <v>126000000</v>
      </c>
      <c r="H1954" s="8">
        <v>6.9</v>
      </c>
    </row>
    <row r="1955" spans="1:8" hidden="1" x14ac:dyDescent="0.3">
      <c r="A1955" t="s">
        <v>3300</v>
      </c>
      <c r="B1955">
        <v>106</v>
      </c>
      <c r="C1955">
        <v>17951431</v>
      </c>
      <c r="D1955" t="s">
        <v>719</v>
      </c>
      <c r="E1955" t="s">
        <v>3301</v>
      </c>
      <c r="F1955" t="s">
        <v>11</v>
      </c>
      <c r="G1955">
        <v>30000000</v>
      </c>
      <c r="H1955" s="8">
        <v>5.8</v>
      </c>
    </row>
    <row r="1956" spans="1:8" hidden="1" x14ac:dyDescent="0.3">
      <c r="A1956" t="s">
        <v>2311</v>
      </c>
      <c r="B1956">
        <v>106</v>
      </c>
      <c r="C1956">
        <v>29997095</v>
      </c>
      <c r="D1956" t="s">
        <v>3302</v>
      </c>
      <c r="E1956" t="s">
        <v>3303</v>
      </c>
      <c r="F1956" t="s">
        <v>11</v>
      </c>
      <c r="G1956">
        <v>22000000</v>
      </c>
      <c r="H1956" s="8">
        <v>6.4</v>
      </c>
    </row>
    <row r="1957" spans="1:8" hidden="1" x14ac:dyDescent="0.3">
      <c r="A1957" t="s">
        <v>3304</v>
      </c>
      <c r="B1957">
        <v>98</v>
      </c>
      <c r="C1957">
        <v>14252830</v>
      </c>
      <c r="D1957" t="s">
        <v>2464</v>
      </c>
      <c r="E1957" t="s">
        <v>3305</v>
      </c>
      <c r="F1957" t="s">
        <v>11</v>
      </c>
      <c r="G1957">
        <v>22000000</v>
      </c>
      <c r="H1957" s="8">
        <v>5.3</v>
      </c>
    </row>
    <row r="1958" spans="1:8" hidden="1" x14ac:dyDescent="0.3">
      <c r="A1958" t="s">
        <v>1699</v>
      </c>
      <c r="B1958">
        <v>100</v>
      </c>
      <c r="C1958">
        <v>19783777</v>
      </c>
      <c r="D1958" t="s">
        <v>142</v>
      </c>
      <c r="E1958" t="s">
        <v>3306</v>
      </c>
      <c r="F1958" t="s">
        <v>11</v>
      </c>
      <c r="G1958">
        <v>22000000</v>
      </c>
      <c r="H1958" s="8">
        <v>6.5</v>
      </c>
    </row>
    <row r="1959" spans="1:8" hidden="1" x14ac:dyDescent="0.3">
      <c r="A1959" t="s">
        <v>3307</v>
      </c>
      <c r="B1959">
        <v>95</v>
      </c>
      <c r="C1959">
        <v>13555988</v>
      </c>
      <c r="D1959" t="s">
        <v>250</v>
      </c>
      <c r="E1959" t="s">
        <v>3308</v>
      </c>
      <c r="F1959" t="s">
        <v>11</v>
      </c>
      <c r="G1959">
        <v>22000000</v>
      </c>
      <c r="H1959" s="8">
        <v>5.7</v>
      </c>
    </row>
    <row r="1960" spans="1:8" hidden="1" x14ac:dyDescent="0.3">
      <c r="A1960" t="s">
        <v>1375</v>
      </c>
      <c r="B1960">
        <v>107</v>
      </c>
      <c r="C1960">
        <v>12784713</v>
      </c>
      <c r="D1960" t="s">
        <v>658</v>
      </c>
      <c r="E1960" t="s">
        <v>3309</v>
      </c>
      <c r="F1960" t="s">
        <v>11</v>
      </c>
      <c r="G1960">
        <v>22000000</v>
      </c>
      <c r="H1960" s="8">
        <v>6.7</v>
      </c>
    </row>
    <row r="1961" spans="1:8" hidden="1" x14ac:dyDescent="0.3">
      <c r="A1961" t="s">
        <v>3310</v>
      </c>
      <c r="B1961">
        <v>104</v>
      </c>
      <c r="C1961">
        <v>10696210</v>
      </c>
      <c r="D1961" t="s">
        <v>460</v>
      </c>
      <c r="E1961" t="s">
        <v>3311</v>
      </c>
      <c r="F1961" t="s">
        <v>11</v>
      </c>
      <c r="G1961">
        <v>23500000</v>
      </c>
      <c r="H1961" s="8">
        <v>3.9</v>
      </c>
    </row>
    <row r="1962" spans="1:8" hidden="1" x14ac:dyDescent="0.3">
      <c r="A1962" t="s">
        <v>3312</v>
      </c>
      <c r="B1962">
        <v>104</v>
      </c>
      <c r="C1962">
        <v>5974653</v>
      </c>
      <c r="D1962" t="s">
        <v>86</v>
      </c>
      <c r="E1962" t="s">
        <v>3313</v>
      </c>
      <c r="F1962" t="s">
        <v>11</v>
      </c>
      <c r="G1962">
        <v>22000000</v>
      </c>
      <c r="H1962" s="8">
        <v>4.0999999999999996</v>
      </c>
    </row>
    <row r="1963" spans="1:8" hidden="1" x14ac:dyDescent="0.3">
      <c r="A1963" t="s">
        <v>3314</v>
      </c>
      <c r="B1963">
        <v>143</v>
      </c>
      <c r="C1963">
        <v>5000000</v>
      </c>
      <c r="D1963" t="s">
        <v>3315</v>
      </c>
      <c r="E1963" t="s">
        <v>3316</v>
      </c>
      <c r="F1963" t="s">
        <v>11</v>
      </c>
      <c r="G1963">
        <v>25000000</v>
      </c>
      <c r="H1963" s="8">
        <v>6.2</v>
      </c>
    </row>
    <row r="1964" spans="1:8" hidden="1" x14ac:dyDescent="0.3">
      <c r="A1964" t="s">
        <v>2428</v>
      </c>
      <c r="B1964">
        <v>77</v>
      </c>
      <c r="C1964">
        <v>9694105</v>
      </c>
      <c r="D1964" t="s">
        <v>904</v>
      </c>
      <c r="E1964" t="s">
        <v>3317</v>
      </c>
      <c r="F1964" t="s">
        <v>11</v>
      </c>
      <c r="G1964">
        <v>22000000</v>
      </c>
      <c r="H1964" s="8">
        <v>3.8</v>
      </c>
    </row>
    <row r="1965" spans="1:8" hidden="1" x14ac:dyDescent="0.3">
      <c r="A1965" t="s">
        <v>2890</v>
      </c>
      <c r="B1965">
        <v>96</v>
      </c>
      <c r="C1965">
        <v>16027866</v>
      </c>
      <c r="D1965" t="s">
        <v>108</v>
      </c>
      <c r="E1965" t="s">
        <v>3318</v>
      </c>
      <c r="F1965" t="s">
        <v>11</v>
      </c>
      <c r="G1965">
        <v>25000000</v>
      </c>
      <c r="H1965" s="8">
        <v>5.0999999999999996</v>
      </c>
    </row>
    <row r="1966" spans="1:8" hidden="1" x14ac:dyDescent="0.3">
      <c r="A1966" t="s">
        <v>426</v>
      </c>
      <c r="B1966">
        <v>145</v>
      </c>
      <c r="C1966">
        <v>4398392</v>
      </c>
      <c r="D1966" t="s">
        <v>2461</v>
      </c>
      <c r="E1966" t="s">
        <v>3319</v>
      </c>
      <c r="F1966" t="s">
        <v>3320</v>
      </c>
      <c r="G1966">
        <v>21000000</v>
      </c>
      <c r="H1966" s="8">
        <v>7.8</v>
      </c>
    </row>
    <row r="1967" spans="1:8" hidden="1" x14ac:dyDescent="0.3">
      <c r="A1967" t="s">
        <v>3321</v>
      </c>
      <c r="B1967">
        <v>116</v>
      </c>
      <c r="C1967">
        <v>1050445</v>
      </c>
      <c r="D1967" t="s">
        <v>3322</v>
      </c>
      <c r="E1967" t="s">
        <v>3323</v>
      </c>
      <c r="F1967" t="s">
        <v>955</v>
      </c>
      <c r="G1967">
        <v>22000000</v>
      </c>
      <c r="H1967" s="8">
        <v>7.8</v>
      </c>
    </row>
    <row r="1968" spans="1:8" hidden="1" x14ac:dyDescent="0.3">
      <c r="A1968" t="s">
        <v>3324</v>
      </c>
      <c r="B1968">
        <v>100</v>
      </c>
      <c r="C1968">
        <v>13746550</v>
      </c>
      <c r="D1968" t="s">
        <v>468</v>
      </c>
      <c r="E1968" t="s">
        <v>3325</v>
      </c>
      <c r="F1968" t="s">
        <v>11</v>
      </c>
      <c r="G1968">
        <v>2000000</v>
      </c>
      <c r="H1968" s="8">
        <v>6.1</v>
      </c>
    </row>
    <row r="1969" spans="1:8" hidden="1" x14ac:dyDescent="0.3">
      <c r="A1969" t="s">
        <v>2904</v>
      </c>
      <c r="B1969">
        <v>104</v>
      </c>
      <c r="C1969">
        <v>20668843</v>
      </c>
      <c r="D1969" t="s">
        <v>1952</v>
      </c>
      <c r="E1969" t="s">
        <v>3326</v>
      </c>
      <c r="F1969" t="s">
        <v>11</v>
      </c>
      <c r="G1969">
        <v>22000000</v>
      </c>
      <c r="H1969" s="8">
        <v>5.8</v>
      </c>
    </row>
    <row r="1970" spans="1:8" hidden="1" x14ac:dyDescent="0.3">
      <c r="A1970" t="s">
        <v>3327</v>
      </c>
      <c r="B1970">
        <v>92</v>
      </c>
      <c r="C1970">
        <v>2963012</v>
      </c>
      <c r="D1970" t="s">
        <v>639</v>
      </c>
      <c r="E1970" t="s">
        <v>3328</v>
      </c>
      <c r="F1970" t="s">
        <v>11</v>
      </c>
      <c r="G1970">
        <v>22000000</v>
      </c>
      <c r="H1970" s="8">
        <v>6.3</v>
      </c>
    </row>
    <row r="1971" spans="1:8" hidden="1" x14ac:dyDescent="0.3">
      <c r="A1971" t="s">
        <v>3329</v>
      </c>
      <c r="B1971">
        <v>105</v>
      </c>
      <c r="C1971">
        <v>1796024</v>
      </c>
      <c r="D1971" t="s">
        <v>1345</v>
      </c>
      <c r="E1971" t="s">
        <v>3330</v>
      </c>
      <c r="F1971" t="s">
        <v>11</v>
      </c>
      <c r="G1971">
        <v>22000000</v>
      </c>
      <c r="H1971" s="8">
        <v>5.4</v>
      </c>
    </row>
    <row r="1972" spans="1:8" hidden="1" x14ac:dyDescent="0.3">
      <c r="A1972" t="s">
        <v>3331</v>
      </c>
      <c r="B1972">
        <v>120</v>
      </c>
      <c r="C1972">
        <v>634277</v>
      </c>
      <c r="D1972" t="s">
        <v>3332</v>
      </c>
      <c r="E1972" t="s">
        <v>3333</v>
      </c>
      <c r="F1972" t="s">
        <v>955</v>
      </c>
      <c r="G1972">
        <v>16000000</v>
      </c>
      <c r="H1972" s="8">
        <v>7.3</v>
      </c>
    </row>
    <row r="1973" spans="1:8" hidden="1" x14ac:dyDescent="0.3">
      <c r="A1973" t="s">
        <v>1607</v>
      </c>
      <c r="B1973">
        <v>116</v>
      </c>
      <c r="C1973">
        <v>11326836</v>
      </c>
      <c r="D1973" t="s">
        <v>712</v>
      </c>
      <c r="E1973" t="s">
        <v>3334</v>
      </c>
      <c r="F1973" t="s">
        <v>11</v>
      </c>
      <c r="G1973">
        <v>22000000</v>
      </c>
      <c r="H1973" s="8">
        <v>6.8</v>
      </c>
    </row>
    <row r="1974" spans="1:8" hidden="1" x14ac:dyDescent="0.3">
      <c r="A1974" t="s">
        <v>431</v>
      </c>
      <c r="B1974">
        <v>119</v>
      </c>
      <c r="C1974">
        <v>49024969</v>
      </c>
      <c r="D1974" t="s">
        <v>719</v>
      </c>
      <c r="E1974" t="s">
        <v>3335</v>
      </c>
      <c r="F1974" t="s">
        <v>11</v>
      </c>
      <c r="G1974">
        <v>25000000</v>
      </c>
      <c r="H1974" s="8">
        <v>7.3</v>
      </c>
    </row>
    <row r="1975" spans="1:8" hidden="1" x14ac:dyDescent="0.3">
      <c r="A1975" t="s">
        <v>823</v>
      </c>
      <c r="B1975">
        <v>101</v>
      </c>
      <c r="C1975">
        <v>22294341</v>
      </c>
      <c r="D1975" t="s">
        <v>1395</v>
      </c>
      <c r="E1975" t="s">
        <v>3336</v>
      </c>
      <c r="F1975" t="s">
        <v>11</v>
      </c>
      <c r="G1975">
        <v>21500000</v>
      </c>
      <c r="H1975" s="8">
        <v>6.5</v>
      </c>
    </row>
    <row r="1976" spans="1:8" hidden="1" x14ac:dyDescent="0.3">
      <c r="A1976" t="s">
        <v>2003</v>
      </c>
      <c r="B1976">
        <v>117</v>
      </c>
      <c r="C1976">
        <v>24362501</v>
      </c>
      <c r="D1976" t="s">
        <v>712</v>
      </c>
      <c r="E1976" t="s">
        <v>3337</v>
      </c>
      <c r="F1976" t="s">
        <v>11</v>
      </c>
      <c r="G1976">
        <v>21500000</v>
      </c>
      <c r="H1976" s="8">
        <v>7.2</v>
      </c>
    </row>
    <row r="1977" spans="1:8" hidden="1" x14ac:dyDescent="0.3">
      <c r="A1977" t="s">
        <v>2666</v>
      </c>
      <c r="B1977">
        <v>112</v>
      </c>
      <c r="C1977">
        <v>16684352</v>
      </c>
      <c r="D1977" t="s">
        <v>551</v>
      </c>
      <c r="E1977" t="s">
        <v>3338</v>
      </c>
      <c r="F1977" t="s">
        <v>11</v>
      </c>
      <c r="G1977">
        <v>17000000</v>
      </c>
      <c r="H1977" s="8">
        <v>6.3</v>
      </c>
    </row>
    <row r="1978" spans="1:8" hidden="1" x14ac:dyDescent="0.3">
      <c r="A1978" t="s">
        <v>1226</v>
      </c>
      <c r="B1978">
        <v>136</v>
      </c>
      <c r="C1978">
        <v>46700000</v>
      </c>
      <c r="D1978" t="s">
        <v>16</v>
      </c>
      <c r="E1978" t="s">
        <v>3339</v>
      </c>
      <c r="F1978" t="s">
        <v>11</v>
      </c>
      <c r="G1978">
        <v>21000000</v>
      </c>
      <c r="H1978" s="8">
        <v>5.9</v>
      </c>
    </row>
    <row r="1979" spans="1:8" hidden="1" x14ac:dyDescent="0.3">
      <c r="A1979" t="s">
        <v>3340</v>
      </c>
      <c r="B1979">
        <v>81</v>
      </c>
      <c r="C1979">
        <v>52008288</v>
      </c>
      <c r="D1979" t="s">
        <v>3341</v>
      </c>
      <c r="E1979" t="s">
        <v>3342</v>
      </c>
      <c r="F1979" t="s">
        <v>11</v>
      </c>
      <c r="G1979">
        <v>21000000</v>
      </c>
      <c r="H1979" s="8">
        <v>7.8</v>
      </c>
    </row>
    <row r="1980" spans="1:8" hidden="1" x14ac:dyDescent="0.3">
      <c r="A1980" t="s">
        <v>652</v>
      </c>
      <c r="B1980">
        <v>87</v>
      </c>
      <c r="C1980">
        <v>8579684</v>
      </c>
      <c r="D1980" t="s">
        <v>658</v>
      </c>
      <c r="E1980" t="s">
        <v>3343</v>
      </c>
      <c r="F1980" t="s">
        <v>11</v>
      </c>
      <c r="G1980">
        <v>9000000</v>
      </c>
      <c r="H1980" s="8">
        <v>7.4</v>
      </c>
    </row>
    <row r="1981" spans="1:8" hidden="1" x14ac:dyDescent="0.3">
      <c r="A1981" t="s">
        <v>3344</v>
      </c>
      <c r="B1981">
        <v>96</v>
      </c>
      <c r="C1981">
        <v>42660000</v>
      </c>
      <c r="D1981" t="s">
        <v>53</v>
      </c>
      <c r="E1981" t="s">
        <v>3345</v>
      </c>
      <c r="F1981" t="s">
        <v>11</v>
      </c>
      <c r="G1981">
        <v>17000000</v>
      </c>
      <c r="H1981" s="8">
        <v>4.8</v>
      </c>
    </row>
    <row r="1982" spans="1:8" hidden="1" x14ac:dyDescent="0.3">
      <c r="A1982" t="s">
        <v>1353</v>
      </c>
      <c r="B1982">
        <v>106</v>
      </c>
      <c r="C1982">
        <v>40219708</v>
      </c>
      <c r="D1982" t="s">
        <v>1254</v>
      </c>
      <c r="E1982" t="s">
        <v>3346</v>
      </c>
      <c r="F1982" t="s">
        <v>11</v>
      </c>
      <c r="G1982">
        <v>21000000</v>
      </c>
      <c r="H1982" s="8">
        <v>6.3</v>
      </c>
    </row>
    <row r="1983" spans="1:8" hidden="1" x14ac:dyDescent="0.3">
      <c r="A1983" t="s">
        <v>1375</v>
      </c>
      <c r="B1983">
        <v>122</v>
      </c>
      <c r="C1983">
        <v>132088910</v>
      </c>
      <c r="D1983" t="s">
        <v>465</v>
      </c>
      <c r="E1983" t="s">
        <v>3347</v>
      </c>
      <c r="F1983" t="s">
        <v>11</v>
      </c>
      <c r="G1983">
        <v>21000000</v>
      </c>
      <c r="H1983" s="8">
        <v>7.8</v>
      </c>
    </row>
    <row r="1984" spans="1:8" hidden="1" x14ac:dyDescent="0.3">
      <c r="A1984" t="s">
        <v>1796</v>
      </c>
      <c r="B1984">
        <v>123</v>
      </c>
      <c r="C1984">
        <v>36581633</v>
      </c>
      <c r="D1984" t="s">
        <v>564</v>
      </c>
      <c r="E1984" t="s">
        <v>3348</v>
      </c>
      <c r="F1984" t="s">
        <v>11</v>
      </c>
      <c r="G1984">
        <v>21000000</v>
      </c>
      <c r="H1984" s="8">
        <v>7.5</v>
      </c>
    </row>
    <row r="1985" spans="1:8" hidden="1" x14ac:dyDescent="0.3">
      <c r="A1985" t="s">
        <v>364</v>
      </c>
      <c r="B1985">
        <v>92</v>
      </c>
      <c r="C1985">
        <v>25296447</v>
      </c>
      <c r="D1985" t="s">
        <v>108</v>
      </c>
      <c r="E1985" t="s">
        <v>3349</v>
      </c>
      <c r="F1985" t="s">
        <v>11</v>
      </c>
      <c r="G1985">
        <v>21000000</v>
      </c>
      <c r="H1985" s="8">
        <v>6.8</v>
      </c>
    </row>
    <row r="1986" spans="1:8" hidden="1" x14ac:dyDescent="0.3">
      <c r="A1986" t="s">
        <v>2888</v>
      </c>
      <c r="B1986">
        <v>110</v>
      </c>
      <c r="C1986">
        <v>24848292</v>
      </c>
      <c r="D1986" t="s">
        <v>1081</v>
      </c>
      <c r="E1986" t="s">
        <v>3350</v>
      </c>
      <c r="F1986" t="s">
        <v>11</v>
      </c>
      <c r="G1986">
        <v>20000000</v>
      </c>
      <c r="H1986" s="8">
        <v>6.6</v>
      </c>
    </row>
    <row r="1987" spans="1:8" hidden="1" x14ac:dyDescent="0.3">
      <c r="A1987" t="s">
        <v>3351</v>
      </c>
      <c r="B1987">
        <v>104</v>
      </c>
      <c r="C1987">
        <v>17757087</v>
      </c>
      <c r="D1987" t="s">
        <v>1431</v>
      </c>
      <c r="E1987" t="s">
        <v>3352</v>
      </c>
      <c r="F1987" t="s">
        <v>11</v>
      </c>
      <c r="G1987">
        <v>21000000</v>
      </c>
      <c r="H1987" s="8">
        <v>4.5999999999999996</v>
      </c>
    </row>
    <row r="1988" spans="1:8" hidden="1" x14ac:dyDescent="0.3">
      <c r="A1988" t="s">
        <v>15</v>
      </c>
      <c r="B1988">
        <v>98</v>
      </c>
      <c r="C1988">
        <v>9430988</v>
      </c>
      <c r="D1988" t="s">
        <v>465</v>
      </c>
      <c r="E1988" t="s">
        <v>3353</v>
      </c>
      <c r="F1988" t="s">
        <v>11</v>
      </c>
      <c r="G1988">
        <v>17000000</v>
      </c>
      <c r="H1988" s="8">
        <v>7.1</v>
      </c>
    </row>
    <row r="1989" spans="1:8" hidden="1" x14ac:dyDescent="0.3">
      <c r="A1989" t="s">
        <v>3354</v>
      </c>
      <c r="B1989">
        <v>120</v>
      </c>
      <c r="C1989">
        <v>16284360</v>
      </c>
      <c r="D1989" t="s">
        <v>840</v>
      </c>
      <c r="E1989" t="s">
        <v>3355</v>
      </c>
      <c r="F1989" t="s">
        <v>11</v>
      </c>
      <c r="G1989">
        <v>21000000</v>
      </c>
      <c r="H1989" s="8">
        <v>6.1</v>
      </c>
    </row>
    <row r="1990" spans="1:8" hidden="1" x14ac:dyDescent="0.3">
      <c r="A1990" t="s">
        <v>619</v>
      </c>
      <c r="B1990">
        <v>112</v>
      </c>
      <c r="C1990">
        <v>6830957</v>
      </c>
      <c r="D1990" t="s">
        <v>69</v>
      </c>
      <c r="E1990" t="s">
        <v>3356</v>
      </c>
      <c r="F1990" t="s">
        <v>11</v>
      </c>
      <c r="G1990">
        <v>21000000</v>
      </c>
      <c r="H1990" s="8">
        <v>6.7</v>
      </c>
    </row>
    <row r="1991" spans="1:8" hidden="1" x14ac:dyDescent="0.3">
      <c r="A1991" t="s">
        <v>3357</v>
      </c>
      <c r="B1991">
        <v>127</v>
      </c>
      <c r="C1991">
        <v>24104113</v>
      </c>
      <c r="D1991" t="s">
        <v>639</v>
      </c>
      <c r="E1991" t="s">
        <v>3358</v>
      </c>
      <c r="F1991" t="s">
        <v>11</v>
      </c>
      <c r="G1991">
        <v>20000000</v>
      </c>
      <c r="H1991" s="8">
        <v>7.1</v>
      </c>
    </row>
    <row r="1992" spans="1:8" hidden="1" x14ac:dyDescent="0.3">
      <c r="A1992" t="s">
        <v>3359</v>
      </c>
      <c r="B1992">
        <v>102</v>
      </c>
      <c r="C1992">
        <v>15593</v>
      </c>
      <c r="D1992" t="s">
        <v>465</v>
      </c>
      <c r="E1992" t="s">
        <v>3360</v>
      </c>
      <c r="F1992" t="s">
        <v>11</v>
      </c>
      <c r="G1992">
        <v>21000000</v>
      </c>
      <c r="H1992" s="8">
        <v>5.8</v>
      </c>
    </row>
    <row r="1993" spans="1:8" hidden="1" x14ac:dyDescent="0.3">
      <c r="A1993" t="s">
        <v>2930</v>
      </c>
      <c r="B1993">
        <v>91</v>
      </c>
      <c r="C1993">
        <v>958319</v>
      </c>
      <c r="D1993" t="s">
        <v>1128</v>
      </c>
      <c r="E1993" t="s">
        <v>3361</v>
      </c>
      <c r="F1993" t="s">
        <v>11</v>
      </c>
      <c r="G1993">
        <v>21000000</v>
      </c>
      <c r="H1993" s="8">
        <v>6.7</v>
      </c>
    </row>
    <row r="1994" spans="1:8" hidden="1" x14ac:dyDescent="0.3">
      <c r="A1994" t="s">
        <v>3362</v>
      </c>
      <c r="B1994">
        <v>114</v>
      </c>
      <c r="C1994">
        <v>69700000</v>
      </c>
      <c r="D1994" t="s">
        <v>1937</v>
      </c>
      <c r="E1994" t="s">
        <v>3363</v>
      </c>
      <c r="F1994" t="s">
        <v>11</v>
      </c>
      <c r="G1994">
        <v>35000000</v>
      </c>
      <c r="H1994" s="8">
        <v>5.8</v>
      </c>
    </row>
    <row r="1995" spans="1:8" hidden="1" x14ac:dyDescent="0.3">
      <c r="A1995" t="s">
        <v>1774</v>
      </c>
      <c r="B1995">
        <v>115</v>
      </c>
      <c r="C1995">
        <v>2840417</v>
      </c>
      <c r="D1995" t="s">
        <v>1431</v>
      </c>
      <c r="E1995" t="s">
        <v>3364</v>
      </c>
      <c r="F1995" t="s">
        <v>11</v>
      </c>
      <c r="G1995">
        <v>31000000</v>
      </c>
      <c r="H1995" s="8">
        <v>6.8</v>
      </c>
    </row>
    <row r="1996" spans="1:8" x14ac:dyDescent="0.3">
      <c r="A1996" t="s">
        <v>123</v>
      </c>
      <c r="B1996">
        <v>115</v>
      </c>
      <c r="C1996">
        <v>242374454</v>
      </c>
      <c r="D1996" t="s">
        <v>40</v>
      </c>
      <c r="E1996" t="s">
        <v>3365</v>
      </c>
      <c r="F1996" t="s">
        <v>11</v>
      </c>
      <c r="G1996">
        <v>18000000</v>
      </c>
      <c r="H1996" s="8">
        <v>8.5</v>
      </c>
    </row>
    <row r="1997" spans="1:8" hidden="1" x14ac:dyDescent="0.3">
      <c r="A1997" t="s">
        <v>409</v>
      </c>
      <c r="B1997">
        <v>120</v>
      </c>
      <c r="C1997">
        <v>173585516</v>
      </c>
      <c r="D1997" t="s">
        <v>789</v>
      </c>
      <c r="E1997" t="s">
        <v>3366</v>
      </c>
      <c r="F1997" t="s">
        <v>11</v>
      </c>
      <c r="G1997">
        <v>18000000</v>
      </c>
      <c r="H1997" s="8">
        <v>6.6</v>
      </c>
    </row>
    <row r="1998" spans="1:8" x14ac:dyDescent="0.3">
      <c r="A1998" t="s">
        <v>123</v>
      </c>
      <c r="B1998">
        <v>135</v>
      </c>
      <c r="C1998">
        <v>128300000</v>
      </c>
      <c r="D1998" t="s">
        <v>610</v>
      </c>
      <c r="E1998" t="s">
        <v>3367</v>
      </c>
      <c r="F1998" t="s">
        <v>11</v>
      </c>
      <c r="G1998">
        <v>19400870</v>
      </c>
      <c r="H1998" s="8">
        <v>7.7</v>
      </c>
    </row>
    <row r="1999" spans="1:8" hidden="1" x14ac:dyDescent="0.3">
      <c r="A1999" t="s">
        <v>3368</v>
      </c>
      <c r="B1999">
        <v>90</v>
      </c>
      <c r="C1999">
        <v>20259297</v>
      </c>
      <c r="D1999" t="s">
        <v>1207</v>
      </c>
      <c r="E1999" t="s">
        <v>3369</v>
      </c>
      <c r="F1999" t="s">
        <v>11</v>
      </c>
      <c r="G1999">
        <v>20000000</v>
      </c>
      <c r="H1999" s="8">
        <v>4.7</v>
      </c>
    </row>
    <row r="2000" spans="1:8" hidden="1" x14ac:dyDescent="0.3">
      <c r="A2000" t="s">
        <v>568</v>
      </c>
      <c r="B2000">
        <v>100</v>
      </c>
      <c r="C2000">
        <v>153665036</v>
      </c>
      <c r="D2000" t="s">
        <v>131</v>
      </c>
      <c r="E2000" t="s">
        <v>3370</v>
      </c>
      <c r="F2000" t="s">
        <v>11</v>
      </c>
      <c r="G2000">
        <v>28000000</v>
      </c>
      <c r="H2000" s="8">
        <v>6.4</v>
      </c>
    </row>
    <row r="2001" spans="1:8" hidden="1" x14ac:dyDescent="0.3">
      <c r="A2001" t="s">
        <v>867</v>
      </c>
      <c r="B2001">
        <v>105</v>
      </c>
      <c r="C2001">
        <v>132541238</v>
      </c>
      <c r="D2001" t="s">
        <v>658</v>
      </c>
      <c r="E2001" t="s">
        <v>3371</v>
      </c>
      <c r="F2001" t="s">
        <v>11</v>
      </c>
      <c r="G2001">
        <v>33000000</v>
      </c>
      <c r="H2001" s="8">
        <v>5.5</v>
      </c>
    </row>
    <row r="2002" spans="1:8" hidden="1" x14ac:dyDescent="0.3">
      <c r="A2002" t="s">
        <v>909</v>
      </c>
      <c r="B2002">
        <v>138</v>
      </c>
      <c r="C2002">
        <v>130727000</v>
      </c>
      <c r="D2002" t="s">
        <v>2161</v>
      </c>
      <c r="E2002" t="s">
        <v>3372</v>
      </c>
      <c r="F2002" t="s">
        <v>11</v>
      </c>
      <c r="G2002">
        <v>19000000</v>
      </c>
      <c r="H2002" s="8">
        <v>8.6</v>
      </c>
    </row>
    <row r="2003" spans="1:8" hidden="1" x14ac:dyDescent="0.3">
      <c r="A2003" t="s">
        <v>3373</v>
      </c>
      <c r="B2003">
        <v>94</v>
      </c>
      <c r="C2003">
        <v>121697350</v>
      </c>
      <c r="D2003" t="s">
        <v>2464</v>
      </c>
      <c r="E2003" t="s">
        <v>3374</v>
      </c>
      <c r="F2003" t="s">
        <v>11</v>
      </c>
      <c r="G2003">
        <v>20000000</v>
      </c>
      <c r="H2003" s="8">
        <v>7</v>
      </c>
    </row>
    <row r="2004" spans="1:8" hidden="1" x14ac:dyDescent="0.3">
      <c r="A2004" t="s">
        <v>3375</v>
      </c>
      <c r="B2004">
        <v>101</v>
      </c>
      <c r="C2004">
        <v>117224271</v>
      </c>
      <c r="D2004" t="s">
        <v>3376</v>
      </c>
      <c r="E2004" t="s">
        <v>3377</v>
      </c>
      <c r="F2004" t="s">
        <v>11</v>
      </c>
      <c r="G2004">
        <v>20000000</v>
      </c>
      <c r="H2004" s="8">
        <v>7.1</v>
      </c>
    </row>
    <row r="2005" spans="1:8" hidden="1" x14ac:dyDescent="0.3">
      <c r="A2005" t="s">
        <v>3378</v>
      </c>
      <c r="B2005">
        <v>131</v>
      </c>
      <c r="C2005">
        <v>102922376</v>
      </c>
      <c r="D2005" t="s">
        <v>2768</v>
      </c>
      <c r="E2005" t="s">
        <v>3379</v>
      </c>
      <c r="F2005" t="s">
        <v>11</v>
      </c>
      <c r="G2005">
        <v>20000000</v>
      </c>
      <c r="H2005" s="8">
        <v>5.7</v>
      </c>
    </row>
    <row r="2006" spans="1:8" hidden="1" x14ac:dyDescent="0.3">
      <c r="A2006" t="s">
        <v>515</v>
      </c>
      <c r="B2006">
        <v>91</v>
      </c>
      <c r="C2006">
        <v>94497271</v>
      </c>
      <c r="D2006" t="s">
        <v>3380</v>
      </c>
      <c r="E2006" t="s">
        <v>3381</v>
      </c>
      <c r="F2006" t="s">
        <v>11</v>
      </c>
      <c r="G2006">
        <v>20000000</v>
      </c>
      <c r="H2006" s="8">
        <v>3.7</v>
      </c>
    </row>
    <row r="2007" spans="1:8" hidden="1" x14ac:dyDescent="0.3">
      <c r="A2007" t="s">
        <v>107</v>
      </c>
      <c r="B2007">
        <v>112</v>
      </c>
      <c r="C2007">
        <v>137387272</v>
      </c>
      <c r="D2007" t="s">
        <v>998</v>
      </c>
      <c r="E2007" t="s">
        <v>3382</v>
      </c>
      <c r="F2007" t="s">
        <v>11</v>
      </c>
      <c r="G2007">
        <v>20000000</v>
      </c>
      <c r="H2007" s="8">
        <v>7.5</v>
      </c>
    </row>
    <row r="2008" spans="1:8" hidden="1" x14ac:dyDescent="0.3">
      <c r="A2008" t="s">
        <v>1356</v>
      </c>
      <c r="B2008">
        <v>95</v>
      </c>
      <c r="C2008">
        <v>82301521</v>
      </c>
      <c r="D2008" t="s">
        <v>3112</v>
      </c>
      <c r="E2008" t="s">
        <v>3383</v>
      </c>
      <c r="F2008" t="s">
        <v>11</v>
      </c>
      <c r="G2008">
        <v>32000000</v>
      </c>
      <c r="H2008" s="8">
        <v>4.5999999999999996</v>
      </c>
    </row>
    <row r="2009" spans="1:8" hidden="1" x14ac:dyDescent="0.3">
      <c r="A2009" t="s">
        <v>2820</v>
      </c>
      <c r="B2009">
        <v>100</v>
      </c>
      <c r="C2009">
        <v>84518155</v>
      </c>
      <c r="D2009" t="s">
        <v>658</v>
      </c>
      <c r="E2009" t="s">
        <v>3384</v>
      </c>
      <c r="F2009" t="s">
        <v>11</v>
      </c>
      <c r="G2009">
        <v>20000000</v>
      </c>
      <c r="H2009" s="8">
        <v>4.9000000000000004</v>
      </c>
    </row>
    <row r="2010" spans="1:8" hidden="1" x14ac:dyDescent="0.3">
      <c r="A2010" t="s">
        <v>873</v>
      </c>
      <c r="B2010">
        <v>105</v>
      </c>
      <c r="C2010">
        <v>80050171</v>
      </c>
      <c r="D2010" t="s">
        <v>639</v>
      </c>
      <c r="E2010" t="s">
        <v>2235</v>
      </c>
      <c r="F2010" t="s">
        <v>11</v>
      </c>
      <c r="G2010">
        <v>20000000</v>
      </c>
      <c r="H2010" s="8">
        <v>6.9</v>
      </c>
    </row>
    <row r="2011" spans="1:8" hidden="1" x14ac:dyDescent="0.3">
      <c r="A2011" t="s">
        <v>2921</v>
      </c>
      <c r="B2011">
        <v>108</v>
      </c>
      <c r="C2011">
        <v>81257845</v>
      </c>
      <c r="D2011" t="s">
        <v>2464</v>
      </c>
      <c r="E2011" t="s">
        <v>3385</v>
      </c>
      <c r="F2011" t="s">
        <v>11</v>
      </c>
      <c r="G2011">
        <v>35000000</v>
      </c>
      <c r="H2011" s="8">
        <v>7.1</v>
      </c>
    </row>
    <row r="2012" spans="1:8" hidden="1" x14ac:dyDescent="0.3">
      <c r="A2012" t="s">
        <v>780</v>
      </c>
      <c r="B2012">
        <v>101</v>
      </c>
      <c r="C2012">
        <v>70360285</v>
      </c>
      <c r="D2012" t="s">
        <v>86</v>
      </c>
      <c r="E2012" t="s">
        <v>3386</v>
      </c>
      <c r="F2012" t="s">
        <v>11</v>
      </c>
      <c r="G2012">
        <v>18000000</v>
      </c>
      <c r="H2012" s="8">
        <v>5.8</v>
      </c>
    </row>
    <row r="2013" spans="1:8" hidden="1" x14ac:dyDescent="0.3">
      <c r="A2013" t="s">
        <v>1976</v>
      </c>
      <c r="B2013">
        <v>114</v>
      </c>
      <c r="C2013">
        <v>12831121</v>
      </c>
      <c r="D2013" t="s">
        <v>1085</v>
      </c>
      <c r="E2013" t="s">
        <v>2771</v>
      </c>
      <c r="F2013" t="s">
        <v>11</v>
      </c>
      <c r="G2013">
        <v>30000000</v>
      </c>
      <c r="H2013" s="8">
        <v>7</v>
      </c>
    </row>
    <row r="2014" spans="1:8" hidden="1" x14ac:dyDescent="0.3">
      <c r="A2014" t="s">
        <v>1282</v>
      </c>
      <c r="B2014">
        <v>109</v>
      </c>
      <c r="C2014">
        <v>69148997</v>
      </c>
      <c r="D2014" t="s">
        <v>326</v>
      </c>
      <c r="E2014" t="s">
        <v>3387</v>
      </c>
      <c r="F2014" t="s">
        <v>11</v>
      </c>
      <c r="G2014">
        <v>37000000</v>
      </c>
      <c r="H2014" s="8">
        <v>5.4</v>
      </c>
    </row>
    <row r="2015" spans="1:8" hidden="1" x14ac:dyDescent="0.3">
      <c r="A2015" t="s">
        <v>2645</v>
      </c>
      <c r="B2015">
        <v>115</v>
      </c>
      <c r="C2015">
        <v>82624961</v>
      </c>
      <c r="D2015" t="s">
        <v>840</v>
      </c>
      <c r="E2015" t="s">
        <v>3388</v>
      </c>
      <c r="F2015" t="s">
        <v>11</v>
      </c>
      <c r="G2015">
        <v>20000000</v>
      </c>
      <c r="H2015" s="8">
        <v>7.3</v>
      </c>
    </row>
    <row r="2016" spans="1:8" hidden="1" x14ac:dyDescent="0.3">
      <c r="A2016" t="s">
        <v>813</v>
      </c>
      <c r="B2016">
        <v>117</v>
      </c>
      <c r="C2016">
        <v>67325559</v>
      </c>
      <c r="D2016" t="s">
        <v>3389</v>
      </c>
      <c r="E2016" t="s">
        <v>3390</v>
      </c>
      <c r="F2016" t="s">
        <v>11</v>
      </c>
      <c r="G2016">
        <v>20000000</v>
      </c>
      <c r="H2016" s="8">
        <v>7.1</v>
      </c>
    </row>
    <row r="2017" spans="1:8" hidden="1" x14ac:dyDescent="0.3">
      <c r="A2017" t="s">
        <v>2017</v>
      </c>
      <c r="B2017">
        <v>107</v>
      </c>
      <c r="C2017">
        <v>62933793</v>
      </c>
      <c r="D2017" t="s">
        <v>3391</v>
      </c>
      <c r="E2017" t="s">
        <v>3392</v>
      </c>
      <c r="F2017" t="s">
        <v>11</v>
      </c>
      <c r="G2017">
        <v>20000000</v>
      </c>
      <c r="H2017" s="8">
        <v>5.8</v>
      </c>
    </row>
    <row r="2018" spans="1:8" hidden="1" x14ac:dyDescent="0.3">
      <c r="A2018" t="s">
        <v>3393</v>
      </c>
      <c r="B2018">
        <v>134</v>
      </c>
      <c r="C2018">
        <v>56667870</v>
      </c>
      <c r="D2018" t="s">
        <v>1943</v>
      </c>
      <c r="E2018" t="s">
        <v>3394</v>
      </c>
      <c r="F2018" t="s">
        <v>11</v>
      </c>
      <c r="G2018">
        <v>20000000</v>
      </c>
      <c r="H2018" s="8">
        <v>8.1</v>
      </c>
    </row>
    <row r="2019" spans="1:8" hidden="1" x14ac:dyDescent="0.3">
      <c r="A2019" t="s">
        <v>2741</v>
      </c>
      <c r="B2019">
        <v>118</v>
      </c>
      <c r="C2019">
        <v>56398162</v>
      </c>
      <c r="D2019" t="s">
        <v>1890</v>
      </c>
      <c r="E2019" t="s">
        <v>3395</v>
      </c>
      <c r="F2019" t="s">
        <v>11</v>
      </c>
      <c r="G2019">
        <v>20000000</v>
      </c>
      <c r="H2019" s="8">
        <v>5.7</v>
      </c>
    </row>
    <row r="2020" spans="1:8" hidden="1" x14ac:dyDescent="0.3">
      <c r="A2020" t="s">
        <v>3025</v>
      </c>
      <c r="B2020">
        <v>121</v>
      </c>
      <c r="C2020">
        <v>60072596</v>
      </c>
      <c r="D2020" t="s">
        <v>465</v>
      </c>
      <c r="E2020" t="s">
        <v>3396</v>
      </c>
      <c r="F2020" t="s">
        <v>11</v>
      </c>
      <c r="G2020">
        <v>20000000</v>
      </c>
      <c r="H2020" s="8">
        <v>4.4000000000000004</v>
      </c>
    </row>
    <row r="2021" spans="1:8" hidden="1" x14ac:dyDescent="0.3">
      <c r="A2021" t="s">
        <v>83</v>
      </c>
      <c r="B2021">
        <v>105</v>
      </c>
      <c r="C2021">
        <v>56362352</v>
      </c>
      <c r="D2021" t="s">
        <v>3397</v>
      </c>
      <c r="E2021" t="s">
        <v>3398</v>
      </c>
      <c r="F2021" t="s">
        <v>11</v>
      </c>
      <c r="G2021">
        <v>20000000</v>
      </c>
      <c r="H2021" s="8">
        <v>7.9</v>
      </c>
    </row>
    <row r="2022" spans="1:8" hidden="1" x14ac:dyDescent="0.3">
      <c r="A2022" t="s">
        <v>3399</v>
      </c>
      <c r="B2022">
        <v>110</v>
      </c>
      <c r="C2022">
        <v>56154094</v>
      </c>
      <c r="D2022" t="s">
        <v>69</v>
      </c>
      <c r="E2022" t="s">
        <v>3400</v>
      </c>
      <c r="F2022" t="s">
        <v>11</v>
      </c>
      <c r="G2022">
        <v>20000000</v>
      </c>
      <c r="H2022" s="8">
        <v>7.6</v>
      </c>
    </row>
    <row r="2023" spans="1:8" hidden="1" x14ac:dyDescent="0.3">
      <c r="A2023" t="s">
        <v>3025</v>
      </c>
      <c r="B2023">
        <v>114</v>
      </c>
      <c r="C2023">
        <v>65623128</v>
      </c>
      <c r="D2023" t="s">
        <v>2933</v>
      </c>
      <c r="E2023" t="s">
        <v>3401</v>
      </c>
      <c r="F2023" t="s">
        <v>11</v>
      </c>
      <c r="G2023">
        <v>20000000</v>
      </c>
      <c r="H2023" s="8">
        <v>4.8</v>
      </c>
    </row>
    <row r="2024" spans="1:8" hidden="1" x14ac:dyDescent="0.3">
      <c r="A2024" t="s">
        <v>3402</v>
      </c>
      <c r="B2024">
        <v>100</v>
      </c>
      <c r="C2024">
        <v>55461307</v>
      </c>
      <c r="D2024" t="s">
        <v>658</v>
      </c>
      <c r="E2024" t="s">
        <v>3403</v>
      </c>
      <c r="F2024" t="s">
        <v>11</v>
      </c>
      <c r="G2024">
        <v>20000000</v>
      </c>
      <c r="H2024" s="8">
        <v>6.7</v>
      </c>
    </row>
    <row r="2025" spans="1:8" hidden="1" x14ac:dyDescent="0.3">
      <c r="A2025" t="s">
        <v>3404</v>
      </c>
      <c r="B2025">
        <v>85</v>
      </c>
      <c r="C2025">
        <v>48546578</v>
      </c>
      <c r="D2025" t="s">
        <v>551</v>
      </c>
      <c r="E2025" t="s">
        <v>3405</v>
      </c>
      <c r="F2025" t="s">
        <v>11</v>
      </c>
      <c r="G2025">
        <v>20000000</v>
      </c>
      <c r="H2025" s="8">
        <v>2.7</v>
      </c>
    </row>
    <row r="2026" spans="1:8" hidden="1" x14ac:dyDescent="0.3">
      <c r="A2026" t="s">
        <v>3406</v>
      </c>
      <c r="B2026">
        <v>72</v>
      </c>
      <c r="C2026">
        <v>48423368</v>
      </c>
      <c r="D2026" t="s">
        <v>200</v>
      </c>
      <c r="E2026" t="s">
        <v>3407</v>
      </c>
      <c r="F2026" t="s">
        <v>11</v>
      </c>
      <c r="G2026">
        <v>20000000</v>
      </c>
      <c r="H2026" s="8">
        <v>5.8</v>
      </c>
    </row>
    <row r="2027" spans="1:8" hidden="1" x14ac:dyDescent="0.3">
      <c r="A2027" t="s">
        <v>3408</v>
      </c>
      <c r="B2027">
        <v>128</v>
      </c>
      <c r="C2027">
        <v>52066000</v>
      </c>
      <c r="D2027" t="s">
        <v>1943</v>
      </c>
      <c r="E2027" t="s">
        <v>3409</v>
      </c>
      <c r="F2027" t="s">
        <v>11</v>
      </c>
      <c r="G2027">
        <v>20000000</v>
      </c>
      <c r="H2027" s="8">
        <v>7.5</v>
      </c>
    </row>
    <row r="2028" spans="1:8" hidden="1" x14ac:dyDescent="0.3">
      <c r="A2028" t="s">
        <v>3410</v>
      </c>
      <c r="B2028">
        <v>72</v>
      </c>
      <c r="C2028">
        <v>47887943</v>
      </c>
      <c r="D2028" t="s">
        <v>3411</v>
      </c>
      <c r="E2028" t="s">
        <v>3412</v>
      </c>
      <c r="F2028" t="s">
        <v>11</v>
      </c>
      <c r="G2028">
        <v>20000000</v>
      </c>
      <c r="H2028" s="8">
        <v>5.4</v>
      </c>
    </row>
    <row r="2029" spans="1:8" hidden="1" x14ac:dyDescent="0.3">
      <c r="A2029" t="s">
        <v>2188</v>
      </c>
      <c r="B2029">
        <v>89</v>
      </c>
      <c r="C2029">
        <v>46363118</v>
      </c>
      <c r="D2029" t="s">
        <v>2004</v>
      </c>
      <c r="E2029" t="s">
        <v>3413</v>
      </c>
      <c r="F2029" t="s">
        <v>11</v>
      </c>
      <c r="G2029">
        <v>20000000</v>
      </c>
      <c r="H2029" s="8">
        <v>4.0999999999999996</v>
      </c>
    </row>
    <row r="2030" spans="1:8" hidden="1" x14ac:dyDescent="0.3">
      <c r="A2030" t="s">
        <v>3414</v>
      </c>
      <c r="B2030">
        <v>96</v>
      </c>
      <c r="C2030">
        <v>47852604</v>
      </c>
      <c r="D2030" t="s">
        <v>639</v>
      </c>
      <c r="E2030" t="s">
        <v>3415</v>
      </c>
      <c r="F2030" t="s">
        <v>11</v>
      </c>
      <c r="G2030">
        <v>20000000</v>
      </c>
      <c r="H2030" s="8">
        <v>5.9</v>
      </c>
    </row>
    <row r="2031" spans="1:8" hidden="1" x14ac:dyDescent="0.3">
      <c r="A2031" t="s">
        <v>3416</v>
      </c>
      <c r="B2031">
        <v>77</v>
      </c>
      <c r="C2031">
        <v>45542421</v>
      </c>
      <c r="D2031" t="s">
        <v>3417</v>
      </c>
      <c r="E2031" t="s">
        <v>3418</v>
      </c>
      <c r="F2031" t="s">
        <v>11</v>
      </c>
      <c r="G2031">
        <v>30000000</v>
      </c>
      <c r="H2031" s="8">
        <v>6.3</v>
      </c>
    </row>
    <row r="2032" spans="1:8" hidden="1" x14ac:dyDescent="0.3">
      <c r="A2032" t="s">
        <v>2533</v>
      </c>
      <c r="B2032">
        <v>111</v>
      </c>
      <c r="C2032">
        <v>42652003</v>
      </c>
      <c r="D2032" t="s">
        <v>2979</v>
      </c>
      <c r="E2032" t="s">
        <v>3419</v>
      </c>
      <c r="F2032" t="s">
        <v>11</v>
      </c>
      <c r="G2032">
        <v>20000000</v>
      </c>
      <c r="H2032" s="8">
        <v>6.8</v>
      </c>
    </row>
    <row r="2033" spans="1:8" hidden="1" x14ac:dyDescent="0.3">
      <c r="A2033" t="s">
        <v>2701</v>
      </c>
      <c r="B2033">
        <v>93</v>
      </c>
      <c r="C2033">
        <v>39737645</v>
      </c>
      <c r="D2033" t="s">
        <v>1395</v>
      </c>
      <c r="E2033" t="s">
        <v>3420</v>
      </c>
      <c r="F2033" t="s">
        <v>11</v>
      </c>
      <c r="G2033">
        <v>20000000</v>
      </c>
      <c r="H2033" s="8">
        <v>2.2999999999999998</v>
      </c>
    </row>
    <row r="2034" spans="1:8" hidden="1" x14ac:dyDescent="0.3">
      <c r="A2034" t="s">
        <v>763</v>
      </c>
      <c r="B2034">
        <v>129</v>
      </c>
      <c r="C2034">
        <v>37567440</v>
      </c>
      <c r="D2034" t="s">
        <v>56</v>
      </c>
      <c r="E2034" t="s">
        <v>764</v>
      </c>
      <c r="F2034" t="s">
        <v>11</v>
      </c>
      <c r="G2034">
        <v>20000000</v>
      </c>
      <c r="H2034" s="8">
        <v>6.9</v>
      </c>
    </row>
    <row r="2035" spans="1:8" hidden="1" x14ac:dyDescent="0.3">
      <c r="A2035" t="s">
        <v>3421</v>
      </c>
      <c r="B2035">
        <v>128</v>
      </c>
      <c r="C2035">
        <v>44988180</v>
      </c>
      <c r="D2035" t="s">
        <v>3422</v>
      </c>
      <c r="E2035" t="s">
        <v>3423</v>
      </c>
      <c r="F2035" t="s">
        <v>11</v>
      </c>
      <c r="G2035">
        <v>20000000</v>
      </c>
      <c r="H2035" s="8">
        <v>8.1</v>
      </c>
    </row>
    <row r="2036" spans="1:8" hidden="1" x14ac:dyDescent="0.3">
      <c r="A2036" t="s">
        <v>3206</v>
      </c>
      <c r="B2036">
        <v>110</v>
      </c>
      <c r="C2036">
        <v>39263506</v>
      </c>
      <c r="D2036" t="s">
        <v>712</v>
      </c>
      <c r="E2036" t="s">
        <v>3424</v>
      </c>
      <c r="F2036" t="s">
        <v>11</v>
      </c>
      <c r="G2036">
        <v>22000000</v>
      </c>
      <c r="H2036" s="8">
        <v>6.1</v>
      </c>
    </row>
    <row r="2037" spans="1:8" hidden="1" x14ac:dyDescent="0.3">
      <c r="A2037" t="s">
        <v>3425</v>
      </c>
      <c r="B2037">
        <v>137</v>
      </c>
      <c r="C2037">
        <v>39143839</v>
      </c>
      <c r="D2037" t="s">
        <v>2170</v>
      </c>
      <c r="E2037" t="s">
        <v>3426</v>
      </c>
      <c r="F2037" t="s">
        <v>11</v>
      </c>
      <c r="G2037">
        <v>20000000</v>
      </c>
      <c r="H2037" s="8">
        <v>5</v>
      </c>
    </row>
    <row r="2038" spans="1:8" hidden="1" x14ac:dyDescent="0.3">
      <c r="A2038" t="s">
        <v>2369</v>
      </c>
      <c r="B2038">
        <v>124</v>
      </c>
      <c r="C2038">
        <v>37672350</v>
      </c>
      <c r="D2038" t="s">
        <v>465</v>
      </c>
      <c r="E2038" t="s">
        <v>3427</v>
      </c>
      <c r="F2038" t="s">
        <v>11</v>
      </c>
      <c r="G2038">
        <v>20000000</v>
      </c>
      <c r="H2038" s="8">
        <v>5.5</v>
      </c>
    </row>
    <row r="2039" spans="1:8" hidden="1" x14ac:dyDescent="0.3">
      <c r="A2039" t="s">
        <v>1679</v>
      </c>
      <c r="B2039">
        <v>93</v>
      </c>
      <c r="C2039">
        <v>38037513</v>
      </c>
      <c r="D2039" t="s">
        <v>3428</v>
      </c>
      <c r="E2039" t="s">
        <v>3429</v>
      </c>
      <c r="F2039" t="s">
        <v>11</v>
      </c>
      <c r="G2039">
        <v>20000000</v>
      </c>
      <c r="H2039" s="8">
        <v>6.2</v>
      </c>
    </row>
    <row r="2040" spans="1:8" hidden="1" x14ac:dyDescent="0.3">
      <c r="A2040" t="s">
        <v>1029</v>
      </c>
      <c r="B2040">
        <v>115</v>
      </c>
      <c r="C2040">
        <v>37442180</v>
      </c>
      <c r="D2040" t="s">
        <v>3106</v>
      </c>
      <c r="E2040" t="s">
        <v>3430</v>
      </c>
      <c r="F2040" t="s">
        <v>11</v>
      </c>
      <c r="G2040">
        <v>20000000</v>
      </c>
      <c r="H2040" s="8">
        <v>6.2</v>
      </c>
    </row>
    <row r="2041" spans="1:8" hidden="1" x14ac:dyDescent="0.3">
      <c r="A2041" t="s">
        <v>3431</v>
      </c>
      <c r="B2041">
        <v>105</v>
      </c>
      <c r="C2041">
        <v>35596227</v>
      </c>
      <c r="D2041" t="s">
        <v>712</v>
      </c>
      <c r="E2041" t="s">
        <v>3432</v>
      </c>
      <c r="F2041" t="s">
        <v>11</v>
      </c>
      <c r="G2041">
        <v>20000000</v>
      </c>
      <c r="H2041" s="8">
        <v>6.3</v>
      </c>
    </row>
    <row r="2042" spans="1:8" hidden="1" x14ac:dyDescent="0.3">
      <c r="A2042" t="s">
        <v>3433</v>
      </c>
      <c r="B2042">
        <v>127</v>
      </c>
      <c r="C2042">
        <v>35422828</v>
      </c>
      <c r="D2042" t="s">
        <v>1418</v>
      </c>
      <c r="E2042" t="s">
        <v>3434</v>
      </c>
      <c r="F2042" t="s">
        <v>11</v>
      </c>
      <c r="G2042">
        <v>20000000</v>
      </c>
      <c r="H2042" s="8">
        <v>6.7</v>
      </c>
    </row>
    <row r="2043" spans="1:8" hidden="1" x14ac:dyDescent="0.3">
      <c r="A2043" t="s">
        <v>2701</v>
      </c>
      <c r="B2043">
        <v>82</v>
      </c>
      <c r="C2043">
        <v>36658108</v>
      </c>
      <c r="D2043" t="s">
        <v>658</v>
      </c>
      <c r="E2043" t="s">
        <v>3435</v>
      </c>
      <c r="F2043" t="s">
        <v>11</v>
      </c>
      <c r="G2043">
        <v>20000000</v>
      </c>
      <c r="H2043" s="8">
        <v>3.5</v>
      </c>
    </row>
    <row r="2044" spans="1:8" hidden="1" x14ac:dyDescent="0.3">
      <c r="A2044" t="s">
        <v>367</v>
      </c>
      <c r="B2044">
        <v>143</v>
      </c>
      <c r="C2044">
        <v>34300771</v>
      </c>
      <c r="D2044" t="s">
        <v>1128</v>
      </c>
      <c r="E2044" t="s">
        <v>3436</v>
      </c>
      <c r="F2044" t="s">
        <v>11</v>
      </c>
      <c r="G2044">
        <v>25000000</v>
      </c>
      <c r="H2044" s="8">
        <v>7.5</v>
      </c>
    </row>
    <row r="2045" spans="1:8" hidden="1" x14ac:dyDescent="0.3">
      <c r="A2045" t="s">
        <v>258</v>
      </c>
      <c r="B2045">
        <v>103</v>
      </c>
      <c r="C2045">
        <v>34290142</v>
      </c>
      <c r="D2045" t="s">
        <v>840</v>
      </c>
      <c r="E2045" t="s">
        <v>3437</v>
      </c>
      <c r="F2045" t="s">
        <v>11</v>
      </c>
      <c r="G2045">
        <v>19800000</v>
      </c>
      <c r="H2045" s="8">
        <v>6.6</v>
      </c>
    </row>
    <row r="2046" spans="1:8" hidden="1" x14ac:dyDescent="0.3">
      <c r="A2046" t="s">
        <v>3438</v>
      </c>
      <c r="B2046">
        <v>104</v>
      </c>
      <c r="C2046">
        <v>33422556</v>
      </c>
      <c r="D2046" t="s">
        <v>2600</v>
      </c>
      <c r="E2046" t="s">
        <v>3439</v>
      </c>
      <c r="F2046" t="s">
        <v>11</v>
      </c>
      <c r="G2046">
        <v>20000000</v>
      </c>
      <c r="H2046" s="8">
        <v>7.5</v>
      </c>
    </row>
    <row r="2047" spans="1:8" hidden="1" x14ac:dyDescent="0.3">
      <c r="A2047" t="s">
        <v>3340</v>
      </c>
      <c r="B2047">
        <v>98</v>
      </c>
      <c r="C2047">
        <v>32774834</v>
      </c>
      <c r="D2047" t="s">
        <v>717</v>
      </c>
      <c r="E2047" t="s">
        <v>3440</v>
      </c>
      <c r="F2047" t="s">
        <v>11</v>
      </c>
      <c r="G2047">
        <v>30000000</v>
      </c>
      <c r="H2047" s="8">
        <v>7.2</v>
      </c>
    </row>
    <row r="2048" spans="1:8" hidden="1" x14ac:dyDescent="0.3">
      <c r="A2048" t="s">
        <v>2555</v>
      </c>
      <c r="B2048">
        <v>92</v>
      </c>
      <c r="C2048">
        <v>34334256</v>
      </c>
      <c r="D2048" t="s">
        <v>2170</v>
      </c>
      <c r="E2048" t="s">
        <v>3441</v>
      </c>
      <c r="F2048" t="s">
        <v>11</v>
      </c>
      <c r="G2048">
        <v>11000000</v>
      </c>
      <c r="H2048" s="8">
        <v>4.8</v>
      </c>
    </row>
    <row r="2049" spans="1:8" hidden="1" x14ac:dyDescent="0.3">
      <c r="A2049" t="s">
        <v>821</v>
      </c>
      <c r="B2049">
        <v>123</v>
      </c>
      <c r="C2049">
        <v>32051917</v>
      </c>
      <c r="D2049" t="s">
        <v>719</v>
      </c>
      <c r="E2049" t="s">
        <v>3442</v>
      </c>
      <c r="F2049" t="s">
        <v>11</v>
      </c>
      <c r="G2049">
        <v>20000000</v>
      </c>
      <c r="H2049" s="8">
        <v>6.6</v>
      </c>
    </row>
    <row r="2050" spans="1:8" hidden="1" x14ac:dyDescent="0.3">
      <c r="A2050" t="s">
        <v>2895</v>
      </c>
      <c r="B2050">
        <v>88</v>
      </c>
      <c r="C2050">
        <v>32014289</v>
      </c>
      <c r="D2050" t="s">
        <v>658</v>
      </c>
      <c r="E2050" t="s">
        <v>3443</v>
      </c>
      <c r="F2050" t="s">
        <v>11</v>
      </c>
      <c r="G2050">
        <v>20000000</v>
      </c>
      <c r="H2050" s="8">
        <v>3.5</v>
      </c>
    </row>
    <row r="2051" spans="1:8" hidden="1" x14ac:dyDescent="0.3">
      <c r="A2051" t="s">
        <v>1978</v>
      </c>
      <c r="B2051">
        <v>128</v>
      </c>
      <c r="C2051">
        <v>31838002</v>
      </c>
      <c r="D2051" t="s">
        <v>1943</v>
      </c>
      <c r="E2051" t="s">
        <v>3444</v>
      </c>
      <c r="F2051" t="s">
        <v>11</v>
      </c>
      <c r="G2051">
        <v>20000000</v>
      </c>
      <c r="H2051" s="8">
        <v>7.6</v>
      </c>
    </row>
    <row r="2052" spans="1:8" hidden="1" x14ac:dyDescent="0.3">
      <c r="A2052" t="s">
        <v>168</v>
      </c>
      <c r="B2052">
        <v>107</v>
      </c>
      <c r="C2052">
        <v>36874745</v>
      </c>
      <c r="D2052" t="s">
        <v>3445</v>
      </c>
      <c r="E2052" t="s">
        <v>3446</v>
      </c>
      <c r="F2052" t="s">
        <v>11</v>
      </c>
      <c r="G2052">
        <v>20000000</v>
      </c>
      <c r="H2052" s="8">
        <v>6.3</v>
      </c>
    </row>
    <row r="2053" spans="1:8" hidden="1" x14ac:dyDescent="0.3">
      <c r="A2053" t="s">
        <v>3447</v>
      </c>
      <c r="B2053">
        <v>91</v>
      </c>
      <c r="C2053">
        <v>30079316</v>
      </c>
      <c r="D2053" t="s">
        <v>2090</v>
      </c>
      <c r="E2053" t="s">
        <v>3448</v>
      </c>
      <c r="F2053" t="s">
        <v>11</v>
      </c>
      <c r="G2053">
        <v>35000000</v>
      </c>
      <c r="H2053" s="8">
        <v>5.5</v>
      </c>
    </row>
    <row r="2054" spans="1:8" hidden="1" x14ac:dyDescent="0.3">
      <c r="A2054" t="s">
        <v>3449</v>
      </c>
      <c r="B2054">
        <v>90</v>
      </c>
      <c r="C2054">
        <v>35033759</v>
      </c>
      <c r="D2054" t="s">
        <v>1395</v>
      </c>
      <c r="E2054" t="s">
        <v>3450</v>
      </c>
      <c r="F2054" t="s">
        <v>11</v>
      </c>
      <c r="G2054">
        <v>19000000</v>
      </c>
      <c r="H2054" s="8">
        <v>6.3</v>
      </c>
    </row>
    <row r="2055" spans="1:8" hidden="1" x14ac:dyDescent="0.3">
      <c r="A2055" t="s">
        <v>3451</v>
      </c>
      <c r="B2055">
        <v>115</v>
      </c>
      <c r="C2055">
        <v>29753944</v>
      </c>
      <c r="D2055" t="s">
        <v>719</v>
      </c>
      <c r="E2055" t="s">
        <v>3452</v>
      </c>
      <c r="F2055" t="s">
        <v>11</v>
      </c>
      <c r="G2055">
        <v>20000000</v>
      </c>
      <c r="H2055" s="8">
        <v>6.5</v>
      </c>
    </row>
    <row r="2056" spans="1:8" hidden="1" x14ac:dyDescent="0.3">
      <c r="A2056" t="s">
        <v>1497</v>
      </c>
      <c r="B2056">
        <v>113</v>
      </c>
      <c r="C2056">
        <v>31146570</v>
      </c>
      <c r="D2056" t="s">
        <v>1345</v>
      </c>
      <c r="E2056" t="s">
        <v>3453</v>
      </c>
      <c r="F2056" t="s">
        <v>11</v>
      </c>
      <c r="G2056">
        <v>20000000</v>
      </c>
      <c r="H2056" s="8">
        <v>6.9</v>
      </c>
    </row>
    <row r="2057" spans="1:8" hidden="1" x14ac:dyDescent="0.3">
      <c r="A2057" t="s">
        <v>1844</v>
      </c>
      <c r="B2057">
        <v>113</v>
      </c>
      <c r="C2057">
        <v>27277055</v>
      </c>
      <c r="D2057" t="s">
        <v>1890</v>
      </c>
      <c r="E2057" t="s">
        <v>3454</v>
      </c>
      <c r="F2057" t="s">
        <v>11</v>
      </c>
      <c r="G2057">
        <v>20000000</v>
      </c>
      <c r="H2057" s="8">
        <v>7.6</v>
      </c>
    </row>
    <row r="2058" spans="1:8" hidden="1" x14ac:dyDescent="0.3">
      <c r="A2058" t="s">
        <v>3455</v>
      </c>
      <c r="B2058">
        <v>87</v>
      </c>
      <c r="C2058">
        <v>26876529</v>
      </c>
      <c r="D2058" t="s">
        <v>2059</v>
      </c>
      <c r="E2058" t="s">
        <v>3456</v>
      </c>
      <c r="F2058" t="s">
        <v>11</v>
      </c>
      <c r="G2058">
        <v>27000000</v>
      </c>
      <c r="H2058" s="8">
        <v>3.9</v>
      </c>
    </row>
    <row r="2059" spans="1:8" hidden="1" x14ac:dyDescent="0.3">
      <c r="A2059" t="s">
        <v>3124</v>
      </c>
      <c r="B2059">
        <v>101</v>
      </c>
      <c r="C2059">
        <v>53146000</v>
      </c>
      <c r="D2059" t="s">
        <v>712</v>
      </c>
      <c r="E2059" t="s">
        <v>3457</v>
      </c>
      <c r="F2059" t="s">
        <v>11</v>
      </c>
      <c r="G2059">
        <v>20000000</v>
      </c>
      <c r="H2059" s="8">
        <v>6.1</v>
      </c>
    </row>
    <row r="2060" spans="1:8" hidden="1" x14ac:dyDescent="0.3">
      <c r="A2060" t="s">
        <v>487</v>
      </c>
      <c r="B2060">
        <v>111</v>
      </c>
      <c r="C2060">
        <v>30028592</v>
      </c>
      <c r="D2060" t="s">
        <v>1736</v>
      </c>
      <c r="E2060" t="s">
        <v>3458</v>
      </c>
      <c r="F2060" t="s">
        <v>11</v>
      </c>
      <c r="G2060">
        <v>20000000</v>
      </c>
      <c r="H2060" s="8">
        <v>7.3</v>
      </c>
    </row>
    <row r="2061" spans="1:8" hidden="1" x14ac:dyDescent="0.3">
      <c r="A2061" t="s">
        <v>509</v>
      </c>
      <c r="B2061">
        <v>108</v>
      </c>
      <c r="C2061">
        <v>34126138</v>
      </c>
      <c r="D2061" t="s">
        <v>2253</v>
      </c>
      <c r="E2061" t="s">
        <v>3459</v>
      </c>
      <c r="F2061" t="s">
        <v>11</v>
      </c>
      <c r="G2061">
        <v>20000000</v>
      </c>
      <c r="H2061" s="8">
        <v>8.3000000000000007</v>
      </c>
    </row>
    <row r="2062" spans="1:8" hidden="1" x14ac:dyDescent="0.3">
      <c r="A2062" t="s">
        <v>1688</v>
      </c>
      <c r="B2062">
        <v>105</v>
      </c>
      <c r="C2062">
        <v>25677801</v>
      </c>
      <c r="D2062" t="s">
        <v>904</v>
      </c>
      <c r="E2062" t="s">
        <v>3460</v>
      </c>
      <c r="F2062" t="s">
        <v>11</v>
      </c>
      <c r="G2062">
        <v>20000000</v>
      </c>
      <c r="H2062" s="8">
        <v>5.8</v>
      </c>
    </row>
    <row r="2063" spans="1:8" hidden="1" x14ac:dyDescent="0.3">
      <c r="A2063" t="s">
        <v>160</v>
      </c>
      <c r="B2063">
        <v>109</v>
      </c>
      <c r="C2063">
        <v>26415649</v>
      </c>
      <c r="D2063" t="s">
        <v>142</v>
      </c>
      <c r="E2063" t="s">
        <v>3461</v>
      </c>
      <c r="F2063" t="s">
        <v>11</v>
      </c>
      <c r="G2063">
        <v>20000000</v>
      </c>
      <c r="H2063" s="8">
        <v>6.8</v>
      </c>
    </row>
    <row r="2064" spans="1:8" hidden="1" x14ac:dyDescent="0.3">
      <c r="A2064" t="s">
        <v>818</v>
      </c>
      <c r="B2064">
        <v>109</v>
      </c>
      <c r="C2064">
        <v>26003149</v>
      </c>
      <c r="D2064" t="s">
        <v>632</v>
      </c>
      <c r="E2064" t="s">
        <v>3462</v>
      </c>
      <c r="F2064" t="s">
        <v>11</v>
      </c>
      <c r="G2064">
        <v>20000000</v>
      </c>
      <c r="H2064" s="8">
        <v>7</v>
      </c>
    </row>
    <row r="2065" spans="1:8" hidden="1" x14ac:dyDescent="0.3">
      <c r="A2065" t="s">
        <v>3463</v>
      </c>
      <c r="B2065">
        <v>99</v>
      </c>
      <c r="C2065">
        <v>25584685</v>
      </c>
      <c r="D2065" t="s">
        <v>3464</v>
      </c>
      <c r="E2065" t="s">
        <v>3465</v>
      </c>
      <c r="F2065" t="s">
        <v>11</v>
      </c>
      <c r="G2065">
        <v>20000000</v>
      </c>
      <c r="H2065" s="8">
        <v>5.9</v>
      </c>
    </row>
    <row r="2066" spans="1:8" hidden="1" x14ac:dyDescent="0.3">
      <c r="A2066" t="s">
        <v>3466</v>
      </c>
      <c r="B2066">
        <v>98</v>
      </c>
      <c r="C2066">
        <v>29975979</v>
      </c>
      <c r="D2066" t="s">
        <v>739</v>
      </c>
      <c r="E2066" t="s">
        <v>3467</v>
      </c>
      <c r="F2066" t="s">
        <v>11</v>
      </c>
      <c r="G2066">
        <v>20000000</v>
      </c>
      <c r="H2066" s="8">
        <v>6.5</v>
      </c>
    </row>
    <row r="2067" spans="1:8" hidden="1" x14ac:dyDescent="0.3">
      <c r="A2067" t="s">
        <v>3468</v>
      </c>
      <c r="B2067">
        <v>104</v>
      </c>
      <c r="C2067">
        <v>31584722</v>
      </c>
      <c r="D2067" t="s">
        <v>551</v>
      </c>
      <c r="E2067" t="s">
        <v>3469</v>
      </c>
      <c r="F2067" t="s">
        <v>11</v>
      </c>
      <c r="G2067">
        <v>20000000</v>
      </c>
      <c r="H2067" s="8">
        <v>6.4</v>
      </c>
    </row>
    <row r="2068" spans="1:8" hidden="1" x14ac:dyDescent="0.3">
      <c r="A2068" t="s">
        <v>3470</v>
      </c>
      <c r="B2068">
        <v>109</v>
      </c>
      <c r="C2068">
        <v>23179303</v>
      </c>
      <c r="D2068" t="s">
        <v>3112</v>
      </c>
      <c r="E2068" t="s">
        <v>3471</v>
      </c>
      <c r="F2068" t="s">
        <v>11</v>
      </c>
      <c r="G2068">
        <v>20000000</v>
      </c>
      <c r="H2068" s="8">
        <v>5.8</v>
      </c>
    </row>
    <row r="2069" spans="1:8" hidden="1" x14ac:dyDescent="0.3">
      <c r="A2069" t="s">
        <v>3472</v>
      </c>
      <c r="B2069">
        <v>75</v>
      </c>
      <c r="C2069">
        <v>23078294</v>
      </c>
      <c r="D2069" t="s">
        <v>2170</v>
      </c>
      <c r="E2069" t="s">
        <v>3473</v>
      </c>
      <c r="F2069" t="s">
        <v>11</v>
      </c>
      <c r="G2069">
        <v>9000000</v>
      </c>
      <c r="H2069" s="8">
        <v>5.0999999999999996</v>
      </c>
    </row>
    <row r="2070" spans="1:8" hidden="1" x14ac:dyDescent="0.3">
      <c r="A2070" t="s">
        <v>1939</v>
      </c>
      <c r="B2070">
        <v>119</v>
      </c>
      <c r="C2070">
        <v>21413105</v>
      </c>
      <c r="D2070" t="s">
        <v>3474</v>
      </c>
      <c r="E2070" t="s">
        <v>3475</v>
      </c>
      <c r="F2070" t="s">
        <v>11</v>
      </c>
      <c r="G2070">
        <v>20000000</v>
      </c>
      <c r="H2070" s="8">
        <v>6.8</v>
      </c>
    </row>
    <row r="2071" spans="1:8" hidden="1" x14ac:dyDescent="0.3">
      <c r="A2071" t="s">
        <v>3476</v>
      </c>
      <c r="B2071">
        <v>90</v>
      </c>
      <c r="C2071">
        <v>25077977</v>
      </c>
      <c r="D2071" t="s">
        <v>665</v>
      </c>
      <c r="E2071" t="s">
        <v>3477</v>
      </c>
      <c r="F2071" t="s">
        <v>11</v>
      </c>
      <c r="G2071">
        <v>20000000</v>
      </c>
      <c r="H2071" s="8">
        <v>5.3</v>
      </c>
    </row>
    <row r="2072" spans="1:8" hidden="1" x14ac:dyDescent="0.3">
      <c r="A2072" t="s">
        <v>693</v>
      </c>
      <c r="B2072">
        <v>97</v>
      </c>
      <c r="C2072">
        <v>23292105</v>
      </c>
      <c r="D2072" t="s">
        <v>2860</v>
      </c>
      <c r="E2072" t="s">
        <v>3478</v>
      </c>
      <c r="F2072" t="s">
        <v>11</v>
      </c>
      <c r="G2072">
        <v>20000000</v>
      </c>
      <c r="H2072" s="8">
        <v>5.3</v>
      </c>
    </row>
    <row r="2073" spans="1:8" hidden="1" x14ac:dyDescent="0.3">
      <c r="A2073" t="s">
        <v>1611</v>
      </c>
      <c r="B2073">
        <v>89</v>
      </c>
      <c r="C2073">
        <v>20916309</v>
      </c>
      <c r="D2073" t="s">
        <v>164</v>
      </c>
      <c r="E2073" t="s">
        <v>3479</v>
      </c>
      <c r="F2073" t="s">
        <v>11</v>
      </c>
      <c r="G2073">
        <v>40000000</v>
      </c>
      <c r="H2073" s="8">
        <v>4.9000000000000004</v>
      </c>
    </row>
    <row r="2074" spans="1:8" hidden="1" x14ac:dyDescent="0.3">
      <c r="A2074" t="s">
        <v>1978</v>
      </c>
      <c r="B2074">
        <v>106</v>
      </c>
      <c r="C2074">
        <v>21200000</v>
      </c>
      <c r="D2074" t="s">
        <v>2933</v>
      </c>
      <c r="E2074" t="s">
        <v>3480</v>
      </c>
      <c r="F2074" t="s">
        <v>11</v>
      </c>
      <c r="G2074">
        <v>20000000</v>
      </c>
      <c r="H2074" s="8">
        <v>6.8</v>
      </c>
    </row>
    <row r="2075" spans="1:8" hidden="1" x14ac:dyDescent="0.3">
      <c r="A2075" t="s">
        <v>3481</v>
      </c>
      <c r="B2075">
        <v>96</v>
      </c>
      <c r="C2075">
        <v>28876924</v>
      </c>
      <c r="D2075" t="s">
        <v>3482</v>
      </c>
      <c r="E2075" t="s">
        <v>3483</v>
      </c>
      <c r="F2075" t="s">
        <v>11</v>
      </c>
      <c r="G2075">
        <v>20000000</v>
      </c>
      <c r="H2075" s="8">
        <v>7.1</v>
      </c>
    </row>
    <row r="2076" spans="1:8" hidden="1" x14ac:dyDescent="0.3">
      <c r="A2076" t="s">
        <v>1763</v>
      </c>
      <c r="B2076">
        <v>104</v>
      </c>
      <c r="C2076">
        <v>20241395</v>
      </c>
      <c r="D2076" t="s">
        <v>1612</v>
      </c>
      <c r="E2076" t="s">
        <v>3484</v>
      </c>
      <c r="F2076" t="s">
        <v>11</v>
      </c>
      <c r="G2076">
        <v>20000000</v>
      </c>
      <c r="H2076" s="8">
        <v>6.1</v>
      </c>
    </row>
    <row r="2077" spans="1:8" hidden="1" x14ac:dyDescent="0.3">
      <c r="A2077" t="s">
        <v>3485</v>
      </c>
      <c r="B2077">
        <v>108</v>
      </c>
      <c r="C2077">
        <v>32000000</v>
      </c>
      <c r="D2077" t="s">
        <v>998</v>
      </c>
      <c r="E2077" t="s">
        <v>3486</v>
      </c>
      <c r="F2077" t="s">
        <v>11</v>
      </c>
      <c r="G2077">
        <v>806947</v>
      </c>
      <c r="H2077" s="8">
        <v>8.5</v>
      </c>
    </row>
    <row r="2078" spans="1:8" hidden="1" x14ac:dyDescent="0.3">
      <c r="A2078" t="s">
        <v>1719</v>
      </c>
      <c r="B2078">
        <v>112</v>
      </c>
      <c r="C2078">
        <v>19151864</v>
      </c>
      <c r="D2078" t="s">
        <v>551</v>
      </c>
      <c r="E2078" t="s">
        <v>3487</v>
      </c>
      <c r="F2078" t="s">
        <v>11</v>
      </c>
      <c r="G2078">
        <v>40000000</v>
      </c>
      <c r="H2078" s="8">
        <v>5.9</v>
      </c>
    </row>
    <row r="2079" spans="1:8" hidden="1" x14ac:dyDescent="0.3">
      <c r="A2079" t="s">
        <v>3488</v>
      </c>
      <c r="B2079">
        <v>104</v>
      </c>
      <c r="C2079">
        <v>23393765</v>
      </c>
      <c r="D2079" t="s">
        <v>69</v>
      </c>
      <c r="E2079" t="s">
        <v>3489</v>
      </c>
      <c r="F2079" t="s">
        <v>11</v>
      </c>
      <c r="G2079">
        <v>20000000</v>
      </c>
      <c r="H2079" s="8">
        <v>6.3</v>
      </c>
    </row>
    <row r="2080" spans="1:8" hidden="1" x14ac:dyDescent="0.3">
      <c r="A2080" t="s">
        <v>1093</v>
      </c>
      <c r="B2080">
        <v>113</v>
      </c>
      <c r="C2080">
        <v>18882880</v>
      </c>
      <c r="D2080" t="s">
        <v>840</v>
      </c>
      <c r="E2080" t="s">
        <v>3490</v>
      </c>
      <c r="F2080" t="s">
        <v>11</v>
      </c>
      <c r="G2080">
        <v>20000000</v>
      </c>
      <c r="H2080" s="8">
        <v>5.9</v>
      </c>
    </row>
    <row r="2081" spans="1:8" hidden="1" x14ac:dyDescent="0.3">
      <c r="A2081" t="s">
        <v>3491</v>
      </c>
      <c r="B2081">
        <v>98</v>
      </c>
      <c r="C2081">
        <v>8500000</v>
      </c>
      <c r="D2081" t="s">
        <v>658</v>
      </c>
      <c r="E2081" t="s">
        <v>3492</v>
      </c>
      <c r="F2081" t="s">
        <v>11</v>
      </c>
      <c r="G2081">
        <v>20000000</v>
      </c>
      <c r="H2081" s="8">
        <v>5.4</v>
      </c>
    </row>
    <row r="2082" spans="1:8" hidden="1" x14ac:dyDescent="0.3">
      <c r="A2082" t="s">
        <v>445</v>
      </c>
      <c r="B2082">
        <v>114</v>
      </c>
      <c r="C2082">
        <v>18252684</v>
      </c>
      <c r="D2082" t="s">
        <v>1302</v>
      </c>
      <c r="E2082" t="s">
        <v>3493</v>
      </c>
      <c r="F2082" t="s">
        <v>11</v>
      </c>
      <c r="G2082">
        <v>30000000</v>
      </c>
      <c r="H2082" s="8">
        <v>6.9</v>
      </c>
    </row>
    <row r="2083" spans="1:8" hidden="1" x14ac:dyDescent="0.3">
      <c r="A2083" t="s">
        <v>3494</v>
      </c>
      <c r="B2083">
        <v>124</v>
      </c>
      <c r="C2083">
        <v>19661987</v>
      </c>
      <c r="D2083" t="s">
        <v>1128</v>
      </c>
      <c r="E2083" t="s">
        <v>3495</v>
      </c>
      <c r="F2083" t="s">
        <v>11</v>
      </c>
      <c r="G2083">
        <v>20000000</v>
      </c>
      <c r="H2083" s="8">
        <v>7.5</v>
      </c>
    </row>
    <row r="2084" spans="1:8" hidden="1" x14ac:dyDescent="0.3">
      <c r="A2084" t="s">
        <v>1934</v>
      </c>
      <c r="B2084">
        <v>148</v>
      </c>
      <c r="C2084">
        <v>18352454</v>
      </c>
      <c r="D2084" t="s">
        <v>3496</v>
      </c>
      <c r="E2084" t="s">
        <v>3497</v>
      </c>
      <c r="F2084" t="s">
        <v>11</v>
      </c>
      <c r="G2084">
        <v>15000000</v>
      </c>
      <c r="H2084" s="8">
        <v>8.1999999999999993</v>
      </c>
    </row>
    <row r="2085" spans="1:8" hidden="1" x14ac:dyDescent="0.3">
      <c r="A2085" t="s">
        <v>846</v>
      </c>
      <c r="B2085">
        <v>108</v>
      </c>
      <c r="C2085">
        <v>17803796</v>
      </c>
      <c r="D2085" t="s">
        <v>658</v>
      </c>
      <c r="E2085" t="s">
        <v>3498</v>
      </c>
      <c r="F2085" t="s">
        <v>11</v>
      </c>
      <c r="G2085">
        <v>20000000</v>
      </c>
      <c r="H2085" s="8">
        <v>5.9</v>
      </c>
    </row>
    <row r="2086" spans="1:8" hidden="1" x14ac:dyDescent="0.3">
      <c r="A2086" t="s">
        <v>3499</v>
      </c>
      <c r="B2086">
        <v>95</v>
      </c>
      <c r="C2086">
        <v>17529157</v>
      </c>
      <c r="D2086" t="s">
        <v>3500</v>
      </c>
      <c r="E2086" t="s">
        <v>3501</v>
      </c>
      <c r="F2086" t="s">
        <v>11</v>
      </c>
      <c r="G2086">
        <v>20000000</v>
      </c>
      <c r="H2086" s="8">
        <v>5</v>
      </c>
    </row>
    <row r="2087" spans="1:8" hidden="1" x14ac:dyDescent="0.3">
      <c r="A2087" t="s">
        <v>1611</v>
      </c>
      <c r="B2087">
        <v>108</v>
      </c>
      <c r="C2087">
        <v>25753840</v>
      </c>
      <c r="D2087" t="s">
        <v>3502</v>
      </c>
      <c r="E2087" t="s">
        <v>3503</v>
      </c>
      <c r="F2087" t="s">
        <v>11</v>
      </c>
      <c r="G2087">
        <v>19000000</v>
      </c>
      <c r="H2087" s="8">
        <v>7.3</v>
      </c>
    </row>
    <row r="2088" spans="1:8" hidden="1" x14ac:dyDescent="0.3">
      <c r="A2088" t="s">
        <v>3504</v>
      </c>
      <c r="B2088">
        <v>68</v>
      </c>
      <c r="C2088">
        <v>18081626</v>
      </c>
      <c r="D2088" t="s">
        <v>3505</v>
      </c>
      <c r="E2088" t="s">
        <v>3506</v>
      </c>
      <c r="F2088" t="s">
        <v>11</v>
      </c>
      <c r="G2088">
        <v>20000000</v>
      </c>
      <c r="H2088" s="8">
        <v>6.4</v>
      </c>
    </row>
    <row r="2089" spans="1:8" hidden="1" x14ac:dyDescent="0.3">
      <c r="A2089" t="s">
        <v>2930</v>
      </c>
      <c r="B2089">
        <v>103</v>
      </c>
      <c r="C2089">
        <v>17518220</v>
      </c>
      <c r="D2089" t="s">
        <v>465</v>
      </c>
      <c r="E2089" t="s">
        <v>3507</v>
      </c>
      <c r="F2089" t="s">
        <v>11</v>
      </c>
      <c r="G2089">
        <v>20000000</v>
      </c>
      <c r="H2089" s="8">
        <v>6.6</v>
      </c>
    </row>
    <row r="2090" spans="1:8" hidden="1" x14ac:dyDescent="0.3">
      <c r="A2090" t="s">
        <v>3508</v>
      </c>
      <c r="B2090">
        <v>99</v>
      </c>
      <c r="C2090">
        <v>17104669</v>
      </c>
      <c r="D2090" t="s">
        <v>3509</v>
      </c>
      <c r="E2090" t="s">
        <v>3510</v>
      </c>
      <c r="F2090" t="s">
        <v>2353</v>
      </c>
      <c r="G2090">
        <v>20000000</v>
      </c>
      <c r="H2090" s="8">
        <v>7.8</v>
      </c>
    </row>
    <row r="2091" spans="1:8" hidden="1" x14ac:dyDescent="0.3">
      <c r="A2091" t="s">
        <v>3511</v>
      </c>
      <c r="B2091">
        <v>88</v>
      </c>
      <c r="C2091">
        <v>16988996</v>
      </c>
      <c r="D2091" t="s">
        <v>3512</v>
      </c>
      <c r="E2091" t="s">
        <v>3513</v>
      </c>
      <c r="F2091" t="s">
        <v>11</v>
      </c>
      <c r="G2091">
        <v>35000000</v>
      </c>
      <c r="H2091" s="8">
        <v>4</v>
      </c>
    </row>
    <row r="2092" spans="1:8" hidden="1" x14ac:dyDescent="0.3">
      <c r="A2092" t="s">
        <v>39</v>
      </c>
      <c r="B2092">
        <v>128</v>
      </c>
      <c r="C2092">
        <v>15797907</v>
      </c>
      <c r="D2092" t="s">
        <v>1128</v>
      </c>
      <c r="E2092" t="s">
        <v>3514</v>
      </c>
      <c r="F2092" t="s">
        <v>3515</v>
      </c>
      <c r="G2092">
        <v>20000000</v>
      </c>
      <c r="H2092" s="8">
        <v>7.6</v>
      </c>
    </row>
    <row r="2093" spans="1:8" hidden="1" x14ac:dyDescent="0.3">
      <c r="A2093" t="s">
        <v>367</v>
      </c>
      <c r="B2093">
        <v>124</v>
      </c>
      <c r="C2093">
        <v>16248701</v>
      </c>
      <c r="D2093" t="s">
        <v>1128</v>
      </c>
      <c r="E2093" t="s">
        <v>3516</v>
      </c>
      <c r="F2093" t="s">
        <v>11</v>
      </c>
      <c r="G2093">
        <v>20000000</v>
      </c>
      <c r="H2093" s="8">
        <v>7.7</v>
      </c>
    </row>
    <row r="2094" spans="1:8" hidden="1" x14ac:dyDescent="0.3">
      <c r="A2094" t="s">
        <v>3517</v>
      </c>
      <c r="B2094">
        <v>84</v>
      </c>
      <c r="C2094">
        <v>15712072</v>
      </c>
      <c r="D2094" t="s">
        <v>142</v>
      </c>
      <c r="E2094" t="s">
        <v>3518</v>
      </c>
      <c r="F2094" t="s">
        <v>11</v>
      </c>
      <c r="G2094">
        <v>20000000</v>
      </c>
      <c r="H2094" s="8">
        <v>5.8</v>
      </c>
    </row>
    <row r="2095" spans="1:8" hidden="1" x14ac:dyDescent="0.3">
      <c r="A2095" t="s">
        <v>2009</v>
      </c>
      <c r="B2095">
        <v>122</v>
      </c>
      <c r="C2095">
        <v>191449475</v>
      </c>
      <c r="D2095" t="s">
        <v>216</v>
      </c>
      <c r="E2095" t="s">
        <v>2325</v>
      </c>
      <c r="F2095" t="s">
        <v>11</v>
      </c>
      <c r="G2095">
        <v>37000000</v>
      </c>
      <c r="H2095" s="8">
        <v>5.2</v>
      </c>
    </row>
    <row r="2096" spans="1:8" hidden="1" x14ac:dyDescent="0.3">
      <c r="A2096" t="s">
        <v>3519</v>
      </c>
      <c r="B2096">
        <v>101</v>
      </c>
      <c r="C2096">
        <v>15408822</v>
      </c>
      <c r="D2096" t="s">
        <v>551</v>
      </c>
      <c r="E2096" t="s">
        <v>3520</v>
      </c>
      <c r="F2096" t="s">
        <v>11</v>
      </c>
      <c r="G2096">
        <v>20000000</v>
      </c>
      <c r="H2096" s="8">
        <v>5.6</v>
      </c>
    </row>
    <row r="2097" spans="1:8" hidden="1" x14ac:dyDescent="0.3">
      <c r="A2097" t="s">
        <v>3521</v>
      </c>
      <c r="B2097">
        <v>98</v>
      </c>
      <c r="C2097">
        <v>15464026</v>
      </c>
      <c r="D2097" t="s">
        <v>551</v>
      </c>
      <c r="E2097" t="s">
        <v>3522</v>
      </c>
      <c r="F2097" t="s">
        <v>11</v>
      </c>
      <c r="G2097">
        <v>20000000</v>
      </c>
      <c r="H2097" s="8">
        <v>5.3</v>
      </c>
    </row>
    <row r="2098" spans="1:8" hidden="1" x14ac:dyDescent="0.3">
      <c r="A2098" t="s">
        <v>3523</v>
      </c>
      <c r="B2098">
        <v>225</v>
      </c>
      <c r="C2098">
        <v>8000000</v>
      </c>
      <c r="D2098" t="s">
        <v>1943</v>
      </c>
      <c r="E2098" t="s">
        <v>3524</v>
      </c>
      <c r="F2098" t="s">
        <v>11</v>
      </c>
      <c r="G2098">
        <v>20000000</v>
      </c>
      <c r="H2098" s="8">
        <v>6.6</v>
      </c>
    </row>
    <row r="2099" spans="1:8" hidden="1" x14ac:dyDescent="0.3">
      <c r="A2099" t="s">
        <v>2701</v>
      </c>
      <c r="B2099">
        <v>88</v>
      </c>
      <c r="C2099">
        <v>14174654</v>
      </c>
      <c r="D2099" t="s">
        <v>658</v>
      </c>
      <c r="E2099" t="s">
        <v>3525</v>
      </c>
      <c r="F2099" t="s">
        <v>11</v>
      </c>
      <c r="G2099">
        <v>25000000</v>
      </c>
      <c r="H2099" s="8">
        <v>1.9</v>
      </c>
    </row>
    <row r="2100" spans="1:8" hidden="1" x14ac:dyDescent="0.3">
      <c r="A2100" t="s">
        <v>2109</v>
      </c>
      <c r="B2100">
        <v>88</v>
      </c>
      <c r="C2100">
        <v>15988876</v>
      </c>
      <c r="D2100" t="s">
        <v>108</v>
      </c>
      <c r="E2100" t="s">
        <v>3526</v>
      </c>
      <c r="F2100" t="s">
        <v>11</v>
      </c>
      <c r="G2100">
        <v>27000000</v>
      </c>
      <c r="H2100" s="8">
        <v>5.7</v>
      </c>
    </row>
    <row r="2101" spans="1:8" hidden="1" x14ac:dyDescent="0.3">
      <c r="A2101" t="s">
        <v>821</v>
      </c>
      <c r="B2101">
        <v>94</v>
      </c>
      <c r="C2101">
        <v>13801755</v>
      </c>
      <c r="D2101" t="s">
        <v>131</v>
      </c>
      <c r="E2101" t="s">
        <v>3527</v>
      </c>
      <c r="F2101" t="s">
        <v>11</v>
      </c>
      <c r="G2101">
        <v>20000000</v>
      </c>
      <c r="H2101" s="8">
        <v>6.6</v>
      </c>
    </row>
    <row r="2102" spans="1:8" hidden="1" x14ac:dyDescent="0.3">
      <c r="A2102" t="s">
        <v>3528</v>
      </c>
      <c r="B2102">
        <v>117</v>
      </c>
      <c r="C2102">
        <v>13987482</v>
      </c>
      <c r="D2102" t="s">
        <v>551</v>
      </c>
      <c r="E2102" t="s">
        <v>3529</v>
      </c>
      <c r="F2102" t="s">
        <v>11</v>
      </c>
      <c r="G2102">
        <v>20000000</v>
      </c>
      <c r="H2102" s="8">
        <v>6</v>
      </c>
    </row>
    <row r="2103" spans="1:8" hidden="1" x14ac:dyDescent="0.3">
      <c r="A2103" t="s">
        <v>3530</v>
      </c>
      <c r="B2103">
        <v>95</v>
      </c>
      <c r="C2103">
        <v>14291570</v>
      </c>
      <c r="D2103" t="s">
        <v>74</v>
      </c>
      <c r="E2103" t="s">
        <v>3531</v>
      </c>
      <c r="F2103" t="s">
        <v>11</v>
      </c>
      <c r="G2103">
        <v>20000000</v>
      </c>
      <c r="H2103" s="8">
        <v>6.1</v>
      </c>
    </row>
    <row r="2104" spans="1:8" hidden="1" x14ac:dyDescent="0.3">
      <c r="A2104" t="s">
        <v>1029</v>
      </c>
      <c r="B2104">
        <v>99</v>
      </c>
      <c r="C2104">
        <v>12181484</v>
      </c>
      <c r="D2104" t="s">
        <v>658</v>
      </c>
      <c r="E2104" t="s">
        <v>3532</v>
      </c>
      <c r="F2104" t="s">
        <v>11</v>
      </c>
      <c r="G2104">
        <v>40000000</v>
      </c>
      <c r="H2104" s="8">
        <v>4.8</v>
      </c>
    </row>
    <row r="2105" spans="1:8" hidden="1" x14ac:dyDescent="0.3">
      <c r="A2105" t="s">
        <v>1495</v>
      </c>
      <c r="B2105">
        <v>96</v>
      </c>
      <c r="C2105">
        <v>13630226</v>
      </c>
      <c r="D2105" t="s">
        <v>460</v>
      </c>
      <c r="E2105" t="s">
        <v>3533</v>
      </c>
      <c r="F2105" t="s">
        <v>11</v>
      </c>
      <c r="G2105">
        <v>20000000</v>
      </c>
      <c r="H2105" s="8">
        <v>6.2</v>
      </c>
    </row>
    <row r="2106" spans="1:8" hidden="1" x14ac:dyDescent="0.3">
      <c r="A2106" t="s">
        <v>2666</v>
      </c>
      <c r="B2106">
        <v>98</v>
      </c>
      <c r="C2106">
        <v>13383737</v>
      </c>
      <c r="D2106" t="s">
        <v>326</v>
      </c>
      <c r="E2106" t="s">
        <v>3534</v>
      </c>
      <c r="F2106" t="s">
        <v>11</v>
      </c>
      <c r="G2106">
        <v>20000000</v>
      </c>
      <c r="H2106" s="8">
        <v>7.5</v>
      </c>
    </row>
    <row r="2107" spans="1:8" hidden="1" x14ac:dyDescent="0.3">
      <c r="A2107" t="s">
        <v>3535</v>
      </c>
      <c r="B2107">
        <v>123</v>
      </c>
      <c r="C2107">
        <v>13391174</v>
      </c>
      <c r="D2107" t="s">
        <v>1943</v>
      </c>
      <c r="E2107" t="s">
        <v>3536</v>
      </c>
      <c r="F2107" t="s">
        <v>11</v>
      </c>
      <c r="G2107">
        <v>20000000</v>
      </c>
      <c r="H2107" s="8">
        <v>6.3</v>
      </c>
    </row>
    <row r="2108" spans="1:8" hidden="1" x14ac:dyDescent="0.3">
      <c r="A2108" t="s">
        <v>390</v>
      </c>
      <c r="B2108">
        <v>101</v>
      </c>
      <c r="C2108">
        <v>12987647</v>
      </c>
      <c r="D2108" t="s">
        <v>3537</v>
      </c>
      <c r="E2108" t="s">
        <v>3538</v>
      </c>
      <c r="F2108" t="s">
        <v>11</v>
      </c>
      <c r="G2108">
        <v>30000000</v>
      </c>
      <c r="H2108" s="8">
        <v>7.1</v>
      </c>
    </row>
    <row r="2109" spans="1:8" hidden="1" x14ac:dyDescent="0.3">
      <c r="A2109" t="s">
        <v>12</v>
      </c>
      <c r="B2109">
        <v>102</v>
      </c>
      <c r="C2109">
        <v>12469811</v>
      </c>
      <c r="D2109" t="s">
        <v>840</v>
      </c>
      <c r="E2109" t="s">
        <v>3539</v>
      </c>
      <c r="F2109" t="s">
        <v>11</v>
      </c>
      <c r="G2109">
        <v>22000000</v>
      </c>
      <c r="H2109" s="8">
        <v>6.6</v>
      </c>
    </row>
    <row r="2110" spans="1:8" hidden="1" x14ac:dyDescent="0.3">
      <c r="A2110" t="s">
        <v>1441</v>
      </c>
      <c r="B2110">
        <v>94</v>
      </c>
      <c r="C2110">
        <v>12398628</v>
      </c>
      <c r="D2110" t="s">
        <v>3540</v>
      </c>
      <c r="E2110" t="s">
        <v>3541</v>
      </c>
      <c r="F2110" t="s">
        <v>11</v>
      </c>
      <c r="G2110">
        <v>20000000</v>
      </c>
      <c r="H2110" s="8">
        <v>6.1</v>
      </c>
    </row>
    <row r="2111" spans="1:8" hidden="1" x14ac:dyDescent="0.3">
      <c r="A2111" t="s">
        <v>1458</v>
      </c>
      <c r="B2111">
        <v>102</v>
      </c>
      <c r="C2111">
        <v>13214030</v>
      </c>
      <c r="D2111" t="s">
        <v>830</v>
      </c>
      <c r="E2111" t="s">
        <v>3542</v>
      </c>
      <c r="F2111" t="s">
        <v>11</v>
      </c>
      <c r="G2111">
        <v>20000000</v>
      </c>
      <c r="H2111" s="8">
        <v>6.7</v>
      </c>
    </row>
    <row r="2112" spans="1:8" hidden="1" x14ac:dyDescent="0.3">
      <c r="A2112" t="s">
        <v>693</v>
      </c>
      <c r="B2112">
        <v>108</v>
      </c>
      <c r="C2112">
        <v>12232937</v>
      </c>
      <c r="D2112" t="s">
        <v>108</v>
      </c>
      <c r="E2112" t="s">
        <v>3543</v>
      </c>
      <c r="F2112" t="s">
        <v>11</v>
      </c>
      <c r="G2112">
        <v>22000000</v>
      </c>
      <c r="H2112" s="8">
        <v>5.6</v>
      </c>
    </row>
    <row r="2113" spans="1:8" hidden="1" x14ac:dyDescent="0.3">
      <c r="A2113" t="s">
        <v>183</v>
      </c>
      <c r="B2113">
        <v>116</v>
      </c>
      <c r="C2113">
        <v>12134420</v>
      </c>
      <c r="D2113" t="s">
        <v>3544</v>
      </c>
      <c r="E2113" t="s">
        <v>3545</v>
      </c>
      <c r="F2113" t="s">
        <v>11</v>
      </c>
      <c r="G2113">
        <v>20000000</v>
      </c>
      <c r="H2113" s="8">
        <v>7.2</v>
      </c>
    </row>
    <row r="2114" spans="1:8" hidden="1" x14ac:dyDescent="0.3">
      <c r="A2114" t="s">
        <v>3546</v>
      </c>
      <c r="B2114">
        <v>93</v>
      </c>
      <c r="C2114">
        <v>11784000</v>
      </c>
      <c r="D2114" t="s">
        <v>2877</v>
      </c>
      <c r="E2114" t="s">
        <v>3547</v>
      </c>
      <c r="F2114" t="s">
        <v>11</v>
      </c>
      <c r="G2114">
        <v>20000000</v>
      </c>
      <c r="H2114" s="8">
        <v>4.3</v>
      </c>
    </row>
    <row r="2115" spans="1:8" hidden="1" x14ac:dyDescent="0.3">
      <c r="A2115" t="s">
        <v>509</v>
      </c>
      <c r="B2115">
        <v>102</v>
      </c>
      <c r="C2115">
        <v>11169531</v>
      </c>
      <c r="D2115" t="s">
        <v>658</v>
      </c>
      <c r="E2115" t="s">
        <v>3548</v>
      </c>
      <c r="F2115" t="s">
        <v>11</v>
      </c>
      <c r="G2115">
        <v>20000000</v>
      </c>
      <c r="H2115" s="8">
        <v>6.4</v>
      </c>
    </row>
    <row r="2116" spans="1:8" hidden="1" x14ac:dyDescent="0.3">
      <c r="A2116" t="s">
        <v>1844</v>
      </c>
      <c r="B2116">
        <v>103</v>
      </c>
      <c r="C2116">
        <v>11034436</v>
      </c>
      <c r="D2116" t="s">
        <v>3549</v>
      </c>
      <c r="E2116" t="s">
        <v>3550</v>
      </c>
      <c r="F2116" t="s">
        <v>11</v>
      </c>
      <c r="G2116">
        <v>20000000</v>
      </c>
      <c r="H2116" s="8">
        <v>7.1</v>
      </c>
    </row>
    <row r="2117" spans="1:8" hidden="1" x14ac:dyDescent="0.3">
      <c r="A2117" t="s">
        <v>3160</v>
      </c>
      <c r="B2117">
        <v>115</v>
      </c>
      <c r="C2117">
        <v>12626905</v>
      </c>
      <c r="D2117" t="s">
        <v>142</v>
      </c>
      <c r="E2117" t="s">
        <v>3551</v>
      </c>
      <c r="F2117" t="s">
        <v>11</v>
      </c>
      <c r="G2117">
        <v>20000000</v>
      </c>
      <c r="H2117" s="8">
        <v>6.3</v>
      </c>
    </row>
    <row r="2118" spans="1:8" hidden="1" x14ac:dyDescent="0.3">
      <c r="A2118" t="s">
        <v>2666</v>
      </c>
      <c r="B2118">
        <v>96</v>
      </c>
      <c r="C2118">
        <v>10569071</v>
      </c>
      <c r="D2118" t="s">
        <v>658</v>
      </c>
      <c r="E2118" t="s">
        <v>3552</v>
      </c>
      <c r="F2118" t="s">
        <v>11</v>
      </c>
      <c r="G2118">
        <v>20000000</v>
      </c>
      <c r="H2118" s="8">
        <v>7.4</v>
      </c>
    </row>
    <row r="2119" spans="1:8" hidden="1" x14ac:dyDescent="0.3">
      <c r="A2119" t="s">
        <v>3553</v>
      </c>
      <c r="B2119">
        <v>98</v>
      </c>
      <c r="C2119">
        <v>10544143</v>
      </c>
      <c r="D2119" t="s">
        <v>551</v>
      </c>
      <c r="E2119" t="s">
        <v>3554</v>
      </c>
      <c r="F2119" t="s">
        <v>11</v>
      </c>
      <c r="G2119">
        <v>20000000</v>
      </c>
      <c r="H2119" s="8">
        <v>6.1</v>
      </c>
    </row>
    <row r="2120" spans="1:8" hidden="1" x14ac:dyDescent="0.3">
      <c r="A2120" t="s">
        <v>3088</v>
      </c>
      <c r="B2120">
        <v>101</v>
      </c>
      <c r="C2120">
        <v>13650738</v>
      </c>
      <c r="D2120" t="s">
        <v>840</v>
      </c>
      <c r="E2120" t="s">
        <v>3555</v>
      </c>
      <c r="F2120" t="s">
        <v>11</v>
      </c>
      <c r="G2120">
        <v>20000000</v>
      </c>
      <c r="H2120" s="8">
        <v>6.6</v>
      </c>
    </row>
    <row r="2121" spans="1:8" hidden="1" x14ac:dyDescent="0.3">
      <c r="A2121" t="s">
        <v>1660</v>
      </c>
      <c r="B2121">
        <v>106</v>
      </c>
      <c r="C2121">
        <v>10555348</v>
      </c>
      <c r="D2121" t="s">
        <v>326</v>
      </c>
      <c r="E2121" t="s">
        <v>3556</v>
      </c>
      <c r="F2121" t="s">
        <v>11</v>
      </c>
      <c r="G2121">
        <v>20000000</v>
      </c>
      <c r="H2121" s="8">
        <v>6</v>
      </c>
    </row>
    <row r="2122" spans="1:8" hidden="1" x14ac:dyDescent="0.3">
      <c r="A2122" t="s">
        <v>2666</v>
      </c>
      <c r="B2122">
        <v>101</v>
      </c>
      <c r="C2122">
        <v>9714482</v>
      </c>
      <c r="D2122" t="s">
        <v>3557</v>
      </c>
      <c r="E2122" t="s">
        <v>3558</v>
      </c>
      <c r="F2122" t="s">
        <v>11</v>
      </c>
      <c r="G2122">
        <v>20000000</v>
      </c>
      <c r="H2122" s="8">
        <v>6.8</v>
      </c>
    </row>
    <row r="2123" spans="1:8" hidden="1" x14ac:dyDescent="0.3">
      <c r="A2123" t="s">
        <v>652</v>
      </c>
      <c r="B2123">
        <v>87</v>
      </c>
      <c r="C2123">
        <v>8579684</v>
      </c>
      <c r="D2123" t="s">
        <v>658</v>
      </c>
      <c r="E2123" t="s">
        <v>3343</v>
      </c>
      <c r="F2123" t="s">
        <v>11</v>
      </c>
      <c r="G2123">
        <v>9000000</v>
      </c>
      <c r="H2123" s="8">
        <v>7.4</v>
      </c>
    </row>
    <row r="2124" spans="1:8" hidden="1" x14ac:dyDescent="0.3">
      <c r="A2124" t="s">
        <v>107</v>
      </c>
      <c r="B2124">
        <v>111</v>
      </c>
      <c r="C2124">
        <v>9525276</v>
      </c>
      <c r="D2124" t="s">
        <v>108</v>
      </c>
      <c r="E2124" t="s">
        <v>3559</v>
      </c>
      <c r="F2124" t="s">
        <v>11</v>
      </c>
      <c r="G2124">
        <v>20000000</v>
      </c>
      <c r="H2124" s="8">
        <v>6.8</v>
      </c>
    </row>
    <row r="2125" spans="1:8" hidden="1" x14ac:dyDescent="0.3">
      <c r="A2125" t="s">
        <v>2309</v>
      </c>
      <c r="B2125">
        <v>99</v>
      </c>
      <c r="C2125">
        <v>8855646</v>
      </c>
      <c r="D2125" t="s">
        <v>2289</v>
      </c>
      <c r="E2125" t="s">
        <v>3560</v>
      </c>
      <c r="F2125" t="s">
        <v>11</v>
      </c>
      <c r="G2125">
        <v>21000000</v>
      </c>
      <c r="H2125" s="8">
        <v>7.2</v>
      </c>
    </row>
    <row r="2126" spans="1:8" hidden="1" x14ac:dyDescent="0.3">
      <c r="A2126" t="s">
        <v>3561</v>
      </c>
      <c r="B2126">
        <v>88</v>
      </c>
      <c r="C2126">
        <v>9109322</v>
      </c>
      <c r="D2126" t="s">
        <v>881</v>
      </c>
      <c r="E2126" t="s">
        <v>3562</v>
      </c>
      <c r="F2126" t="s">
        <v>11</v>
      </c>
      <c r="G2126">
        <v>20000000</v>
      </c>
      <c r="H2126" s="8">
        <v>1.9</v>
      </c>
    </row>
    <row r="2127" spans="1:8" hidden="1" x14ac:dyDescent="0.3">
      <c r="A2127" t="s">
        <v>880</v>
      </c>
      <c r="B2127">
        <v>83</v>
      </c>
      <c r="C2127">
        <v>8326035</v>
      </c>
      <c r="D2127" t="s">
        <v>573</v>
      </c>
      <c r="E2127" t="s">
        <v>3563</v>
      </c>
      <c r="F2127" t="s">
        <v>11</v>
      </c>
      <c r="G2127">
        <v>33000000</v>
      </c>
      <c r="H2127" s="8">
        <v>5.5</v>
      </c>
    </row>
    <row r="2128" spans="1:8" hidden="1" x14ac:dyDescent="0.3">
      <c r="A2128" t="s">
        <v>880</v>
      </c>
      <c r="B2128">
        <v>91</v>
      </c>
      <c r="C2128">
        <v>8104069</v>
      </c>
      <c r="D2128" t="s">
        <v>573</v>
      </c>
      <c r="E2128" t="s">
        <v>3564</v>
      </c>
      <c r="F2128" t="s">
        <v>11</v>
      </c>
      <c r="G2128">
        <v>20000000</v>
      </c>
      <c r="H2128" s="8">
        <v>4.5</v>
      </c>
    </row>
    <row r="2129" spans="1:8" hidden="1" x14ac:dyDescent="0.3">
      <c r="A2129" t="s">
        <v>1213</v>
      </c>
      <c r="B2129">
        <v>108</v>
      </c>
      <c r="C2129">
        <v>8054280</v>
      </c>
      <c r="D2129" t="s">
        <v>1016</v>
      </c>
      <c r="E2129" t="s">
        <v>3565</v>
      </c>
      <c r="F2129" t="s">
        <v>11</v>
      </c>
      <c r="G2129">
        <v>20000000</v>
      </c>
      <c r="H2129" s="8">
        <v>6.3</v>
      </c>
    </row>
    <row r="2130" spans="1:8" hidden="1" x14ac:dyDescent="0.3">
      <c r="A2130" t="s">
        <v>2301</v>
      </c>
      <c r="B2130">
        <v>148</v>
      </c>
      <c r="C2130">
        <v>8093318</v>
      </c>
      <c r="D2130" t="s">
        <v>3566</v>
      </c>
      <c r="E2130" t="s">
        <v>3567</v>
      </c>
      <c r="F2130" t="s">
        <v>11</v>
      </c>
      <c r="G2130">
        <v>20000000</v>
      </c>
      <c r="H2130" s="8">
        <v>6.7</v>
      </c>
    </row>
    <row r="2131" spans="1:8" hidden="1" x14ac:dyDescent="0.3">
      <c r="A2131" t="s">
        <v>3568</v>
      </c>
      <c r="B2131">
        <v>77</v>
      </c>
      <c r="C2131">
        <v>7382993</v>
      </c>
      <c r="D2131" t="s">
        <v>89</v>
      </c>
      <c r="E2131" t="s">
        <v>3569</v>
      </c>
      <c r="F2131" t="s">
        <v>11</v>
      </c>
      <c r="G2131">
        <v>20000000</v>
      </c>
      <c r="H2131" s="8">
        <v>2.8</v>
      </c>
    </row>
    <row r="2132" spans="1:8" hidden="1" x14ac:dyDescent="0.3">
      <c r="A2132" t="s">
        <v>3570</v>
      </c>
      <c r="B2132">
        <v>110</v>
      </c>
      <c r="C2132">
        <v>8888355</v>
      </c>
      <c r="D2132" t="s">
        <v>2025</v>
      </c>
      <c r="E2132" t="s">
        <v>3571</v>
      </c>
      <c r="F2132" t="s">
        <v>11</v>
      </c>
      <c r="G2132">
        <v>20000000</v>
      </c>
      <c r="H2132" s="8">
        <v>5</v>
      </c>
    </row>
    <row r="2133" spans="1:8" hidden="1" x14ac:dyDescent="0.3">
      <c r="A2133" t="s">
        <v>1862</v>
      </c>
      <c r="B2133">
        <v>83</v>
      </c>
      <c r="C2133">
        <v>7001720</v>
      </c>
      <c r="D2133" t="s">
        <v>924</v>
      </c>
      <c r="E2133" t="s">
        <v>3572</v>
      </c>
      <c r="F2133" t="s">
        <v>11</v>
      </c>
      <c r="G2133">
        <v>12000000</v>
      </c>
      <c r="H2133" s="8">
        <v>4.3</v>
      </c>
    </row>
    <row r="2134" spans="1:8" hidden="1" x14ac:dyDescent="0.3">
      <c r="A2134" t="s">
        <v>1611</v>
      </c>
      <c r="B2134">
        <v>107</v>
      </c>
      <c r="C2134">
        <v>7268659</v>
      </c>
      <c r="D2134" t="s">
        <v>131</v>
      </c>
      <c r="E2134" t="s">
        <v>3573</v>
      </c>
      <c r="F2134" t="s">
        <v>11</v>
      </c>
      <c r="G2134">
        <v>20000000</v>
      </c>
      <c r="H2134" s="8">
        <v>5.6</v>
      </c>
    </row>
    <row r="2135" spans="1:8" hidden="1" x14ac:dyDescent="0.3">
      <c r="A2135" t="s">
        <v>3574</v>
      </c>
      <c r="B2135">
        <v>100</v>
      </c>
      <c r="C2135">
        <v>6852144</v>
      </c>
      <c r="D2135" t="s">
        <v>1207</v>
      </c>
      <c r="E2135" t="s">
        <v>3575</v>
      </c>
      <c r="F2135" t="s">
        <v>11</v>
      </c>
      <c r="G2135">
        <v>22000000</v>
      </c>
      <c r="H2135" s="8">
        <v>6.2</v>
      </c>
    </row>
    <row r="2136" spans="1:8" hidden="1" x14ac:dyDescent="0.3">
      <c r="A2136" t="s">
        <v>3051</v>
      </c>
      <c r="B2136">
        <v>87</v>
      </c>
      <c r="C2136">
        <v>6563357</v>
      </c>
      <c r="D2136" t="s">
        <v>1395</v>
      </c>
      <c r="E2136" t="s">
        <v>3576</v>
      </c>
      <c r="F2136" t="s">
        <v>11</v>
      </c>
      <c r="G2136">
        <v>20000000</v>
      </c>
      <c r="H2136" s="8">
        <v>5.3</v>
      </c>
    </row>
    <row r="2137" spans="1:8" hidden="1" x14ac:dyDescent="0.3">
      <c r="A2137" t="s">
        <v>3577</v>
      </c>
      <c r="B2137">
        <v>154</v>
      </c>
      <c r="C2137">
        <v>6201757</v>
      </c>
      <c r="D2137" t="s">
        <v>3578</v>
      </c>
      <c r="E2137" t="s">
        <v>3579</v>
      </c>
      <c r="F2137" t="s">
        <v>11</v>
      </c>
      <c r="G2137">
        <v>10000000</v>
      </c>
      <c r="H2137" s="8">
        <v>7.4</v>
      </c>
    </row>
    <row r="2138" spans="1:8" hidden="1" x14ac:dyDescent="0.3">
      <c r="A2138" t="s">
        <v>3580</v>
      </c>
      <c r="B2138">
        <v>106</v>
      </c>
      <c r="C2138">
        <v>6420319</v>
      </c>
      <c r="D2138" t="s">
        <v>1123</v>
      </c>
      <c r="E2138" t="s">
        <v>3581</v>
      </c>
      <c r="F2138" t="s">
        <v>11</v>
      </c>
      <c r="G2138">
        <v>20000000</v>
      </c>
      <c r="H2138" s="8">
        <v>7.4</v>
      </c>
    </row>
    <row r="2139" spans="1:8" hidden="1" x14ac:dyDescent="0.3">
      <c r="A2139" t="s">
        <v>1774</v>
      </c>
      <c r="B2139">
        <v>99</v>
      </c>
      <c r="C2139">
        <v>5702083</v>
      </c>
      <c r="D2139" t="s">
        <v>1190</v>
      </c>
      <c r="E2139" t="s">
        <v>3582</v>
      </c>
      <c r="F2139" t="s">
        <v>11</v>
      </c>
      <c r="G2139">
        <v>15000000</v>
      </c>
      <c r="H2139" s="8">
        <v>6.5</v>
      </c>
    </row>
    <row r="2140" spans="1:8" hidden="1" x14ac:dyDescent="0.3">
      <c r="A2140" t="s">
        <v>2921</v>
      </c>
      <c r="B2140">
        <v>100</v>
      </c>
      <c r="C2140">
        <v>5480996</v>
      </c>
      <c r="D2140" t="s">
        <v>3583</v>
      </c>
      <c r="E2140" t="s">
        <v>3584</v>
      </c>
      <c r="F2140" t="s">
        <v>11</v>
      </c>
      <c r="G2140">
        <v>8700000</v>
      </c>
      <c r="H2140" s="8">
        <v>7.1</v>
      </c>
    </row>
    <row r="2141" spans="1:8" hidden="1" x14ac:dyDescent="0.3">
      <c r="A2141" t="s">
        <v>236</v>
      </c>
      <c r="B2141">
        <v>116</v>
      </c>
      <c r="C2141">
        <v>6002756</v>
      </c>
      <c r="D2141" t="s">
        <v>536</v>
      </c>
      <c r="E2141" t="s">
        <v>3585</v>
      </c>
      <c r="F2141" t="s">
        <v>11</v>
      </c>
      <c r="G2141">
        <v>20000000</v>
      </c>
      <c r="H2141" s="8">
        <v>7.2</v>
      </c>
    </row>
    <row r="2142" spans="1:8" hidden="1" x14ac:dyDescent="0.3">
      <c r="A2142" t="s">
        <v>1461</v>
      </c>
      <c r="B2142">
        <v>94</v>
      </c>
      <c r="C2142">
        <v>5132655</v>
      </c>
      <c r="D2142" t="s">
        <v>3244</v>
      </c>
      <c r="E2142" t="s">
        <v>3586</v>
      </c>
      <c r="F2142" t="s">
        <v>11</v>
      </c>
      <c r="G2142">
        <v>20000000</v>
      </c>
      <c r="H2142" s="8">
        <v>2.2999999999999998</v>
      </c>
    </row>
    <row r="2143" spans="1:8" hidden="1" x14ac:dyDescent="0.3">
      <c r="A2143" t="s">
        <v>2909</v>
      </c>
      <c r="B2143">
        <v>111</v>
      </c>
      <c r="C2143">
        <v>5205343</v>
      </c>
      <c r="D2143" t="s">
        <v>2637</v>
      </c>
      <c r="E2143" t="s">
        <v>3587</v>
      </c>
      <c r="F2143" t="s">
        <v>11</v>
      </c>
      <c r="G2143">
        <v>20000000</v>
      </c>
      <c r="H2143" s="8">
        <v>6.4</v>
      </c>
    </row>
    <row r="2144" spans="1:8" hidden="1" x14ac:dyDescent="0.3">
      <c r="A2144" t="s">
        <v>3588</v>
      </c>
      <c r="B2144">
        <v>100</v>
      </c>
      <c r="C2144">
        <v>5005883</v>
      </c>
      <c r="D2144" t="s">
        <v>1085</v>
      </c>
      <c r="E2144" t="s">
        <v>3589</v>
      </c>
      <c r="F2144" t="s">
        <v>11</v>
      </c>
      <c r="G2144">
        <v>20000000</v>
      </c>
      <c r="H2144" s="8">
        <v>6.1</v>
      </c>
    </row>
    <row r="2145" spans="1:8" hidden="1" x14ac:dyDescent="0.3">
      <c r="A2145" t="s">
        <v>3590</v>
      </c>
      <c r="B2145">
        <v>125</v>
      </c>
      <c r="C2145">
        <v>5749134</v>
      </c>
      <c r="D2145" t="s">
        <v>142</v>
      </c>
      <c r="E2145" t="s">
        <v>3591</v>
      </c>
      <c r="F2145" t="s">
        <v>11</v>
      </c>
      <c r="G2145">
        <v>20000000</v>
      </c>
      <c r="H2145" s="8">
        <v>7</v>
      </c>
    </row>
    <row r="2146" spans="1:8" hidden="1" x14ac:dyDescent="0.3">
      <c r="A2146" t="s">
        <v>3592</v>
      </c>
      <c r="B2146">
        <v>119</v>
      </c>
      <c r="C2146">
        <v>4234040</v>
      </c>
      <c r="D2146" t="s">
        <v>506</v>
      </c>
      <c r="E2146" t="s">
        <v>3593</v>
      </c>
      <c r="F2146" t="s">
        <v>11</v>
      </c>
      <c r="G2146">
        <v>20000000</v>
      </c>
      <c r="H2146" s="8">
        <v>7</v>
      </c>
    </row>
    <row r="2147" spans="1:8" hidden="1" x14ac:dyDescent="0.3">
      <c r="A2147" t="s">
        <v>3594</v>
      </c>
      <c r="B2147">
        <v>135</v>
      </c>
      <c r="C2147">
        <v>4001121</v>
      </c>
      <c r="D2147" t="s">
        <v>1418</v>
      </c>
      <c r="E2147" t="s">
        <v>3595</v>
      </c>
      <c r="F2147" t="s">
        <v>11</v>
      </c>
      <c r="G2147">
        <v>20000000</v>
      </c>
      <c r="H2147" s="8">
        <v>7</v>
      </c>
    </row>
    <row r="2148" spans="1:8" hidden="1" x14ac:dyDescent="0.3">
      <c r="A2148" t="s">
        <v>3596</v>
      </c>
      <c r="B2148">
        <v>93</v>
      </c>
      <c r="C2148">
        <v>3749061</v>
      </c>
      <c r="D2148" t="s">
        <v>19</v>
      </c>
      <c r="E2148" t="s">
        <v>3597</v>
      </c>
      <c r="F2148" t="s">
        <v>11</v>
      </c>
      <c r="G2148">
        <v>20000000</v>
      </c>
      <c r="H2148" s="8">
        <v>4.9000000000000004</v>
      </c>
    </row>
    <row r="2149" spans="1:8" hidden="1" x14ac:dyDescent="0.3">
      <c r="A2149" t="s">
        <v>2650</v>
      </c>
      <c r="B2149">
        <v>114</v>
      </c>
      <c r="C2149">
        <v>3519627</v>
      </c>
      <c r="D2149" t="s">
        <v>3598</v>
      </c>
      <c r="E2149" t="s">
        <v>3599</v>
      </c>
      <c r="F2149" t="s">
        <v>11</v>
      </c>
      <c r="G2149">
        <v>20000000</v>
      </c>
      <c r="H2149" s="8">
        <v>6.9</v>
      </c>
    </row>
    <row r="2150" spans="1:8" hidden="1" x14ac:dyDescent="0.3">
      <c r="A2150" t="s">
        <v>3600</v>
      </c>
      <c r="B2150">
        <v>124</v>
      </c>
      <c r="C2150">
        <v>3081925</v>
      </c>
      <c r="D2150" t="s">
        <v>465</v>
      </c>
      <c r="E2150" t="s">
        <v>3601</v>
      </c>
      <c r="F2150" t="s">
        <v>11</v>
      </c>
      <c r="G2150">
        <v>21000000</v>
      </c>
      <c r="H2150" s="8">
        <v>7.5</v>
      </c>
    </row>
    <row r="2151" spans="1:8" hidden="1" x14ac:dyDescent="0.3">
      <c r="A2151" t="s">
        <v>2503</v>
      </c>
      <c r="B2151">
        <v>134</v>
      </c>
      <c r="C2151">
        <v>2298191</v>
      </c>
      <c r="D2151" t="s">
        <v>3602</v>
      </c>
      <c r="E2151" t="s">
        <v>3603</v>
      </c>
      <c r="F2151" t="s">
        <v>2505</v>
      </c>
      <c r="G2151">
        <v>2400000000</v>
      </c>
      <c r="H2151" s="8">
        <v>8.4</v>
      </c>
    </row>
    <row r="2152" spans="1:8" hidden="1" x14ac:dyDescent="0.3">
      <c r="A2152" t="s">
        <v>3604</v>
      </c>
      <c r="B2152">
        <v>114</v>
      </c>
      <c r="C2152">
        <v>2353728</v>
      </c>
      <c r="D2152" t="s">
        <v>3605</v>
      </c>
      <c r="E2152" t="s">
        <v>3606</v>
      </c>
      <c r="F2152" t="s">
        <v>955</v>
      </c>
      <c r="G2152">
        <v>20000000</v>
      </c>
      <c r="H2152" s="8">
        <v>6.9</v>
      </c>
    </row>
    <row r="2153" spans="1:8" hidden="1" x14ac:dyDescent="0.3">
      <c r="A2153" t="s">
        <v>3607</v>
      </c>
      <c r="B2153">
        <v>124</v>
      </c>
      <c r="C2153">
        <v>2000000</v>
      </c>
      <c r="D2153" t="s">
        <v>3608</v>
      </c>
      <c r="E2153" t="s">
        <v>3609</v>
      </c>
      <c r="F2153" t="s">
        <v>11</v>
      </c>
      <c r="G2153">
        <v>20000000</v>
      </c>
      <c r="H2153" s="8">
        <v>4.5</v>
      </c>
    </row>
    <row r="2154" spans="1:8" hidden="1" x14ac:dyDescent="0.3">
      <c r="A2154" t="s">
        <v>3160</v>
      </c>
      <c r="B2154">
        <v>104</v>
      </c>
      <c r="C2154">
        <v>1900725</v>
      </c>
      <c r="D2154" t="s">
        <v>3610</v>
      </c>
      <c r="E2154" t="s">
        <v>3611</v>
      </c>
      <c r="F2154" t="s">
        <v>11</v>
      </c>
      <c r="G2154">
        <v>2000000</v>
      </c>
      <c r="H2154" s="8">
        <v>7.4</v>
      </c>
    </row>
    <row r="2155" spans="1:8" hidden="1" x14ac:dyDescent="0.3">
      <c r="A2155" t="s">
        <v>3612</v>
      </c>
      <c r="B2155">
        <v>118</v>
      </c>
      <c r="C2155">
        <v>2246000</v>
      </c>
      <c r="D2155" t="s">
        <v>536</v>
      </c>
      <c r="E2155" t="s">
        <v>3613</v>
      </c>
      <c r="F2155" t="s">
        <v>11</v>
      </c>
      <c r="G2155">
        <v>20000000</v>
      </c>
      <c r="H2155" s="8">
        <v>7</v>
      </c>
    </row>
    <row r="2156" spans="1:8" hidden="1" x14ac:dyDescent="0.3">
      <c r="A2156" t="s">
        <v>3154</v>
      </c>
      <c r="B2156">
        <v>80</v>
      </c>
      <c r="C2156">
        <v>1646664</v>
      </c>
      <c r="D2156" t="s">
        <v>2464</v>
      </c>
      <c r="E2156" t="s">
        <v>3614</v>
      </c>
      <c r="F2156" t="s">
        <v>11</v>
      </c>
      <c r="G2156">
        <v>20000000</v>
      </c>
      <c r="H2156" s="8">
        <v>2.8</v>
      </c>
    </row>
    <row r="2157" spans="1:8" hidden="1" x14ac:dyDescent="0.3">
      <c r="A2157" t="s">
        <v>2745</v>
      </c>
      <c r="B2157">
        <v>107</v>
      </c>
      <c r="C2157">
        <v>1190018</v>
      </c>
      <c r="D2157" t="s">
        <v>455</v>
      </c>
      <c r="E2157" t="s">
        <v>3615</v>
      </c>
      <c r="F2157" t="s">
        <v>11</v>
      </c>
      <c r="G2157">
        <v>20000000</v>
      </c>
      <c r="H2157" s="8">
        <v>7.5</v>
      </c>
    </row>
    <row r="2158" spans="1:8" hidden="1" x14ac:dyDescent="0.3">
      <c r="A2158" t="s">
        <v>497</v>
      </c>
      <c r="B2158">
        <v>125</v>
      </c>
      <c r="C2158">
        <v>1027749</v>
      </c>
      <c r="D2158" t="s">
        <v>1123</v>
      </c>
      <c r="E2158" t="s">
        <v>3616</v>
      </c>
      <c r="F2158" t="s">
        <v>11</v>
      </c>
      <c r="G2158">
        <v>40000000</v>
      </c>
      <c r="H2158" s="8">
        <v>7.1</v>
      </c>
    </row>
    <row r="2159" spans="1:8" hidden="1" x14ac:dyDescent="0.3">
      <c r="A2159" t="s">
        <v>2869</v>
      </c>
      <c r="B2159">
        <v>115</v>
      </c>
      <c r="C2159">
        <v>882710</v>
      </c>
      <c r="D2159" t="s">
        <v>1736</v>
      </c>
      <c r="E2159" t="s">
        <v>3617</v>
      </c>
      <c r="F2159" t="s">
        <v>11</v>
      </c>
      <c r="G2159">
        <v>24000000</v>
      </c>
      <c r="H2159" s="8">
        <v>6.4</v>
      </c>
    </row>
    <row r="2160" spans="1:8" hidden="1" x14ac:dyDescent="0.3">
      <c r="A2160" t="s">
        <v>3618</v>
      </c>
      <c r="B2160">
        <v>88</v>
      </c>
      <c r="C2160">
        <v>1064277</v>
      </c>
      <c r="D2160" t="s">
        <v>3117</v>
      </c>
      <c r="E2160" t="s">
        <v>3619</v>
      </c>
      <c r="F2160" t="s">
        <v>11</v>
      </c>
      <c r="G2160">
        <v>20000000</v>
      </c>
      <c r="H2160" s="8">
        <v>6.7</v>
      </c>
    </row>
    <row r="2161" spans="1:8" hidden="1" x14ac:dyDescent="0.3">
      <c r="A2161" t="s">
        <v>1223</v>
      </c>
      <c r="B2161">
        <v>122</v>
      </c>
      <c r="C2161">
        <v>531009</v>
      </c>
      <c r="D2161" t="s">
        <v>69</v>
      </c>
      <c r="E2161" t="s">
        <v>3620</v>
      </c>
      <c r="F2161" t="s">
        <v>11</v>
      </c>
      <c r="G2161">
        <v>10000000</v>
      </c>
      <c r="H2161" s="8">
        <v>5.3</v>
      </c>
    </row>
    <row r="2162" spans="1:8" hidden="1" x14ac:dyDescent="0.3">
      <c r="A2162" t="s">
        <v>3621</v>
      </c>
      <c r="B2162">
        <v>103</v>
      </c>
      <c r="C2162">
        <v>410388</v>
      </c>
      <c r="D2162" t="s">
        <v>3622</v>
      </c>
      <c r="E2162" t="s">
        <v>3623</v>
      </c>
      <c r="F2162" t="s">
        <v>2505</v>
      </c>
      <c r="G2162">
        <v>2127519898</v>
      </c>
      <c r="H2162" s="8">
        <v>6.9</v>
      </c>
    </row>
    <row r="2163" spans="1:8" hidden="1" x14ac:dyDescent="0.3">
      <c r="A2163" t="s">
        <v>3624</v>
      </c>
      <c r="B2163">
        <v>101</v>
      </c>
      <c r="C2163">
        <v>375474</v>
      </c>
      <c r="D2163" t="s">
        <v>770</v>
      </c>
      <c r="E2163" t="s">
        <v>3625</v>
      </c>
      <c r="F2163" t="s">
        <v>11</v>
      </c>
      <c r="G2163">
        <v>20000000</v>
      </c>
      <c r="H2163" s="8">
        <v>6.2</v>
      </c>
    </row>
    <row r="2164" spans="1:8" hidden="1" x14ac:dyDescent="0.3">
      <c r="A2164" t="s">
        <v>168</v>
      </c>
      <c r="B2164">
        <v>107</v>
      </c>
      <c r="C2164">
        <v>305070</v>
      </c>
      <c r="D2164" t="s">
        <v>957</v>
      </c>
      <c r="E2164" t="s">
        <v>3626</v>
      </c>
      <c r="F2164" t="s">
        <v>11</v>
      </c>
      <c r="G2164">
        <v>20000000</v>
      </c>
      <c r="H2164" s="8">
        <v>6.4</v>
      </c>
    </row>
    <row r="2165" spans="1:8" hidden="1" x14ac:dyDescent="0.3">
      <c r="A2165" t="s">
        <v>2223</v>
      </c>
      <c r="B2165">
        <v>118</v>
      </c>
      <c r="C2165">
        <v>146072</v>
      </c>
      <c r="D2165" t="s">
        <v>3627</v>
      </c>
      <c r="E2165" t="s">
        <v>3628</v>
      </c>
      <c r="F2165" t="s">
        <v>955</v>
      </c>
      <c r="G2165">
        <v>140000000</v>
      </c>
      <c r="H2165" s="8">
        <v>6</v>
      </c>
    </row>
    <row r="2166" spans="1:8" hidden="1" x14ac:dyDescent="0.3">
      <c r="A2166" t="s">
        <v>2383</v>
      </c>
      <c r="B2166">
        <v>107</v>
      </c>
      <c r="C2166">
        <v>1183354</v>
      </c>
      <c r="D2166" t="s">
        <v>3629</v>
      </c>
      <c r="E2166" t="s">
        <v>3630</v>
      </c>
      <c r="F2166" t="s">
        <v>11</v>
      </c>
      <c r="G2166">
        <v>20000000</v>
      </c>
      <c r="H2166" s="8">
        <v>5.0999999999999996</v>
      </c>
    </row>
    <row r="2167" spans="1:8" hidden="1" x14ac:dyDescent="0.3">
      <c r="A2167" t="s">
        <v>3631</v>
      </c>
      <c r="B2167">
        <v>100</v>
      </c>
      <c r="C2167">
        <v>121972</v>
      </c>
      <c r="D2167" t="s">
        <v>3632</v>
      </c>
      <c r="E2167" t="s">
        <v>3633</v>
      </c>
      <c r="F2167" t="s">
        <v>11</v>
      </c>
      <c r="G2167">
        <v>22000000</v>
      </c>
      <c r="H2167" s="8">
        <v>5.5</v>
      </c>
    </row>
    <row r="2168" spans="1:8" hidden="1" x14ac:dyDescent="0.3">
      <c r="A2168" t="s">
        <v>1921</v>
      </c>
      <c r="B2168">
        <v>110</v>
      </c>
      <c r="C2168">
        <v>263365</v>
      </c>
      <c r="D2168" t="s">
        <v>830</v>
      </c>
      <c r="E2168" t="s">
        <v>3634</v>
      </c>
      <c r="F2168" t="s">
        <v>11</v>
      </c>
      <c r="G2168">
        <v>20000000</v>
      </c>
      <c r="H2168" s="8">
        <v>5.4</v>
      </c>
    </row>
    <row r="2169" spans="1:8" hidden="1" x14ac:dyDescent="0.3">
      <c r="A2169" t="s">
        <v>3329</v>
      </c>
      <c r="B2169">
        <v>125</v>
      </c>
      <c r="C2169">
        <v>8047690</v>
      </c>
      <c r="D2169" t="s">
        <v>69</v>
      </c>
      <c r="E2169" t="s">
        <v>3635</v>
      </c>
      <c r="F2169" t="s">
        <v>648</v>
      </c>
      <c r="G2169">
        <v>19400000</v>
      </c>
      <c r="H2169" s="8">
        <v>7.5</v>
      </c>
    </row>
    <row r="2170" spans="1:8" hidden="1" x14ac:dyDescent="0.3">
      <c r="A2170" t="s">
        <v>3307</v>
      </c>
      <c r="B2170">
        <v>184</v>
      </c>
      <c r="C2170">
        <v>476270</v>
      </c>
      <c r="D2170" t="s">
        <v>2809</v>
      </c>
      <c r="E2170" t="s">
        <v>3636</v>
      </c>
      <c r="F2170" t="s">
        <v>3637</v>
      </c>
      <c r="G2170">
        <v>20000000</v>
      </c>
      <c r="H2170" s="8">
        <v>7.4</v>
      </c>
    </row>
    <row r="2171" spans="1:8" hidden="1" x14ac:dyDescent="0.3">
      <c r="A2171" t="s">
        <v>945</v>
      </c>
      <c r="B2171">
        <v>236</v>
      </c>
      <c r="C2171">
        <v>184208848</v>
      </c>
      <c r="D2171" t="s">
        <v>1973</v>
      </c>
      <c r="E2171" t="s">
        <v>3638</v>
      </c>
      <c r="F2171" t="s">
        <v>11</v>
      </c>
      <c r="G2171">
        <v>22000000</v>
      </c>
      <c r="H2171" s="8">
        <v>8</v>
      </c>
    </row>
    <row r="2172" spans="1:8" hidden="1" x14ac:dyDescent="0.3">
      <c r="A2172" t="s">
        <v>2138</v>
      </c>
      <c r="B2172">
        <v>97</v>
      </c>
      <c r="C2172">
        <v>100292856</v>
      </c>
      <c r="D2172" t="s">
        <v>658</v>
      </c>
      <c r="E2172" t="s">
        <v>3639</v>
      </c>
      <c r="F2172" t="s">
        <v>11</v>
      </c>
      <c r="G2172">
        <v>20000000</v>
      </c>
      <c r="H2172" s="8">
        <v>5.7</v>
      </c>
    </row>
    <row r="2173" spans="1:8" hidden="1" x14ac:dyDescent="0.3">
      <c r="A2173" t="s">
        <v>1416</v>
      </c>
      <c r="B2173">
        <v>113</v>
      </c>
      <c r="C2173">
        <v>58571513</v>
      </c>
      <c r="D2173" t="s">
        <v>719</v>
      </c>
      <c r="E2173" t="s">
        <v>3640</v>
      </c>
      <c r="F2173" t="s">
        <v>11</v>
      </c>
      <c r="G2173">
        <v>19000000</v>
      </c>
      <c r="H2173" s="8">
        <v>6.8</v>
      </c>
    </row>
    <row r="2174" spans="1:8" hidden="1" x14ac:dyDescent="0.3">
      <c r="A2174" t="s">
        <v>3641</v>
      </c>
      <c r="B2174">
        <v>95</v>
      </c>
      <c r="C2174">
        <v>51431160</v>
      </c>
      <c r="D2174" t="s">
        <v>904</v>
      </c>
      <c r="E2174" t="s">
        <v>3642</v>
      </c>
      <c r="F2174" t="s">
        <v>11</v>
      </c>
      <c r="G2174">
        <v>20000000</v>
      </c>
      <c r="H2174" s="8">
        <v>5.9</v>
      </c>
    </row>
    <row r="2175" spans="1:8" hidden="1" x14ac:dyDescent="0.3">
      <c r="A2175" t="s">
        <v>2058</v>
      </c>
      <c r="B2175">
        <v>103</v>
      </c>
      <c r="C2175">
        <v>103001286</v>
      </c>
      <c r="D2175" t="s">
        <v>2059</v>
      </c>
      <c r="E2175" t="s">
        <v>3643</v>
      </c>
      <c r="F2175" t="s">
        <v>11</v>
      </c>
      <c r="G2175">
        <v>15000000</v>
      </c>
      <c r="H2175" s="8">
        <v>7.2</v>
      </c>
    </row>
    <row r="2176" spans="1:8" hidden="1" x14ac:dyDescent="0.3">
      <c r="A2176" t="s">
        <v>3447</v>
      </c>
      <c r="B2176">
        <v>91</v>
      </c>
      <c r="C2176">
        <v>41867960</v>
      </c>
      <c r="D2176" t="s">
        <v>2090</v>
      </c>
      <c r="E2176" t="s">
        <v>3644</v>
      </c>
      <c r="F2176" t="s">
        <v>11</v>
      </c>
      <c r="G2176">
        <v>20000000</v>
      </c>
      <c r="H2176" s="8">
        <v>5.5</v>
      </c>
    </row>
    <row r="2177" spans="1:8" hidden="1" x14ac:dyDescent="0.3">
      <c r="A2177" t="s">
        <v>134</v>
      </c>
      <c r="B2177">
        <v>116</v>
      </c>
      <c r="C2177">
        <v>210609762</v>
      </c>
      <c r="D2177" t="s">
        <v>620</v>
      </c>
      <c r="E2177" t="s">
        <v>3645</v>
      </c>
      <c r="F2177" t="s">
        <v>11</v>
      </c>
      <c r="G2177">
        <v>19000000</v>
      </c>
      <c r="H2177" s="8">
        <v>8.5</v>
      </c>
    </row>
    <row r="2178" spans="1:8" hidden="1" x14ac:dyDescent="0.3">
      <c r="A2178" t="s">
        <v>2209</v>
      </c>
      <c r="B2178">
        <v>93</v>
      </c>
      <c r="C2178">
        <v>40846082</v>
      </c>
      <c r="D2178" t="s">
        <v>998</v>
      </c>
      <c r="E2178" t="s">
        <v>3646</v>
      </c>
      <c r="F2178" t="s">
        <v>11</v>
      </c>
      <c r="G2178">
        <v>19000000</v>
      </c>
      <c r="H2178" s="8">
        <v>5.6</v>
      </c>
    </row>
    <row r="2179" spans="1:8" hidden="1" x14ac:dyDescent="0.3">
      <c r="A2179" t="s">
        <v>3025</v>
      </c>
      <c r="B2179">
        <v>113</v>
      </c>
      <c r="C2179">
        <v>51697449</v>
      </c>
      <c r="D2179" t="s">
        <v>840</v>
      </c>
      <c r="E2179" t="s">
        <v>3647</v>
      </c>
      <c r="F2179" t="s">
        <v>11</v>
      </c>
      <c r="G2179">
        <v>13000000</v>
      </c>
      <c r="H2179" s="8">
        <v>4.0999999999999996</v>
      </c>
    </row>
    <row r="2180" spans="1:8" hidden="1" x14ac:dyDescent="0.3">
      <c r="A2180" t="s">
        <v>1295</v>
      </c>
      <c r="B2180">
        <v>101</v>
      </c>
      <c r="C2180">
        <v>27758465</v>
      </c>
      <c r="D2180" t="s">
        <v>465</v>
      </c>
      <c r="E2180" t="s">
        <v>3648</v>
      </c>
      <c r="F2180" t="s">
        <v>11</v>
      </c>
      <c r="G2180">
        <v>19000000</v>
      </c>
      <c r="H2180" s="8">
        <v>6.1</v>
      </c>
    </row>
    <row r="2181" spans="1:8" hidden="1" x14ac:dyDescent="0.3">
      <c r="A2181" t="s">
        <v>258</v>
      </c>
      <c r="B2181">
        <v>95</v>
      </c>
      <c r="C2181">
        <v>56127162</v>
      </c>
      <c r="D2181" t="s">
        <v>551</v>
      </c>
      <c r="E2181" t="s">
        <v>3649</v>
      </c>
      <c r="F2181" t="s">
        <v>11</v>
      </c>
      <c r="G2181">
        <v>18000000</v>
      </c>
      <c r="H2181" s="8">
        <v>5.4</v>
      </c>
    </row>
    <row r="2182" spans="1:8" hidden="1" x14ac:dyDescent="0.3">
      <c r="A2182" t="s">
        <v>310</v>
      </c>
      <c r="B2182">
        <v>109</v>
      </c>
      <c r="C2182">
        <v>1357042</v>
      </c>
      <c r="D2182" t="s">
        <v>1190</v>
      </c>
      <c r="E2182" t="s">
        <v>3650</v>
      </c>
      <c r="F2182" t="s">
        <v>11</v>
      </c>
      <c r="G2182">
        <v>15000000</v>
      </c>
      <c r="H2182" s="8">
        <v>7.1</v>
      </c>
    </row>
    <row r="2183" spans="1:8" hidden="1" x14ac:dyDescent="0.3">
      <c r="A2183" t="s">
        <v>3651</v>
      </c>
      <c r="B2183">
        <v>85</v>
      </c>
      <c r="C2183">
        <v>15911333</v>
      </c>
      <c r="D2183" t="s">
        <v>816</v>
      </c>
      <c r="E2183" t="s">
        <v>3652</v>
      </c>
      <c r="F2183" t="s">
        <v>11</v>
      </c>
      <c r="G2183">
        <v>19000000</v>
      </c>
      <c r="H2183" s="8">
        <v>3.6</v>
      </c>
    </row>
    <row r="2184" spans="1:8" hidden="1" x14ac:dyDescent="0.3">
      <c r="A2184" t="s">
        <v>348</v>
      </c>
      <c r="B2184">
        <v>101</v>
      </c>
      <c r="C2184">
        <v>39103378</v>
      </c>
      <c r="D2184" t="s">
        <v>2170</v>
      </c>
      <c r="E2184" t="s">
        <v>3653</v>
      </c>
      <c r="F2184" t="s">
        <v>11</v>
      </c>
      <c r="G2184">
        <v>20000000</v>
      </c>
      <c r="H2184" s="8">
        <v>6.5</v>
      </c>
    </row>
    <row r="2185" spans="1:8" hidden="1" x14ac:dyDescent="0.3">
      <c r="A2185" t="s">
        <v>2503</v>
      </c>
      <c r="B2185">
        <v>125</v>
      </c>
      <c r="C2185">
        <v>10049886</v>
      </c>
      <c r="D2185" t="s">
        <v>200</v>
      </c>
      <c r="E2185" t="s">
        <v>3654</v>
      </c>
      <c r="F2185" t="s">
        <v>2505</v>
      </c>
      <c r="G2185">
        <v>19000000</v>
      </c>
      <c r="H2185" s="8">
        <v>8.6</v>
      </c>
    </row>
    <row r="2186" spans="1:8" hidden="1" x14ac:dyDescent="0.3">
      <c r="A2186" t="s">
        <v>487</v>
      </c>
      <c r="B2186">
        <v>132</v>
      </c>
      <c r="C2186">
        <v>8600000</v>
      </c>
      <c r="D2186" t="s">
        <v>957</v>
      </c>
      <c r="E2186" t="s">
        <v>3655</v>
      </c>
      <c r="F2186" t="s">
        <v>11</v>
      </c>
      <c r="G2186">
        <v>25000000</v>
      </c>
      <c r="H2186" s="8">
        <v>7</v>
      </c>
    </row>
    <row r="2187" spans="1:8" hidden="1" x14ac:dyDescent="0.3">
      <c r="A2187" t="s">
        <v>3656</v>
      </c>
      <c r="B2187">
        <v>131</v>
      </c>
      <c r="C2187">
        <v>21483154</v>
      </c>
      <c r="D2187" t="s">
        <v>1123</v>
      </c>
      <c r="E2187" t="s">
        <v>3657</v>
      </c>
      <c r="F2187" t="s">
        <v>11</v>
      </c>
      <c r="G2187">
        <v>19000000</v>
      </c>
      <c r="H2187" s="8">
        <v>7.6</v>
      </c>
    </row>
    <row r="2188" spans="1:8" hidden="1" x14ac:dyDescent="0.3">
      <c r="A2188" t="s">
        <v>1490</v>
      </c>
      <c r="B2188">
        <v>129</v>
      </c>
      <c r="C2188">
        <v>8396942</v>
      </c>
      <c r="D2188" t="s">
        <v>3658</v>
      </c>
      <c r="E2188" t="s">
        <v>3659</v>
      </c>
      <c r="F2188" t="s">
        <v>11</v>
      </c>
      <c r="G2188">
        <v>19000000</v>
      </c>
      <c r="H2188" s="8">
        <v>6.5</v>
      </c>
    </row>
    <row r="2189" spans="1:8" hidden="1" x14ac:dyDescent="0.3">
      <c r="A2189" t="s">
        <v>3660</v>
      </c>
      <c r="B2189">
        <v>100</v>
      </c>
      <c r="C2189">
        <v>12561</v>
      </c>
      <c r="D2189" t="s">
        <v>551</v>
      </c>
      <c r="E2189" t="s">
        <v>3661</v>
      </c>
      <c r="F2189" t="s">
        <v>11</v>
      </c>
      <c r="G2189">
        <v>19000000</v>
      </c>
      <c r="H2189" s="8">
        <v>6.4</v>
      </c>
    </row>
    <row r="2190" spans="1:8" hidden="1" x14ac:dyDescent="0.3">
      <c r="A2190" t="s">
        <v>3662</v>
      </c>
      <c r="B2190">
        <v>97</v>
      </c>
      <c r="C2190">
        <v>6923891</v>
      </c>
      <c r="D2190" t="s">
        <v>465</v>
      </c>
      <c r="E2190" t="s">
        <v>3663</v>
      </c>
      <c r="F2190" t="s">
        <v>11</v>
      </c>
      <c r="G2190">
        <v>23000000</v>
      </c>
      <c r="H2190" s="8">
        <v>6.3</v>
      </c>
    </row>
    <row r="2191" spans="1:8" hidden="1" x14ac:dyDescent="0.3">
      <c r="A2191" t="s">
        <v>3664</v>
      </c>
      <c r="B2191">
        <v>92</v>
      </c>
      <c r="C2191">
        <v>2119994</v>
      </c>
      <c r="D2191" t="s">
        <v>3665</v>
      </c>
      <c r="E2191" t="s">
        <v>3666</v>
      </c>
      <c r="F2191" t="s">
        <v>11</v>
      </c>
      <c r="G2191">
        <v>19000000</v>
      </c>
      <c r="H2191" s="8">
        <v>5.7</v>
      </c>
    </row>
    <row r="2192" spans="1:8" hidden="1" x14ac:dyDescent="0.3">
      <c r="A2192" t="s">
        <v>3667</v>
      </c>
      <c r="B2192">
        <v>116</v>
      </c>
      <c r="C2192">
        <v>1292527</v>
      </c>
      <c r="D2192" t="s">
        <v>3668</v>
      </c>
      <c r="E2192" t="s">
        <v>3669</v>
      </c>
      <c r="F2192" t="s">
        <v>11</v>
      </c>
      <c r="G2192">
        <v>19000000</v>
      </c>
      <c r="H2192" s="8">
        <v>6.3</v>
      </c>
    </row>
    <row r="2193" spans="1:8" hidden="1" x14ac:dyDescent="0.3">
      <c r="A2193" t="s">
        <v>3670</v>
      </c>
      <c r="B2193">
        <v>90</v>
      </c>
      <c r="C2193">
        <v>64255243</v>
      </c>
      <c r="D2193" t="s">
        <v>2004</v>
      </c>
      <c r="E2193" t="s">
        <v>3671</v>
      </c>
      <c r="F2193" t="s">
        <v>11</v>
      </c>
      <c r="G2193">
        <v>19000000</v>
      </c>
      <c r="H2193" s="8">
        <v>6</v>
      </c>
    </row>
    <row r="2194" spans="1:8" hidden="1" x14ac:dyDescent="0.3">
      <c r="A2194" t="s">
        <v>592</v>
      </c>
      <c r="B2194">
        <v>81</v>
      </c>
      <c r="C2194">
        <v>22245861</v>
      </c>
      <c r="D2194" t="s">
        <v>840</v>
      </c>
      <c r="E2194" t="s">
        <v>3672</v>
      </c>
      <c r="F2194" t="s">
        <v>11</v>
      </c>
      <c r="G2194">
        <v>19000000</v>
      </c>
      <c r="H2194" s="8">
        <v>7.7</v>
      </c>
    </row>
    <row r="2195" spans="1:8" hidden="1" x14ac:dyDescent="0.3">
      <c r="A2195" t="s">
        <v>3673</v>
      </c>
      <c r="B2195">
        <v>97</v>
      </c>
      <c r="C2195">
        <v>20433940</v>
      </c>
      <c r="D2195" t="s">
        <v>2090</v>
      </c>
      <c r="E2195" t="s">
        <v>3674</v>
      </c>
      <c r="F2195" t="s">
        <v>11</v>
      </c>
      <c r="G2195">
        <v>15000000</v>
      </c>
      <c r="H2195" s="8">
        <v>6.2</v>
      </c>
    </row>
    <row r="2196" spans="1:8" hidden="1" x14ac:dyDescent="0.3">
      <c r="A2196" t="s">
        <v>926</v>
      </c>
      <c r="B2196">
        <v>118</v>
      </c>
      <c r="C2196">
        <v>10562387</v>
      </c>
      <c r="D2196" t="s">
        <v>1767</v>
      </c>
      <c r="E2196" t="s">
        <v>3675</v>
      </c>
      <c r="F2196" t="s">
        <v>11</v>
      </c>
      <c r="G2196">
        <v>18500000</v>
      </c>
      <c r="H2196" s="8">
        <v>7.7</v>
      </c>
    </row>
    <row r="2197" spans="1:8" hidden="1" x14ac:dyDescent="0.3">
      <c r="A2197" t="s">
        <v>3676</v>
      </c>
      <c r="B2197">
        <v>100</v>
      </c>
      <c r="C2197">
        <v>18439082</v>
      </c>
      <c r="D2197" t="s">
        <v>1203</v>
      </c>
      <c r="E2197" t="s">
        <v>3677</v>
      </c>
      <c r="F2197" t="s">
        <v>11</v>
      </c>
      <c r="G2197">
        <v>18500000</v>
      </c>
      <c r="H2197" s="8">
        <v>6.4</v>
      </c>
    </row>
    <row r="2198" spans="1:8" hidden="1" x14ac:dyDescent="0.3">
      <c r="A2198" t="s">
        <v>2388</v>
      </c>
      <c r="B2198">
        <v>97</v>
      </c>
      <c r="C2198">
        <v>150056505</v>
      </c>
      <c r="D2198" t="s">
        <v>658</v>
      </c>
      <c r="E2198" t="s">
        <v>3678</v>
      </c>
      <c r="F2198" t="s">
        <v>11</v>
      </c>
      <c r="G2198">
        <v>18000000</v>
      </c>
      <c r="H2198" s="8">
        <v>6.4</v>
      </c>
    </row>
    <row r="2199" spans="1:8" hidden="1" x14ac:dyDescent="0.3">
      <c r="A2199" t="s">
        <v>575</v>
      </c>
      <c r="B2199">
        <v>114</v>
      </c>
      <c r="C2199">
        <v>119938730</v>
      </c>
      <c r="D2199" t="s">
        <v>3509</v>
      </c>
      <c r="E2199" t="s">
        <v>3679</v>
      </c>
      <c r="F2199" t="s">
        <v>11</v>
      </c>
      <c r="G2199">
        <v>18000000</v>
      </c>
      <c r="H2199" s="8">
        <v>6.9</v>
      </c>
    </row>
    <row r="2200" spans="1:8" hidden="1" x14ac:dyDescent="0.3">
      <c r="A2200" t="s">
        <v>1840</v>
      </c>
      <c r="B2200">
        <v>130</v>
      </c>
      <c r="C2200">
        <v>114968774</v>
      </c>
      <c r="D2200" t="s">
        <v>2086</v>
      </c>
      <c r="E2200" t="s">
        <v>3680</v>
      </c>
      <c r="F2200" t="s">
        <v>11</v>
      </c>
      <c r="G2200">
        <v>18000000</v>
      </c>
      <c r="H2200" s="8">
        <v>7.3</v>
      </c>
    </row>
    <row r="2201" spans="1:8" hidden="1" x14ac:dyDescent="0.3">
      <c r="A2201" t="s">
        <v>1233</v>
      </c>
      <c r="B2201">
        <v>82</v>
      </c>
      <c r="C2201">
        <v>128505958</v>
      </c>
      <c r="D2201" t="s">
        <v>658</v>
      </c>
      <c r="E2201" t="s">
        <v>3681</v>
      </c>
      <c r="F2201" t="s">
        <v>11</v>
      </c>
      <c r="G2201">
        <v>18000000</v>
      </c>
      <c r="H2201" s="8">
        <v>7.3</v>
      </c>
    </row>
    <row r="2202" spans="1:8" hidden="1" x14ac:dyDescent="0.3">
      <c r="A2202" t="s">
        <v>1021</v>
      </c>
      <c r="B2202">
        <v>96</v>
      </c>
      <c r="C2202">
        <v>95001351</v>
      </c>
      <c r="D2202" t="s">
        <v>551</v>
      </c>
      <c r="E2202" t="s">
        <v>3682</v>
      </c>
      <c r="F2202" t="s">
        <v>11</v>
      </c>
      <c r="G2202">
        <v>18000000</v>
      </c>
      <c r="H2202" s="8">
        <v>6.2</v>
      </c>
    </row>
    <row r="2203" spans="1:8" hidden="1" x14ac:dyDescent="0.3">
      <c r="A2203" t="s">
        <v>3190</v>
      </c>
      <c r="B2203">
        <v>105</v>
      </c>
      <c r="C2203">
        <v>76400000</v>
      </c>
      <c r="D2203" t="s">
        <v>22</v>
      </c>
      <c r="E2203" t="s">
        <v>3683</v>
      </c>
      <c r="F2203" t="s">
        <v>11</v>
      </c>
      <c r="G2203">
        <v>17000000</v>
      </c>
      <c r="H2203" s="8">
        <v>6.6</v>
      </c>
    </row>
    <row r="2204" spans="1:8" hidden="1" x14ac:dyDescent="0.3">
      <c r="A2204" t="s">
        <v>890</v>
      </c>
      <c r="B2204">
        <v>122</v>
      </c>
      <c r="C2204">
        <v>75072454</v>
      </c>
      <c r="D2204" t="s">
        <v>1452</v>
      </c>
      <c r="E2204" t="s">
        <v>3684</v>
      </c>
      <c r="F2204" t="s">
        <v>11</v>
      </c>
      <c r="G2204">
        <v>20000000</v>
      </c>
      <c r="H2204" s="8">
        <v>6.7</v>
      </c>
    </row>
    <row r="2205" spans="1:8" hidden="1" x14ac:dyDescent="0.3">
      <c r="A2205" t="s">
        <v>189</v>
      </c>
      <c r="B2205">
        <v>88</v>
      </c>
      <c r="C2205">
        <v>65535067</v>
      </c>
      <c r="D2205" t="s">
        <v>551</v>
      </c>
      <c r="E2205" t="s">
        <v>3685</v>
      </c>
      <c r="F2205" t="s">
        <v>11</v>
      </c>
      <c r="G2205">
        <v>17000000</v>
      </c>
      <c r="H2205" s="8">
        <v>5.7</v>
      </c>
    </row>
    <row r="2206" spans="1:8" hidden="1" x14ac:dyDescent="0.3">
      <c r="A2206" t="s">
        <v>3686</v>
      </c>
      <c r="B2206">
        <v>110</v>
      </c>
      <c r="C2206">
        <v>13998282</v>
      </c>
      <c r="D2206" t="s">
        <v>3687</v>
      </c>
      <c r="E2206" t="s">
        <v>3688</v>
      </c>
      <c r="F2206" t="s">
        <v>11</v>
      </c>
      <c r="G2206">
        <v>16000000</v>
      </c>
      <c r="H2206" s="8">
        <v>3.1</v>
      </c>
    </row>
    <row r="2207" spans="1:8" hidden="1" x14ac:dyDescent="0.3">
      <c r="A2207" t="s">
        <v>3470</v>
      </c>
      <c r="B2207">
        <v>103</v>
      </c>
      <c r="C2207">
        <v>6061759</v>
      </c>
      <c r="D2207" t="s">
        <v>465</v>
      </c>
      <c r="E2207" t="s">
        <v>3689</v>
      </c>
      <c r="F2207" t="s">
        <v>11</v>
      </c>
      <c r="G2207">
        <v>17000000</v>
      </c>
      <c r="H2207" s="8">
        <v>6.3</v>
      </c>
    </row>
    <row r="2208" spans="1:8" hidden="1" x14ac:dyDescent="0.3">
      <c r="A2208" t="s">
        <v>2369</v>
      </c>
      <c r="B2208">
        <v>106</v>
      </c>
      <c r="C2208">
        <v>64955956</v>
      </c>
      <c r="D2208" t="s">
        <v>840</v>
      </c>
      <c r="E2208" t="s">
        <v>3690</v>
      </c>
      <c r="F2208" t="s">
        <v>11</v>
      </c>
      <c r="G2208">
        <v>18000000</v>
      </c>
      <c r="H2208" s="8">
        <v>5.7</v>
      </c>
    </row>
    <row r="2209" spans="1:8" hidden="1" x14ac:dyDescent="0.3">
      <c r="A2209" t="s">
        <v>3691</v>
      </c>
      <c r="B2209">
        <v>98</v>
      </c>
      <c r="C2209">
        <v>60057639</v>
      </c>
      <c r="D2209" t="s">
        <v>2933</v>
      </c>
      <c r="E2209" t="s">
        <v>3692</v>
      </c>
      <c r="F2209" t="s">
        <v>11</v>
      </c>
      <c r="G2209">
        <v>18000000</v>
      </c>
      <c r="H2209" s="8">
        <v>7.1</v>
      </c>
    </row>
    <row r="2210" spans="1:8" hidden="1" x14ac:dyDescent="0.3">
      <c r="A2210" t="s">
        <v>657</v>
      </c>
      <c r="B2210">
        <v>68</v>
      </c>
      <c r="C2210">
        <v>53868030</v>
      </c>
      <c r="D2210" t="s">
        <v>326</v>
      </c>
      <c r="E2210" t="s">
        <v>3693</v>
      </c>
      <c r="F2210" t="s">
        <v>11</v>
      </c>
      <c r="G2210">
        <v>17000000</v>
      </c>
      <c r="H2210" s="8">
        <v>7</v>
      </c>
    </row>
    <row r="2211" spans="1:8" hidden="1" x14ac:dyDescent="0.3">
      <c r="A2211" t="s">
        <v>2309</v>
      </c>
      <c r="B2211">
        <v>94</v>
      </c>
      <c r="C2211">
        <v>59573085</v>
      </c>
      <c r="D2211" t="s">
        <v>904</v>
      </c>
      <c r="E2211" t="s">
        <v>3694</v>
      </c>
      <c r="F2211" t="s">
        <v>11</v>
      </c>
      <c r="G2211">
        <v>18000000</v>
      </c>
      <c r="H2211" s="8">
        <v>6.1</v>
      </c>
    </row>
    <row r="2212" spans="1:8" hidden="1" x14ac:dyDescent="0.3">
      <c r="A2212" t="s">
        <v>301</v>
      </c>
      <c r="B2212">
        <v>99</v>
      </c>
      <c r="C2212">
        <v>52691009</v>
      </c>
      <c r="D2212" t="s">
        <v>1006</v>
      </c>
      <c r="E2212" t="s">
        <v>3695</v>
      </c>
      <c r="F2212" t="s">
        <v>11</v>
      </c>
      <c r="G2212">
        <v>21000000</v>
      </c>
      <c r="H2212" s="8">
        <v>6.6</v>
      </c>
    </row>
    <row r="2213" spans="1:8" hidden="1" x14ac:dyDescent="0.3">
      <c r="A2213" t="s">
        <v>428</v>
      </c>
      <c r="B2213">
        <v>107</v>
      </c>
      <c r="C2213">
        <v>59735548</v>
      </c>
      <c r="D2213" t="s">
        <v>1381</v>
      </c>
      <c r="E2213" t="s">
        <v>3696</v>
      </c>
      <c r="F2213" t="s">
        <v>11</v>
      </c>
      <c r="G2213">
        <v>15000000</v>
      </c>
      <c r="H2213" s="8">
        <v>7.8</v>
      </c>
    </row>
    <row r="2214" spans="1:8" hidden="1" x14ac:dyDescent="0.3">
      <c r="A2214" t="s">
        <v>1632</v>
      </c>
      <c r="B2214">
        <v>180</v>
      </c>
      <c r="C2214">
        <v>51600000</v>
      </c>
      <c r="D2214" t="s">
        <v>3697</v>
      </c>
      <c r="E2214" t="s">
        <v>3698</v>
      </c>
      <c r="F2214" t="s">
        <v>11</v>
      </c>
      <c r="G2214">
        <v>18000000</v>
      </c>
      <c r="H2214" s="8">
        <v>8.3000000000000007</v>
      </c>
    </row>
    <row r="2215" spans="1:8" hidden="1" x14ac:dyDescent="0.3">
      <c r="A2215" t="s">
        <v>3699</v>
      </c>
      <c r="B2215">
        <v>89</v>
      </c>
      <c r="C2215">
        <v>43818159</v>
      </c>
      <c r="D2215" t="s">
        <v>2059</v>
      </c>
      <c r="E2215" t="s">
        <v>3700</v>
      </c>
      <c r="F2215" t="s">
        <v>11</v>
      </c>
      <c r="G2215">
        <v>20000000</v>
      </c>
      <c r="H2215" s="8">
        <v>3.9</v>
      </c>
    </row>
    <row r="2216" spans="1:8" hidden="1" x14ac:dyDescent="0.3">
      <c r="A2216" t="s">
        <v>684</v>
      </c>
      <c r="B2216">
        <v>97</v>
      </c>
      <c r="C2216">
        <v>86049418</v>
      </c>
      <c r="D2216" t="s">
        <v>658</v>
      </c>
      <c r="E2216" t="s">
        <v>3701</v>
      </c>
      <c r="F2216" t="s">
        <v>11</v>
      </c>
      <c r="G2216">
        <v>17000000</v>
      </c>
      <c r="H2216" s="8">
        <v>7</v>
      </c>
    </row>
    <row r="2217" spans="1:8" hidden="1" x14ac:dyDescent="0.3">
      <c r="A2217" t="s">
        <v>3702</v>
      </c>
      <c r="B2217">
        <v>113</v>
      </c>
      <c r="C2217">
        <v>43601508</v>
      </c>
      <c r="D2217" t="s">
        <v>465</v>
      </c>
      <c r="E2217" t="s">
        <v>3703</v>
      </c>
      <c r="F2217" t="s">
        <v>11</v>
      </c>
      <c r="G2217">
        <v>18000000</v>
      </c>
      <c r="H2217" s="8">
        <v>6.7</v>
      </c>
    </row>
    <row r="2218" spans="1:8" hidden="1" x14ac:dyDescent="0.3">
      <c r="A2218" t="s">
        <v>3667</v>
      </c>
      <c r="B2218">
        <v>131</v>
      </c>
      <c r="C2218">
        <v>41300105</v>
      </c>
      <c r="D2218" t="s">
        <v>2600</v>
      </c>
      <c r="E2218" t="s">
        <v>3704</v>
      </c>
      <c r="F2218" t="s">
        <v>11</v>
      </c>
      <c r="G2218">
        <v>19800000</v>
      </c>
      <c r="H2218" s="8">
        <v>7.3</v>
      </c>
    </row>
    <row r="2219" spans="1:8" hidden="1" x14ac:dyDescent="0.3">
      <c r="A2219" t="s">
        <v>1593</v>
      </c>
      <c r="B2219">
        <v>103</v>
      </c>
      <c r="C2219">
        <v>41382841</v>
      </c>
      <c r="D2219" t="s">
        <v>830</v>
      </c>
      <c r="E2219" t="s">
        <v>3705</v>
      </c>
      <c r="F2219" t="s">
        <v>11</v>
      </c>
      <c r="G2219">
        <v>18000000</v>
      </c>
      <c r="H2219" s="8">
        <v>6.3</v>
      </c>
    </row>
    <row r="2220" spans="1:8" hidden="1" x14ac:dyDescent="0.3">
      <c r="A2220" t="s">
        <v>367</v>
      </c>
      <c r="B2220">
        <v>119</v>
      </c>
      <c r="C2220">
        <v>42335698</v>
      </c>
      <c r="D2220" t="s">
        <v>465</v>
      </c>
      <c r="E2220" t="s">
        <v>3706</v>
      </c>
      <c r="F2220" t="s">
        <v>11</v>
      </c>
      <c r="G2220">
        <v>18000000</v>
      </c>
      <c r="H2220" s="8">
        <v>7.8</v>
      </c>
    </row>
    <row r="2221" spans="1:8" hidden="1" x14ac:dyDescent="0.3">
      <c r="A2221" t="s">
        <v>2666</v>
      </c>
      <c r="B2221">
        <v>98</v>
      </c>
      <c r="C2221">
        <v>33404871</v>
      </c>
      <c r="D2221" t="s">
        <v>1128</v>
      </c>
      <c r="E2221" t="s">
        <v>3707</v>
      </c>
      <c r="F2221" t="s">
        <v>11</v>
      </c>
      <c r="G2221">
        <v>18000000</v>
      </c>
      <c r="H2221" s="8">
        <v>7.3</v>
      </c>
    </row>
    <row r="2222" spans="1:8" hidden="1" x14ac:dyDescent="0.3">
      <c r="A2222" t="s">
        <v>375</v>
      </c>
      <c r="B2222">
        <v>111</v>
      </c>
      <c r="C2222">
        <v>31471430</v>
      </c>
      <c r="D2222" t="s">
        <v>932</v>
      </c>
      <c r="E2222" t="s">
        <v>3708</v>
      </c>
      <c r="F2222" t="s">
        <v>11</v>
      </c>
      <c r="G2222">
        <v>15000000</v>
      </c>
      <c r="H2222" s="8">
        <v>7.6</v>
      </c>
    </row>
    <row r="2223" spans="1:8" hidden="1" x14ac:dyDescent="0.3">
      <c r="A2223" t="s">
        <v>3709</v>
      </c>
      <c r="B2223">
        <v>94</v>
      </c>
      <c r="C2223">
        <v>30222640</v>
      </c>
      <c r="D2223" t="s">
        <v>2522</v>
      </c>
      <c r="E2223" t="s">
        <v>3710</v>
      </c>
      <c r="F2223" t="s">
        <v>11</v>
      </c>
      <c r="G2223">
        <v>25000000</v>
      </c>
      <c r="H2223" s="8">
        <v>5.3</v>
      </c>
    </row>
    <row r="2224" spans="1:8" hidden="1" x14ac:dyDescent="0.3">
      <c r="A2224" t="s">
        <v>328</v>
      </c>
      <c r="B2224">
        <v>122</v>
      </c>
      <c r="C2224">
        <v>26830000</v>
      </c>
      <c r="D2224" t="s">
        <v>655</v>
      </c>
      <c r="E2224" t="s">
        <v>2792</v>
      </c>
      <c r="F2224" t="s">
        <v>11</v>
      </c>
      <c r="G2224">
        <v>18000000</v>
      </c>
      <c r="H2224" s="8">
        <v>7.9</v>
      </c>
    </row>
    <row r="2225" spans="1:8" hidden="1" x14ac:dyDescent="0.3">
      <c r="A2225" t="s">
        <v>3711</v>
      </c>
      <c r="B2225">
        <v>81</v>
      </c>
      <c r="C2225">
        <v>26906039</v>
      </c>
      <c r="D2225" t="s">
        <v>717</v>
      </c>
      <c r="E2225" t="s">
        <v>3712</v>
      </c>
      <c r="F2225" t="s">
        <v>11</v>
      </c>
      <c r="G2225">
        <v>18000000</v>
      </c>
      <c r="H2225" s="8">
        <v>5.3</v>
      </c>
    </row>
    <row r="2226" spans="1:8" hidden="1" x14ac:dyDescent="0.3">
      <c r="A2226" t="s">
        <v>1763</v>
      </c>
      <c r="B2226">
        <v>89</v>
      </c>
      <c r="C2226">
        <v>21378000</v>
      </c>
      <c r="D2226" t="s">
        <v>2404</v>
      </c>
      <c r="E2226" t="s">
        <v>3713</v>
      </c>
      <c r="F2226" t="s">
        <v>11</v>
      </c>
      <c r="G2226">
        <v>1000000</v>
      </c>
      <c r="H2226" s="8">
        <v>6.8</v>
      </c>
    </row>
    <row r="2227" spans="1:8" hidden="1" x14ac:dyDescent="0.3">
      <c r="A2227" t="s">
        <v>3714</v>
      </c>
      <c r="B2227">
        <v>106</v>
      </c>
      <c r="C2227">
        <v>43853424</v>
      </c>
      <c r="D2227" t="s">
        <v>3715</v>
      </c>
      <c r="E2227" t="s">
        <v>3716</v>
      </c>
      <c r="F2227" t="s">
        <v>11</v>
      </c>
      <c r="G2227">
        <v>18000000</v>
      </c>
      <c r="H2227" s="8">
        <v>7.1</v>
      </c>
    </row>
    <row r="2228" spans="1:8" hidden="1" x14ac:dyDescent="0.3">
      <c r="A2228" t="s">
        <v>3717</v>
      </c>
      <c r="B2228">
        <v>86</v>
      </c>
      <c r="C2228">
        <v>23993605</v>
      </c>
      <c r="D2228" t="s">
        <v>2933</v>
      </c>
      <c r="E2228" t="s">
        <v>3718</v>
      </c>
      <c r="F2228" t="s">
        <v>11</v>
      </c>
      <c r="G2228">
        <v>18000000</v>
      </c>
      <c r="H2228" s="8">
        <v>5.8</v>
      </c>
    </row>
    <row r="2229" spans="1:8" hidden="1" x14ac:dyDescent="0.3">
      <c r="A2229" t="s">
        <v>3075</v>
      </c>
      <c r="B2229">
        <v>103</v>
      </c>
      <c r="C2229">
        <v>26400000</v>
      </c>
      <c r="D2229" t="s">
        <v>13</v>
      </c>
      <c r="E2229" t="s">
        <v>3719</v>
      </c>
      <c r="F2229" t="s">
        <v>11</v>
      </c>
      <c r="G2229">
        <v>18000000</v>
      </c>
      <c r="H2229" s="8">
        <v>5.8</v>
      </c>
    </row>
    <row r="2230" spans="1:8" hidden="1" x14ac:dyDescent="0.3">
      <c r="A2230" t="s">
        <v>152</v>
      </c>
      <c r="B2230">
        <v>121</v>
      </c>
      <c r="C2230">
        <v>45250</v>
      </c>
      <c r="D2230" t="s">
        <v>536</v>
      </c>
      <c r="E2230" t="s">
        <v>3720</v>
      </c>
      <c r="F2230" t="s">
        <v>11</v>
      </c>
      <c r="G2230">
        <v>18000000</v>
      </c>
      <c r="H2230" s="8">
        <v>8.3000000000000007</v>
      </c>
    </row>
    <row r="2231" spans="1:8" hidden="1" x14ac:dyDescent="0.3">
      <c r="A2231" t="s">
        <v>3721</v>
      </c>
      <c r="B2231">
        <v>109</v>
      </c>
      <c r="C2231">
        <v>22927390</v>
      </c>
      <c r="D2231" t="s">
        <v>69</v>
      </c>
      <c r="E2231" t="s">
        <v>3722</v>
      </c>
      <c r="F2231" t="s">
        <v>11</v>
      </c>
      <c r="G2231">
        <v>18000000</v>
      </c>
      <c r="H2231" s="8">
        <v>5.6</v>
      </c>
    </row>
    <row r="2232" spans="1:8" hidden="1" x14ac:dyDescent="0.3">
      <c r="A2232" t="s">
        <v>1029</v>
      </c>
      <c r="B2232">
        <v>109</v>
      </c>
      <c r="C2232">
        <v>4250320</v>
      </c>
      <c r="D2232" t="s">
        <v>3723</v>
      </c>
      <c r="E2232" t="s">
        <v>3724</v>
      </c>
      <c r="F2232" t="s">
        <v>11</v>
      </c>
      <c r="G2232">
        <v>18000000</v>
      </c>
      <c r="H2232" s="8">
        <v>6.8</v>
      </c>
    </row>
    <row r="2233" spans="1:8" hidden="1" x14ac:dyDescent="0.3">
      <c r="A2233" t="s">
        <v>3725</v>
      </c>
      <c r="B2233">
        <v>123</v>
      </c>
      <c r="C2233">
        <v>22452209</v>
      </c>
      <c r="D2233" t="s">
        <v>1147</v>
      </c>
      <c r="E2233" t="s">
        <v>3726</v>
      </c>
      <c r="F2233" t="s">
        <v>11</v>
      </c>
      <c r="G2233">
        <v>18000000</v>
      </c>
      <c r="H2233" s="8">
        <v>5</v>
      </c>
    </row>
    <row r="2234" spans="1:8" hidden="1" x14ac:dyDescent="0.3">
      <c r="A2234" t="s">
        <v>1741</v>
      </c>
      <c r="B2234">
        <v>94</v>
      </c>
      <c r="C2234">
        <v>18329466</v>
      </c>
      <c r="D2234" t="s">
        <v>2482</v>
      </c>
      <c r="E2234" t="s">
        <v>3727</v>
      </c>
      <c r="F2234" t="s">
        <v>11</v>
      </c>
      <c r="G2234">
        <v>18000000</v>
      </c>
      <c r="H2234" s="8">
        <v>7.6</v>
      </c>
    </row>
    <row r="2235" spans="1:8" hidden="1" x14ac:dyDescent="0.3">
      <c r="A2235" t="s">
        <v>2666</v>
      </c>
      <c r="B2235">
        <v>94</v>
      </c>
      <c r="C2235">
        <v>17071230</v>
      </c>
      <c r="D2235" t="s">
        <v>326</v>
      </c>
      <c r="E2235" t="s">
        <v>3728</v>
      </c>
      <c r="F2235" t="s">
        <v>11</v>
      </c>
      <c r="G2235">
        <v>18000000</v>
      </c>
      <c r="H2235" s="8">
        <v>6.7</v>
      </c>
    </row>
    <row r="2236" spans="1:8" hidden="1" x14ac:dyDescent="0.3">
      <c r="A2236" t="s">
        <v>3729</v>
      </c>
      <c r="B2236">
        <v>115</v>
      </c>
      <c r="C2236">
        <v>17174870</v>
      </c>
      <c r="D2236" t="s">
        <v>2522</v>
      </c>
      <c r="E2236" t="s">
        <v>3730</v>
      </c>
      <c r="F2236" t="s">
        <v>11</v>
      </c>
      <c r="G2236">
        <v>18000000</v>
      </c>
      <c r="H2236" s="8">
        <v>6.7</v>
      </c>
    </row>
    <row r="2237" spans="1:8" hidden="1" x14ac:dyDescent="0.3">
      <c r="A2237" t="s">
        <v>3285</v>
      </c>
      <c r="B2237">
        <v>107</v>
      </c>
      <c r="C2237">
        <v>26284475</v>
      </c>
      <c r="D2237" t="s">
        <v>658</v>
      </c>
      <c r="E2237" t="s">
        <v>3731</v>
      </c>
      <c r="F2237" t="s">
        <v>11</v>
      </c>
      <c r="G2237">
        <v>17000000</v>
      </c>
      <c r="H2237" s="8">
        <v>5.7</v>
      </c>
    </row>
    <row r="2238" spans="1:8" hidden="1" x14ac:dyDescent="0.3">
      <c r="A2238" t="s">
        <v>3732</v>
      </c>
      <c r="B2238">
        <v>91</v>
      </c>
      <c r="C2238">
        <v>16702864</v>
      </c>
      <c r="D2238" t="s">
        <v>326</v>
      </c>
      <c r="E2238" t="s">
        <v>3733</v>
      </c>
      <c r="F2238" t="s">
        <v>11</v>
      </c>
      <c r="G2238">
        <v>18000000</v>
      </c>
      <c r="H2238" s="8">
        <v>5.2</v>
      </c>
    </row>
    <row r="2239" spans="1:8" hidden="1" x14ac:dyDescent="0.3">
      <c r="A2239" t="s">
        <v>2179</v>
      </c>
      <c r="B2239">
        <v>125</v>
      </c>
      <c r="C2239">
        <v>15561627</v>
      </c>
      <c r="D2239" t="s">
        <v>1128</v>
      </c>
      <c r="E2239" t="s">
        <v>3734</v>
      </c>
      <c r="F2239" t="s">
        <v>11</v>
      </c>
      <c r="G2239">
        <v>18000000</v>
      </c>
      <c r="H2239" s="8">
        <v>7.5</v>
      </c>
    </row>
    <row r="2240" spans="1:8" hidden="1" x14ac:dyDescent="0.3">
      <c r="A2240" t="s">
        <v>1741</v>
      </c>
      <c r="B2240">
        <v>122</v>
      </c>
      <c r="C2240">
        <v>17750583</v>
      </c>
      <c r="D2240" t="s">
        <v>506</v>
      </c>
      <c r="E2240" t="s">
        <v>3735</v>
      </c>
      <c r="F2240" t="s">
        <v>11</v>
      </c>
      <c r="G2240">
        <v>30000000</v>
      </c>
      <c r="H2240" s="8">
        <v>7.2</v>
      </c>
    </row>
    <row r="2241" spans="1:8" hidden="1" x14ac:dyDescent="0.3">
      <c r="A2241" t="s">
        <v>409</v>
      </c>
      <c r="B2241">
        <v>102</v>
      </c>
      <c r="C2241">
        <v>14793904</v>
      </c>
      <c r="D2241" t="s">
        <v>551</v>
      </c>
      <c r="E2241" t="s">
        <v>3736</v>
      </c>
      <c r="F2241" t="s">
        <v>11</v>
      </c>
      <c r="G2241">
        <v>18000000</v>
      </c>
      <c r="H2241" s="8">
        <v>5.3</v>
      </c>
    </row>
    <row r="2242" spans="1:8" hidden="1" x14ac:dyDescent="0.3">
      <c r="A2242" t="s">
        <v>2862</v>
      </c>
      <c r="B2242">
        <v>90</v>
      </c>
      <c r="C2242">
        <v>15281286</v>
      </c>
      <c r="D2242" t="s">
        <v>465</v>
      </c>
      <c r="E2242" t="s">
        <v>3737</v>
      </c>
      <c r="F2242" t="s">
        <v>11</v>
      </c>
      <c r="G2242">
        <v>18000000</v>
      </c>
      <c r="H2242" s="8">
        <v>6.5</v>
      </c>
    </row>
    <row r="2243" spans="1:8" hidden="1" x14ac:dyDescent="0.3">
      <c r="A2243" t="s">
        <v>3738</v>
      </c>
      <c r="B2243">
        <v>98</v>
      </c>
      <c r="C2243">
        <v>8000000</v>
      </c>
      <c r="D2243" t="s">
        <v>43</v>
      </c>
      <c r="E2243" t="s">
        <v>3739</v>
      </c>
      <c r="F2243" t="s">
        <v>11</v>
      </c>
      <c r="G2243">
        <v>18000000</v>
      </c>
      <c r="H2243" s="8">
        <v>5</v>
      </c>
    </row>
    <row r="2244" spans="1:8" hidden="1" x14ac:dyDescent="0.3">
      <c r="A2244" t="s">
        <v>3740</v>
      </c>
      <c r="B2244">
        <v>109</v>
      </c>
      <c r="C2244">
        <v>13491653</v>
      </c>
      <c r="D2244" t="s">
        <v>1345</v>
      </c>
      <c r="E2244" t="s">
        <v>3741</v>
      </c>
      <c r="F2244" t="s">
        <v>11</v>
      </c>
      <c r="G2244">
        <v>18000000</v>
      </c>
      <c r="H2244" s="8">
        <v>6.1</v>
      </c>
    </row>
    <row r="2245" spans="1:8" hidden="1" x14ac:dyDescent="0.3">
      <c r="A2245" t="s">
        <v>3742</v>
      </c>
      <c r="B2245">
        <v>90</v>
      </c>
      <c r="C2245">
        <v>10494494</v>
      </c>
      <c r="D2245" t="s">
        <v>108</v>
      </c>
      <c r="E2245" t="s">
        <v>3743</v>
      </c>
      <c r="F2245" t="s">
        <v>11</v>
      </c>
      <c r="G2245">
        <v>18000000</v>
      </c>
      <c r="H2245" s="8">
        <v>4.4000000000000004</v>
      </c>
    </row>
    <row r="2246" spans="1:8" hidden="1" x14ac:dyDescent="0.3">
      <c r="A2246" t="s">
        <v>344</v>
      </c>
      <c r="B2246">
        <v>112</v>
      </c>
      <c r="C2246">
        <v>7837632</v>
      </c>
      <c r="D2246" t="s">
        <v>1128</v>
      </c>
      <c r="E2246" t="s">
        <v>3744</v>
      </c>
      <c r="F2246" t="s">
        <v>11</v>
      </c>
      <c r="G2246">
        <v>18000000</v>
      </c>
      <c r="H2246" s="8">
        <v>7.5</v>
      </c>
    </row>
    <row r="2247" spans="1:8" hidden="1" x14ac:dyDescent="0.3">
      <c r="A2247" t="s">
        <v>1286</v>
      </c>
      <c r="B2247">
        <v>94</v>
      </c>
      <c r="C2247">
        <v>15155772</v>
      </c>
      <c r="D2247" t="s">
        <v>465</v>
      </c>
      <c r="E2247" t="s">
        <v>3745</v>
      </c>
      <c r="F2247" t="s">
        <v>11</v>
      </c>
      <c r="G2247">
        <v>18000000</v>
      </c>
      <c r="H2247" s="8">
        <v>5.7</v>
      </c>
    </row>
    <row r="2248" spans="1:8" hidden="1" x14ac:dyDescent="0.3">
      <c r="A2248" t="s">
        <v>3746</v>
      </c>
      <c r="B2248">
        <v>105</v>
      </c>
      <c r="C2248">
        <v>8508843</v>
      </c>
      <c r="D2248" t="s">
        <v>1395</v>
      </c>
      <c r="E2248" t="s">
        <v>3747</v>
      </c>
      <c r="F2248" t="s">
        <v>11</v>
      </c>
      <c r="G2248">
        <v>18000000</v>
      </c>
      <c r="H2248" s="8">
        <v>5.5</v>
      </c>
    </row>
    <row r="2249" spans="1:8" hidden="1" x14ac:dyDescent="0.3">
      <c r="A2249" t="s">
        <v>3748</v>
      </c>
      <c r="B2249">
        <v>104</v>
      </c>
      <c r="C2249">
        <v>7739049</v>
      </c>
      <c r="D2249" t="s">
        <v>465</v>
      </c>
      <c r="E2249" t="s">
        <v>3749</v>
      </c>
      <c r="F2249" t="s">
        <v>11</v>
      </c>
      <c r="G2249">
        <v>18000000</v>
      </c>
      <c r="H2249" s="8">
        <v>7.1</v>
      </c>
    </row>
    <row r="2250" spans="1:8" hidden="1" x14ac:dyDescent="0.3">
      <c r="A2250" t="s">
        <v>1703</v>
      </c>
      <c r="B2250">
        <v>112</v>
      </c>
      <c r="C2250">
        <v>6734844</v>
      </c>
      <c r="D2250" t="s">
        <v>69</v>
      </c>
      <c r="E2250" t="s">
        <v>3750</v>
      </c>
      <c r="F2250" t="s">
        <v>11</v>
      </c>
      <c r="G2250">
        <v>17000000</v>
      </c>
      <c r="H2250" s="8">
        <v>5.9</v>
      </c>
    </row>
    <row r="2251" spans="1:8" hidden="1" x14ac:dyDescent="0.3">
      <c r="A2251" t="s">
        <v>3751</v>
      </c>
      <c r="B2251">
        <v>108</v>
      </c>
      <c r="C2251">
        <v>6000000</v>
      </c>
      <c r="D2251" t="s">
        <v>13</v>
      </c>
      <c r="E2251" t="s">
        <v>3752</v>
      </c>
      <c r="F2251" t="s">
        <v>11</v>
      </c>
      <c r="G2251">
        <v>18000000</v>
      </c>
      <c r="H2251" s="8">
        <v>6.7</v>
      </c>
    </row>
    <row r="2252" spans="1:8" hidden="1" x14ac:dyDescent="0.3">
      <c r="A2252" t="s">
        <v>2992</v>
      </c>
      <c r="B2252">
        <v>112</v>
      </c>
      <c r="C2252">
        <v>6615578</v>
      </c>
      <c r="D2252" t="s">
        <v>2067</v>
      </c>
      <c r="E2252" t="s">
        <v>3753</v>
      </c>
      <c r="F2252" t="s">
        <v>11</v>
      </c>
      <c r="G2252">
        <v>13000000</v>
      </c>
      <c r="H2252" s="8">
        <v>7</v>
      </c>
    </row>
    <row r="2253" spans="1:8" hidden="1" x14ac:dyDescent="0.3">
      <c r="A2253" t="s">
        <v>83</v>
      </c>
      <c r="B2253">
        <v>127</v>
      </c>
      <c r="C2253">
        <v>5887457</v>
      </c>
      <c r="D2253" t="s">
        <v>1376</v>
      </c>
      <c r="E2253" t="s">
        <v>3754</v>
      </c>
      <c r="F2253" t="s">
        <v>11</v>
      </c>
      <c r="G2253">
        <v>18000000</v>
      </c>
      <c r="H2253" s="8">
        <v>7.9</v>
      </c>
    </row>
    <row r="2254" spans="1:8" hidden="1" x14ac:dyDescent="0.3">
      <c r="A2254" t="s">
        <v>2643</v>
      </c>
      <c r="B2254">
        <v>111</v>
      </c>
      <c r="C2254">
        <v>13362308</v>
      </c>
      <c r="D2254" t="s">
        <v>1128</v>
      </c>
      <c r="E2254" t="s">
        <v>3755</v>
      </c>
      <c r="F2254" t="s">
        <v>11</v>
      </c>
      <c r="G2254">
        <v>18000000</v>
      </c>
      <c r="H2254" s="8">
        <v>6.9</v>
      </c>
    </row>
    <row r="2255" spans="1:8" hidden="1" x14ac:dyDescent="0.3">
      <c r="A2255" t="s">
        <v>675</v>
      </c>
      <c r="B2255">
        <v>126</v>
      </c>
      <c r="C2255">
        <v>5701643</v>
      </c>
      <c r="D2255" t="s">
        <v>1136</v>
      </c>
      <c r="E2255" t="s">
        <v>3756</v>
      </c>
      <c r="F2255" t="s">
        <v>3757</v>
      </c>
      <c r="G2255">
        <v>20000000</v>
      </c>
      <c r="H2255" s="8">
        <v>7.3</v>
      </c>
    </row>
    <row r="2256" spans="1:8" hidden="1" x14ac:dyDescent="0.3">
      <c r="A2256" t="s">
        <v>422</v>
      </c>
      <c r="B2256">
        <v>114</v>
      </c>
      <c r="C2256">
        <v>5694401</v>
      </c>
      <c r="D2256" t="s">
        <v>108</v>
      </c>
      <c r="E2256" t="s">
        <v>3758</v>
      </c>
      <c r="F2256" t="s">
        <v>11</v>
      </c>
      <c r="G2256">
        <v>18000000</v>
      </c>
      <c r="H2256" s="8">
        <v>7.3</v>
      </c>
    </row>
    <row r="2257" spans="1:8" hidden="1" x14ac:dyDescent="0.3">
      <c r="A2257" t="s">
        <v>3759</v>
      </c>
      <c r="B2257">
        <v>99</v>
      </c>
      <c r="C2257">
        <v>5333658</v>
      </c>
      <c r="D2257" t="s">
        <v>206</v>
      </c>
      <c r="E2257" t="s">
        <v>3760</v>
      </c>
      <c r="F2257" t="s">
        <v>11</v>
      </c>
      <c r="G2257">
        <v>20000000</v>
      </c>
      <c r="H2257" s="8">
        <v>3.5</v>
      </c>
    </row>
    <row r="2258" spans="1:8" hidden="1" x14ac:dyDescent="0.3">
      <c r="A2258" t="s">
        <v>273</v>
      </c>
      <c r="B2258">
        <v>150</v>
      </c>
      <c r="C2258">
        <v>4414535</v>
      </c>
      <c r="D2258" t="s">
        <v>1128</v>
      </c>
      <c r="E2258" t="s">
        <v>3761</v>
      </c>
      <c r="F2258" t="s">
        <v>11</v>
      </c>
      <c r="G2258">
        <v>18000000</v>
      </c>
      <c r="H2258" s="8">
        <v>7.8</v>
      </c>
    </row>
    <row r="2259" spans="1:8" hidden="1" x14ac:dyDescent="0.3">
      <c r="A2259" t="s">
        <v>3762</v>
      </c>
      <c r="B2259">
        <v>112</v>
      </c>
      <c r="C2259">
        <v>3707794</v>
      </c>
      <c r="D2259" t="s">
        <v>485</v>
      </c>
      <c r="E2259" t="s">
        <v>3763</v>
      </c>
      <c r="F2259" t="s">
        <v>11</v>
      </c>
      <c r="G2259">
        <v>18000000</v>
      </c>
      <c r="H2259" s="8">
        <v>6.7</v>
      </c>
    </row>
    <row r="2260" spans="1:8" hidden="1" x14ac:dyDescent="0.3">
      <c r="A2260" t="s">
        <v>2666</v>
      </c>
      <c r="B2260">
        <v>108</v>
      </c>
      <c r="C2260">
        <v>3203044</v>
      </c>
      <c r="D2260" t="s">
        <v>551</v>
      </c>
      <c r="E2260" t="s">
        <v>3764</v>
      </c>
      <c r="F2260" t="s">
        <v>11</v>
      </c>
      <c r="G2260">
        <v>18000000</v>
      </c>
      <c r="H2260" s="8">
        <v>6.4</v>
      </c>
    </row>
    <row r="2261" spans="1:8" hidden="1" x14ac:dyDescent="0.3">
      <c r="A2261" t="s">
        <v>3765</v>
      </c>
      <c r="B2261">
        <v>116</v>
      </c>
      <c r="C2261">
        <v>4435083</v>
      </c>
      <c r="D2261" t="s">
        <v>3766</v>
      </c>
      <c r="E2261" t="s">
        <v>3767</v>
      </c>
      <c r="F2261" t="s">
        <v>11</v>
      </c>
      <c r="G2261">
        <v>18000000</v>
      </c>
      <c r="H2261" s="8">
        <v>7.1</v>
      </c>
    </row>
    <row r="2262" spans="1:8" hidden="1" x14ac:dyDescent="0.3">
      <c r="A2262" t="s">
        <v>3768</v>
      </c>
      <c r="B2262">
        <v>144</v>
      </c>
      <c r="C2262">
        <v>2222647</v>
      </c>
      <c r="D2262" t="s">
        <v>2600</v>
      </c>
      <c r="E2262" t="s">
        <v>3769</v>
      </c>
      <c r="F2262" t="s">
        <v>3637</v>
      </c>
      <c r="G2262">
        <v>12000000</v>
      </c>
      <c r="H2262" s="8">
        <v>7.8</v>
      </c>
    </row>
    <row r="2263" spans="1:8" hidden="1" x14ac:dyDescent="0.3">
      <c r="A2263" t="s">
        <v>3770</v>
      </c>
      <c r="B2263">
        <v>93</v>
      </c>
      <c r="C2263">
        <v>3500000</v>
      </c>
      <c r="D2263" t="s">
        <v>3771</v>
      </c>
      <c r="E2263" t="s">
        <v>3772</v>
      </c>
      <c r="F2263" t="s">
        <v>11</v>
      </c>
      <c r="G2263">
        <v>2700000</v>
      </c>
      <c r="H2263" s="8">
        <v>5.9</v>
      </c>
    </row>
    <row r="2264" spans="1:8" hidden="1" x14ac:dyDescent="0.3">
      <c r="A2264" t="s">
        <v>873</v>
      </c>
      <c r="B2264">
        <v>103</v>
      </c>
      <c r="C2264">
        <v>676698</v>
      </c>
      <c r="D2264" t="s">
        <v>719</v>
      </c>
      <c r="E2264" t="s">
        <v>3773</v>
      </c>
      <c r="F2264" t="s">
        <v>11</v>
      </c>
      <c r="G2264">
        <v>18000000</v>
      </c>
      <c r="H2264" s="8">
        <v>7.2</v>
      </c>
    </row>
    <row r="2265" spans="1:8" hidden="1" x14ac:dyDescent="0.3">
      <c r="A2265" t="s">
        <v>3774</v>
      </c>
      <c r="B2265">
        <v>121</v>
      </c>
      <c r="C2265">
        <v>229311</v>
      </c>
      <c r="D2265" t="s">
        <v>3775</v>
      </c>
      <c r="E2265" t="s">
        <v>3776</v>
      </c>
      <c r="F2265" t="s">
        <v>11</v>
      </c>
      <c r="G2265">
        <v>11350000</v>
      </c>
      <c r="H2265" s="8">
        <v>6.2</v>
      </c>
    </row>
    <row r="2266" spans="1:8" hidden="1" x14ac:dyDescent="0.3">
      <c r="A2266" t="s">
        <v>3777</v>
      </c>
      <c r="B2266">
        <v>105</v>
      </c>
      <c r="C2266">
        <v>63260</v>
      </c>
      <c r="D2266" t="s">
        <v>3778</v>
      </c>
      <c r="E2266" t="s">
        <v>3779</v>
      </c>
      <c r="F2266" t="s">
        <v>11</v>
      </c>
      <c r="G2266">
        <v>14000000</v>
      </c>
      <c r="H2266" s="8">
        <v>6.7</v>
      </c>
    </row>
    <row r="2267" spans="1:8" hidden="1" x14ac:dyDescent="0.3">
      <c r="A2267" t="s">
        <v>2132</v>
      </c>
      <c r="B2267">
        <v>119</v>
      </c>
      <c r="C2267">
        <v>121463226</v>
      </c>
      <c r="D2267" t="s">
        <v>658</v>
      </c>
      <c r="E2267" t="s">
        <v>3780</v>
      </c>
      <c r="F2267" t="s">
        <v>11</v>
      </c>
      <c r="G2267">
        <v>20000000</v>
      </c>
      <c r="H2267" s="8">
        <v>7.6</v>
      </c>
    </row>
    <row r="2268" spans="1:8" hidden="1" x14ac:dyDescent="0.3">
      <c r="A2268" t="s">
        <v>346</v>
      </c>
      <c r="B2268">
        <v>98</v>
      </c>
      <c r="C2268">
        <v>58006147</v>
      </c>
      <c r="D2268" t="s">
        <v>1586</v>
      </c>
      <c r="E2268" t="s">
        <v>3781</v>
      </c>
      <c r="F2268" t="s">
        <v>11</v>
      </c>
      <c r="G2268">
        <v>23000000</v>
      </c>
      <c r="H2268" s="8">
        <v>6.2</v>
      </c>
    </row>
    <row r="2269" spans="1:8" hidden="1" x14ac:dyDescent="0.3">
      <c r="A2269" t="s">
        <v>3782</v>
      </c>
      <c r="B2269">
        <v>80</v>
      </c>
      <c r="C2269">
        <v>51053787</v>
      </c>
      <c r="D2269" t="s">
        <v>3783</v>
      </c>
      <c r="E2269" t="s">
        <v>3784</v>
      </c>
      <c r="F2269" t="s">
        <v>11</v>
      </c>
      <c r="G2269">
        <v>17500000</v>
      </c>
      <c r="H2269" s="8">
        <v>6.5</v>
      </c>
    </row>
    <row r="2270" spans="1:8" hidden="1" x14ac:dyDescent="0.3">
      <c r="A2270" t="s">
        <v>3785</v>
      </c>
      <c r="B2270">
        <v>121</v>
      </c>
      <c r="C2270">
        <v>23472900</v>
      </c>
      <c r="D2270" t="s">
        <v>655</v>
      </c>
      <c r="E2270" t="s">
        <v>3786</v>
      </c>
      <c r="F2270" t="s">
        <v>11</v>
      </c>
      <c r="G2270">
        <v>17500000</v>
      </c>
      <c r="H2270" s="8">
        <v>8.1</v>
      </c>
    </row>
    <row r="2271" spans="1:8" hidden="1" x14ac:dyDescent="0.3">
      <c r="A2271" t="s">
        <v>3787</v>
      </c>
      <c r="B2271">
        <v>94</v>
      </c>
      <c r="C2271">
        <v>39687528</v>
      </c>
      <c r="D2271" t="s">
        <v>142</v>
      </c>
      <c r="E2271" t="s">
        <v>3788</v>
      </c>
      <c r="F2271" t="s">
        <v>11</v>
      </c>
      <c r="G2271">
        <v>24000000</v>
      </c>
      <c r="H2271" s="8">
        <v>6.3</v>
      </c>
    </row>
    <row r="2272" spans="1:8" hidden="1" x14ac:dyDescent="0.3">
      <c r="A2272" t="s">
        <v>3789</v>
      </c>
      <c r="B2272">
        <v>93</v>
      </c>
      <c r="C2272">
        <v>7017178</v>
      </c>
      <c r="D2272" t="s">
        <v>3790</v>
      </c>
      <c r="E2272" t="s">
        <v>3791</v>
      </c>
      <c r="F2272" t="s">
        <v>11</v>
      </c>
      <c r="G2272">
        <v>17500000</v>
      </c>
      <c r="H2272" s="8">
        <v>4.4000000000000004</v>
      </c>
    </row>
    <row r="2273" spans="1:8" hidden="1" x14ac:dyDescent="0.3">
      <c r="A2273" t="s">
        <v>3792</v>
      </c>
      <c r="B2273">
        <v>116</v>
      </c>
      <c r="C2273">
        <v>325491</v>
      </c>
      <c r="D2273" t="s">
        <v>712</v>
      </c>
      <c r="E2273" t="s">
        <v>3793</v>
      </c>
      <c r="F2273" t="s">
        <v>11</v>
      </c>
      <c r="G2273">
        <v>17500000</v>
      </c>
      <c r="H2273" s="8">
        <v>6</v>
      </c>
    </row>
    <row r="2274" spans="1:8" hidden="1" x14ac:dyDescent="0.3">
      <c r="A2274" t="s">
        <v>1184</v>
      </c>
      <c r="B2274">
        <v>101</v>
      </c>
      <c r="C2274">
        <v>96471845</v>
      </c>
      <c r="D2274" t="s">
        <v>3102</v>
      </c>
      <c r="E2274" t="s">
        <v>3794</v>
      </c>
      <c r="F2274" t="s">
        <v>11</v>
      </c>
      <c r="G2274">
        <v>17000000</v>
      </c>
      <c r="H2274" s="8">
        <v>7.6</v>
      </c>
    </row>
    <row r="2275" spans="1:8" hidden="1" x14ac:dyDescent="0.3">
      <c r="A2275" t="s">
        <v>8</v>
      </c>
      <c r="B2275">
        <v>154</v>
      </c>
      <c r="C2275">
        <v>85200000</v>
      </c>
      <c r="D2275" t="s">
        <v>22</v>
      </c>
      <c r="E2275" t="s">
        <v>3795</v>
      </c>
      <c r="F2275" t="s">
        <v>11</v>
      </c>
      <c r="G2275">
        <v>18500000</v>
      </c>
      <c r="H2275" s="8">
        <v>8.4</v>
      </c>
    </row>
    <row r="2276" spans="1:8" hidden="1" x14ac:dyDescent="0.3">
      <c r="A2276" t="s">
        <v>3796</v>
      </c>
      <c r="B2276">
        <v>170</v>
      </c>
      <c r="C2276">
        <v>72000000</v>
      </c>
      <c r="D2276" t="s">
        <v>3797</v>
      </c>
      <c r="E2276" t="s">
        <v>3798</v>
      </c>
      <c r="F2276" t="s">
        <v>11</v>
      </c>
      <c r="G2276">
        <v>17000000</v>
      </c>
      <c r="H2276" s="8">
        <v>7.9</v>
      </c>
    </row>
    <row r="2277" spans="1:8" hidden="1" x14ac:dyDescent="0.3">
      <c r="A2277" t="s">
        <v>3799</v>
      </c>
      <c r="B2277">
        <v>99</v>
      </c>
      <c r="C2277">
        <v>72219395</v>
      </c>
      <c r="D2277" t="s">
        <v>998</v>
      </c>
      <c r="E2277" t="s">
        <v>3800</v>
      </c>
      <c r="F2277" t="s">
        <v>11</v>
      </c>
      <c r="G2277">
        <v>17000000</v>
      </c>
      <c r="H2277" s="8">
        <v>5.6</v>
      </c>
    </row>
    <row r="2278" spans="1:8" hidden="1" x14ac:dyDescent="0.3">
      <c r="A2278" t="s">
        <v>2411</v>
      </c>
      <c r="B2278">
        <v>104</v>
      </c>
      <c r="C2278">
        <v>82389560</v>
      </c>
      <c r="D2278" t="s">
        <v>658</v>
      </c>
      <c r="E2278" t="s">
        <v>3801</v>
      </c>
      <c r="F2278" t="s">
        <v>11</v>
      </c>
      <c r="G2278">
        <v>17000000</v>
      </c>
      <c r="H2278" s="8">
        <v>6.5</v>
      </c>
    </row>
    <row r="2279" spans="1:8" hidden="1" x14ac:dyDescent="0.3">
      <c r="A2279" t="s">
        <v>2645</v>
      </c>
      <c r="B2279">
        <v>126</v>
      </c>
      <c r="C2279">
        <v>71502303</v>
      </c>
      <c r="D2279" t="s">
        <v>3598</v>
      </c>
      <c r="E2279" t="s">
        <v>3802</v>
      </c>
      <c r="F2279" t="s">
        <v>11</v>
      </c>
      <c r="G2279">
        <v>12000000</v>
      </c>
      <c r="H2279" s="8">
        <v>7.5</v>
      </c>
    </row>
    <row r="2280" spans="1:8" hidden="1" x14ac:dyDescent="0.3">
      <c r="A2280" t="s">
        <v>1626</v>
      </c>
      <c r="B2280">
        <v>110</v>
      </c>
      <c r="C2280">
        <v>19179969</v>
      </c>
      <c r="D2280" t="s">
        <v>658</v>
      </c>
      <c r="E2280" t="s">
        <v>3803</v>
      </c>
      <c r="F2280" t="s">
        <v>11</v>
      </c>
      <c r="G2280">
        <v>17500000</v>
      </c>
      <c r="H2280" s="8">
        <v>6.3</v>
      </c>
    </row>
    <row r="2281" spans="1:8" hidden="1" x14ac:dyDescent="0.3">
      <c r="A2281" t="s">
        <v>1763</v>
      </c>
      <c r="B2281">
        <v>101</v>
      </c>
      <c r="C2281">
        <v>47000000</v>
      </c>
      <c r="D2281" t="s">
        <v>2170</v>
      </c>
      <c r="E2281" t="s">
        <v>3804</v>
      </c>
      <c r="F2281" t="s">
        <v>11</v>
      </c>
      <c r="G2281">
        <v>300000</v>
      </c>
      <c r="H2281" s="8">
        <v>7.9</v>
      </c>
    </row>
    <row r="2282" spans="1:8" hidden="1" x14ac:dyDescent="0.3">
      <c r="A2282" t="s">
        <v>645</v>
      </c>
      <c r="B2282">
        <v>80</v>
      </c>
      <c r="C2282">
        <v>84961</v>
      </c>
      <c r="D2282" t="s">
        <v>429</v>
      </c>
      <c r="E2282" t="s">
        <v>2016</v>
      </c>
      <c r="F2282" t="s">
        <v>648</v>
      </c>
      <c r="G2282">
        <v>31000000</v>
      </c>
      <c r="H2282" s="8">
        <v>7.9</v>
      </c>
    </row>
    <row r="2283" spans="1:8" hidden="1" x14ac:dyDescent="0.3">
      <c r="A2283" t="s">
        <v>3805</v>
      </c>
      <c r="B2283">
        <v>87</v>
      </c>
      <c r="C2283">
        <v>37566230</v>
      </c>
      <c r="D2283" t="s">
        <v>3806</v>
      </c>
      <c r="E2283" t="s">
        <v>3807</v>
      </c>
      <c r="F2283" t="s">
        <v>11</v>
      </c>
      <c r="G2283">
        <v>17000000</v>
      </c>
      <c r="H2283" s="8">
        <v>5.0999999999999996</v>
      </c>
    </row>
    <row r="2284" spans="1:8" hidden="1" x14ac:dyDescent="0.3">
      <c r="A2284" t="s">
        <v>2895</v>
      </c>
      <c r="B2284">
        <v>123</v>
      </c>
      <c r="C2284">
        <v>70492685</v>
      </c>
      <c r="D2284" t="s">
        <v>840</v>
      </c>
      <c r="E2284" t="s">
        <v>3808</v>
      </c>
      <c r="F2284" t="s">
        <v>11</v>
      </c>
      <c r="G2284">
        <v>17000000</v>
      </c>
      <c r="H2284" s="8">
        <v>6.7</v>
      </c>
    </row>
    <row r="2285" spans="1:8" hidden="1" x14ac:dyDescent="0.3">
      <c r="A2285" t="s">
        <v>3027</v>
      </c>
      <c r="B2285">
        <v>109</v>
      </c>
      <c r="C2285">
        <v>35635046</v>
      </c>
      <c r="D2285" t="s">
        <v>142</v>
      </c>
      <c r="E2285" t="s">
        <v>3809</v>
      </c>
      <c r="F2285" t="s">
        <v>11</v>
      </c>
      <c r="G2285">
        <v>17000000</v>
      </c>
      <c r="H2285" s="8">
        <v>6.7</v>
      </c>
    </row>
    <row r="2286" spans="1:8" hidden="1" x14ac:dyDescent="0.3">
      <c r="A2286" t="s">
        <v>3810</v>
      </c>
      <c r="B2286">
        <v>90</v>
      </c>
      <c r="C2286">
        <v>45670855</v>
      </c>
      <c r="D2286" t="s">
        <v>2059</v>
      </c>
      <c r="E2286" t="s">
        <v>3811</v>
      </c>
      <c r="F2286" t="s">
        <v>11</v>
      </c>
      <c r="G2286">
        <v>20000000</v>
      </c>
      <c r="H2286" s="8">
        <v>5.6</v>
      </c>
    </row>
    <row r="2287" spans="1:8" hidden="1" x14ac:dyDescent="0.3">
      <c r="A2287" t="s">
        <v>1256</v>
      </c>
      <c r="B2287">
        <v>96</v>
      </c>
      <c r="C2287">
        <v>37939782</v>
      </c>
      <c r="D2287" t="s">
        <v>551</v>
      </c>
      <c r="E2287" t="s">
        <v>3812</v>
      </c>
      <c r="F2287" t="s">
        <v>11</v>
      </c>
      <c r="G2287">
        <v>17000000</v>
      </c>
      <c r="H2287" s="8">
        <v>5.6</v>
      </c>
    </row>
    <row r="2288" spans="1:8" hidden="1" x14ac:dyDescent="0.3">
      <c r="A2288" t="s">
        <v>96</v>
      </c>
      <c r="B2288">
        <v>125</v>
      </c>
      <c r="C2288">
        <v>172051787</v>
      </c>
      <c r="D2288" t="s">
        <v>22</v>
      </c>
      <c r="E2288" t="s">
        <v>97</v>
      </c>
      <c r="F2288" t="s">
        <v>11</v>
      </c>
      <c r="G2288">
        <v>170000000</v>
      </c>
      <c r="H2288" s="8">
        <v>6.8</v>
      </c>
    </row>
    <row r="2289" spans="1:8" hidden="1" x14ac:dyDescent="0.3">
      <c r="A2289" t="s">
        <v>3813</v>
      </c>
      <c r="B2289">
        <v>82</v>
      </c>
      <c r="C2289">
        <v>30324946</v>
      </c>
      <c r="D2289" t="s">
        <v>3814</v>
      </c>
      <c r="E2289" t="s">
        <v>3815</v>
      </c>
      <c r="F2289" t="s">
        <v>11</v>
      </c>
      <c r="G2289">
        <v>17000000</v>
      </c>
      <c r="H2289" s="8">
        <v>6.2</v>
      </c>
    </row>
    <row r="2290" spans="1:8" hidden="1" x14ac:dyDescent="0.3">
      <c r="A2290" t="s">
        <v>3816</v>
      </c>
      <c r="B2290">
        <v>86</v>
      </c>
      <c r="C2290">
        <v>27854896</v>
      </c>
      <c r="D2290" t="s">
        <v>216</v>
      </c>
      <c r="E2290" t="s">
        <v>3817</v>
      </c>
      <c r="F2290" t="s">
        <v>11</v>
      </c>
      <c r="G2290">
        <v>17000000</v>
      </c>
      <c r="H2290" s="8">
        <v>5.6</v>
      </c>
    </row>
    <row r="2291" spans="1:8" hidden="1" x14ac:dyDescent="0.3">
      <c r="A2291" t="s">
        <v>2422</v>
      </c>
      <c r="B2291">
        <v>108</v>
      </c>
      <c r="C2291">
        <v>41777564</v>
      </c>
      <c r="D2291" t="s">
        <v>2090</v>
      </c>
      <c r="E2291" t="s">
        <v>3818</v>
      </c>
      <c r="F2291" t="s">
        <v>11</v>
      </c>
      <c r="G2291">
        <v>15000000</v>
      </c>
      <c r="H2291" s="8">
        <v>6.4</v>
      </c>
    </row>
    <row r="2292" spans="1:8" hidden="1" x14ac:dyDescent="0.3">
      <c r="A2292" t="s">
        <v>1515</v>
      </c>
      <c r="B2292">
        <v>98</v>
      </c>
      <c r="C2292">
        <v>22734486</v>
      </c>
      <c r="D2292" t="s">
        <v>658</v>
      </c>
      <c r="E2292" t="s">
        <v>3819</v>
      </c>
      <c r="F2292" t="s">
        <v>11</v>
      </c>
      <c r="G2292">
        <v>17000000</v>
      </c>
      <c r="H2292" s="8">
        <v>5.6</v>
      </c>
    </row>
    <row r="2293" spans="1:8" hidden="1" x14ac:dyDescent="0.3">
      <c r="A2293" t="s">
        <v>2758</v>
      </c>
      <c r="B2293">
        <v>129</v>
      </c>
      <c r="C2293">
        <v>44469602</v>
      </c>
      <c r="D2293" t="s">
        <v>536</v>
      </c>
      <c r="E2293" t="s">
        <v>3820</v>
      </c>
      <c r="F2293" t="s">
        <v>11</v>
      </c>
      <c r="G2293">
        <v>17000000</v>
      </c>
      <c r="H2293" s="8">
        <v>7.4</v>
      </c>
    </row>
    <row r="2294" spans="1:8" hidden="1" x14ac:dyDescent="0.3">
      <c r="A2294" t="s">
        <v>3821</v>
      </c>
      <c r="B2294">
        <v>112</v>
      </c>
      <c r="C2294">
        <v>64998368</v>
      </c>
      <c r="D2294" t="s">
        <v>3814</v>
      </c>
      <c r="E2294" t="s">
        <v>3822</v>
      </c>
      <c r="F2294" t="s">
        <v>11</v>
      </c>
      <c r="G2294">
        <v>17000000</v>
      </c>
      <c r="H2294" s="8">
        <v>7.2</v>
      </c>
    </row>
    <row r="2295" spans="1:8" hidden="1" x14ac:dyDescent="0.3">
      <c r="A2295" t="s">
        <v>2385</v>
      </c>
      <c r="B2295">
        <v>108</v>
      </c>
      <c r="C2295">
        <v>19693891</v>
      </c>
      <c r="D2295" t="s">
        <v>1482</v>
      </c>
      <c r="E2295" t="s">
        <v>3823</v>
      </c>
      <c r="F2295" t="s">
        <v>11</v>
      </c>
      <c r="G2295">
        <v>34000000</v>
      </c>
      <c r="H2295" s="8">
        <v>4.9000000000000004</v>
      </c>
    </row>
    <row r="2296" spans="1:8" hidden="1" x14ac:dyDescent="0.3">
      <c r="A2296" t="s">
        <v>24</v>
      </c>
      <c r="B2296">
        <v>121</v>
      </c>
      <c r="C2296">
        <v>16311763</v>
      </c>
      <c r="D2296" t="s">
        <v>712</v>
      </c>
      <c r="E2296" t="s">
        <v>3824</v>
      </c>
      <c r="F2296" t="s">
        <v>11</v>
      </c>
      <c r="G2296">
        <v>17000000</v>
      </c>
      <c r="H2296" s="8">
        <v>7.5</v>
      </c>
    </row>
    <row r="2297" spans="1:8" hidden="1" x14ac:dyDescent="0.3">
      <c r="A2297" t="s">
        <v>3825</v>
      </c>
      <c r="B2297">
        <v>89</v>
      </c>
      <c r="C2297">
        <v>12693621</v>
      </c>
      <c r="D2297" t="s">
        <v>998</v>
      </c>
      <c r="E2297" t="s">
        <v>3826</v>
      </c>
      <c r="F2297" t="s">
        <v>11</v>
      </c>
      <c r="G2297">
        <v>17000000</v>
      </c>
      <c r="H2297" s="8">
        <v>4.8</v>
      </c>
    </row>
    <row r="2298" spans="1:8" hidden="1" x14ac:dyDescent="0.3">
      <c r="A2298" t="s">
        <v>3827</v>
      </c>
      <c r="B2298">
        <v>89</v>
      </c>
      <c r="C2298">
        <v>15655665</v>
      </c>
      <c r="D2298" t="s">
        <v>551</v>
      </c>
      <c r="E2298" t="s">
        <v>3828</v>
      </c>
      <c r="F2298" t="s">
        <v>11</v>
      </c>
      <c r="G2298">
        <v>4000000</v>
      </c>
      <c r="H2298" s="8">
        <v>3.1</v>
      </c>
    </row>
    <row r="2299" spans="1:8" hidden="1" x14ac:dyDescent="0.3">
      <c r="A2299" t="s">
        <v>3829</v>
      </c>
      <c r="B2299">
        <v>73</v>
      </c>
      <c r="C2299">
        <v>11634458</v>
      </c>
      <c r="D2299" t="s">
        <v>3830</v>
      </c>
      <c r="E2299" t="s">
        <v>3831</v>
      </c>
      <c r="F2299" t="s">
        <v>11</v>
      </c>
      <c r="G2299">
        <v>17000000</v>
      </c>
      <c r="H2299" s="8">
        <v>5.8</v>
      </c>
    </row>
    <row r="2300" spans="1:8" hidden="1" x14ac:dyDescent="0.3">
      <c r="A2300" t="s">
        <v>1019</v>
      </c>
      <c r="B2300">
        <v>132</v>
      </c>
      <c r="C2300">
        <v>27154426</v>
      </c>
      <c r="D2300" t="s">
        <v>712</v>
      </c>
      <c r="E2300" t="s">
        <v>3832</v>
      </c>
      <c r="F2300" t="s">
        <v>11</v>
      </c>
      <c r="G2300">
        <v>17000000</v>
      </c>
      <c r="H2300" s="8">
        <v>6.7</v>
      </c>
    </row>
    <row r="2301" spans="1:8" hidden="1" x14ac:dyDescent="0.3">
      <c r="A2301" t="s">
        <v>3833</v>
      </c>
      <c r="B2301">
        <v>96</v>
      </c>
      <c r="C2301">
        <v>54239856</v>
      </c>
      <c r="D2301" t="s">
        <v>2090</v>
      </c>
      <c r="E2301" t="s">
        <v>3834</v>
      </c>
      <c r="F2301" t="s">
        <v>11</v>
      </c>
      <c r="G2301">
        <v>17000000</v>
      </c>
      <c r="H2301" s="8">
        <v>6.5</v>
      </c>
    </row>
    <row r="2302" spans="1:8" hidden="1" x14ac:dyDescent="0.3">
      <c r="A2302" t="s">
        <v>1401</v>
      </c>
      <c r="B2302">
        <v>98</v>
      </c>
      <c r="C2302">
        <v>8662318</v>
      </c>
      <c r="D2302" t="s">
        <v>551</v>
      </c>
      <c r="E2302" t="s">
        <v>3835</v>
      </c>
      <c r="F2302" t="s">
        <v>11</v>
      </c>
      <c r="G2302">
        <v>17000000</v>
      </c>
      <c r="H2302" s="8">
        <v>5.9</v>
      </c>
    </row>
    <row r="2303" spans="1:8" hidden="1" x14ac:dyDescent="0.3">
      <c r="A2303" t="s">
        <v>570</v>
      </c>
      <c r="B2303">
        <v>107</v>
      </c>
      <c r="C2303">
        <v>7156725</v>
      </c>
      <c r="D2303" t="s">
        <v>2464</v>
      </c>
      <c r="E2303" t="s">
        <v>3836</v>
      </c>
      <c r="F2303" t="s">
        <v>11</v>
      </c>
      <c r="G2303">
        <v>19000000</v>
      </c>
      <c r="H2303" s="8">
        <v>5.5</v>
      </c>
    </row>
    <row r="2304" spans="1:8" hidden="1" x14ac:dyDescent="0.3">
      <c r="A2304" t="s">
        <v>3837</v>
      </c>
      <c r="B2304">
        <v>134</v>
      </c>
      <c r="C2304">
        <v>15681020</v>
      </c>
      <c r="D2304" t="s">
        <v>2480</v>
      </c>
      <c r="E2304" t="s">
        <v>3838</v>
      </c>
      <c r="F2304" t="s">
        <v>11</v>
      </c>
      <c r="G2304">
        <v>17000000</v>
      </c>
      <c r="H2304" s="8">
        <v>3.6</v>
      </c>
    </row>
    <row r="2305" spans="1:8" hidden="1" x14ac:dyDescent="0.3">
      <c r="A2305" t="s">
        <v>3839</v>
      </c>
      <c r="B2305">
        <v>122</v>
      </c>
      <c r="C2305">
        <v>6855137</v>
      </c>
      <c r="D2305" t="s">
        <v>142</v>
      </c>
      <c r="E2305" t="s">
        <v>3840</v>
      </c>
      <c r="F2305" t="s">
        <v>11</v>
      </c>
      <c r="G2305">
        <v>17000000</v>
      </c>
      <c r="H2305" s="8">
        <v>7.4</v>
      </c>
    </row>
    <row r="2306" spans="1:8" hidden="1" x14ac:dyDescent="0.3">
      <c r="A2306" t="s">
        <v>3841</v>
      </c>
      <c r="B2306">
        <v>97</v>
      </c>
      <c r="C2306">
        <v>2315683</v>
      </c>
      <c r="D2306" t="s">
        <v>3842</v>
      </c>
      <c r="E2306" t="s">
        <v>3843</v>
      </c>
      <c r="F2306" t="s">
        <v>11</v>
      </c>
      <c r="G2306">
        <v>17000000</v>
      </c>
      <c r="H2306" s="8">
        <v>3</v>
      </c>
    </row>
    <row r="2307" spans="1:8" hidden="1" x14ac:dyDescent="0.3">
      <c r="A2307" t="s">
        <v>800</v>
      </c>
      <c r="B2307">
        <v>110</v>
      </c>
      <c r="C2307">
        <v>39825798</v>
      </c>
      <c r="D2307" t="s">
        <v>1085</v>
      </c>
      <c r="E2307" t="s">
        <v>3844</v>
      </c>
      <c r="F2307" t="s">
        <v>11</v>
      </c>
      <c r="G2307">
        <v>16000000</v>
      </c>
      <c r="H2307" s="8">
        <v>7.6</v>
      </c>
    </row>
    <row r="2308" spans="1:8" hidden="1" x14ac:dyDescent="0.3">
      <c r="A2308" t="s">
        <v>3845</v>
      </c>
      <c r="B2308">
        <v>102</v>
      </c>
      <c r="C2308">
        <v>2000000</v>
      </c>
      <c r="D2308" t="s">
        <v>2768</v>
      </c>
      <c r="E2308" t="s">
        <v>3846</v>
      </c>
      <c r="F2308" t="s">
        <v>11</v>
      </c>
      <c r="G2308">
        <v>17000000</v>
      </c>
      <c r="H2308" s="8">
        <v>6.4</v>
      </c>
    </row>
    <row r="2309" spans="1:8" hidden="1" x14ac:dyDescent="0.3">
      <c r="A2309" t="s">
        <v>433</v>
      </c>
      <c r="B2309">
        <v>98</v>
      </c>
      <c r="C2309">
        <v>1569918</v>
      </c>
      <c r="D2309" t="s">
        <v>1858</v>
      </c>
      <c r="E2309" t="s">
        <v>3847</v>
      </c>
      <c r="F2309" t="s">
        <v>11</v>
      </c>
      <c r="G2309">
        <v>17000000</v>
      </c>
      <c r="H2309" s="8">
        <v>6.9</v>
      </c>
    </row>
    <row r="2310" spans="1:8" hidden="1" x14ac:dyDescent="0.3">
      <c r="A2310" t="s">
        <v>3848</v>
      </c>
      <c r="B2310">
        <v>120</v>
      </c>
      <c r="C2310">
        <v>106869</v>
      </c>
      <c r="D2310" t="s">
        <v>1736</v>
      </c>
      <c r="E2310" t="s">
        <v>3849</v>
      </c>
      <c r="F2310" t="s">
        <v>11</v>
      </c>
      <c r="G2310">
        <v>17000000</v>
      </c>
      <c r="H2310" s="8">
        <v>6.6</v>
      </c>
    </row>
    <row r="2311" spans="1:8" hidden="1" x14ac:dyDescent="0.3">
      <c r="A2311" t="s">
        <v>3120</v>
      </c>
      <c r="B2311">
        <v>160</v>
      </c>
      <c r="C2311">
        <v>273420</v>
      </c>
      <c r="D2311" t="s">
        <v>3850</v>
      </c>
      <c r="E2311" t="s">
        <v>3851</v>
      </c>
      <c r="F2311" t="s">
        <v>11</v>
      </c>
      <c r="G2311">
        <v>17000000</v>
      </c>
      <c r="H2311" s="8">
        <v>5.5</v>
      </c>
    </row>
    <row r="2312" spans="1:8" hidden="1" x14ac:dyDescent="0.3">
      <c r="A2312" t="s">
        <v>3852</v>
      </c>
      <c r="B2312">
        <v>83</v>
      </c>
      <c r="C2312">
        <v>4930798</v>
      </c>
      <c r="D2312" t="s">
        <v>2170</v>
      </c>
      <c r="E2312" t="s">
        <v>3853</v>
      </c>
      <c r="F2312" t="s">
        <v>11</v>
      </c>
      <c r="G2312">
        <v>17000000</v>
      </c>
      <c r="H2312" s="8">
        <v>4.0999999999999996</v>
      </c>
    </row>
    <row r="2313" spans="1:8" hidden="1" x14ac:dyDescent="0.3">
      <c r="A2313" t="s">
        <v>3854</v>
      </c>
      <c r="B2313">
        <v>102</v>
      </c>
      <c r="C2313">
        <v>59847242</v>
      </c>
      <c r="D2313" t="s">
        <v>2986</v>
      </c>
      <c r="E2313" t="s">
        <v>3855</v>
      </c>
      <c r="F2313" t="s">
        <v>11</v>
      </c>
      <c r="G2313">
        <v>16500000</v>
      </c>
      <c r="H2313" s="8">
        <v>6.8</v>
      </c>
    </row>
    <row r="2314" spans="1:8" hidden="1" x14ac:dyDescent="0.3">
      <c r="A2314" t="s">
        <v>3856</v>
      </c>
      <c r="B2314">
        <v>122</v>
      </c>
      <c r="C2314">
        <v>220914</v>
      </c>
      <c r="D2314" t="s">
        <v>2067</v>
      </c>
      <c r="E2314" t="s">
        <v>3857</v>
      </c>
      <c r="F2314" t="s">
        <v>11</v>
      </c>
      <c r="G2314">
        <v>16800000</v>
      </c>
      <c r="H2314" s="8">
        <v>6.5</v>
      </c>
    </row>
    <row r="2315" spans="1:8" hidden="1" x14ac:dyDescent="0.3">
      <c r="A2315" t="s">
        <v>800</v>
      </c>
      <c r="B2315">
        <v>110</v>
      </c>
      <c r="C2315">
        <v>39825798</v>
      </c>
      <c r="D2315" t="s">
        <v>1085</v>
      </c>
      <c r="E2315" t="s">
        <v>3844</v>
      </c>
      <c r="F2315" t="s">
        <v>11</v>
      </c>
      <c r="G2315">
        <v>16000000</v>
      </c>
      <c r="H2315" s="8">
        <v>7.6</v>
      </c>
    </row>
    <row r="2316" spans="1:8" hidden="1" x14ac:dyDescent="0.3">
      <c r="A2316" t="s">
        <v>241</v>
      </c>
      <c r="B2316">
        <v>126</v>
      </c>
      <c r="C2316">
        <v>43848100</v>
      </c>
      <c r="D2316" t="s">
        <v>643</v>
      </c>
      <c r="E2316" t="s">
        <v>3858</v>
      </c>
      <c r="F2316" t="s">
        <v>11</v>
      </c>
      <c r="G2316">
        <v>15000000</v>
      </c>
      <c r="H2316" s="8">
        <v>7.4</v>
      </c>
    </row>
    <row r="2317" spans="1:8" hidden="1" x14ac:dyDescent="0.3">
      <c r="A2317" t="s">
        <v>344</v>
      </c>
      <c r="B2317">
        <v>136</v>
      </c>
      <c r="C2317">
        <v>42700000</v>
      </c>
      <c r="D2317" t="s">
        <v>69</v>
      </c>
      <c r="E2317" t="s">
        <v>3859</v>
      </c>
      <c r="F2317" t="s">
        <v>11</v>
      </c>
      <c r="G2317">
        <v>16500000</v>
      </c>
      <c r="H2317" s="8">
        <v>7.7</v>
      </c>
    </row>
    <row r="2318" spans="1:8" hidden="1" x14ac:dyDescent="0.3">
      <c r="A2318" t="s">
        <v>3860</v>
      </c>
      <c r="B2318">
        <v>120</v>
      </c>
      <c r="C2318">
        <v>18663911</v>
      </c>
      <c r="D2318" t="s">
        <v>2067</v>
      </c>
      <c r="E2318" t="s">
        <v>3861</v>
      </c>
      <c r="F2318" t="s">
        <v>11</v>
      </c>
      <c r="G2318">
        <v>16500000</v>
      </c>
      <c r="H2318" s="8">
        <v>7.1</v>
      </c>
    </row>
    <row r="2319" spans="1:8" hidden="1" x14ac:dyDescent="0.3">
      <c r="A2319" t="s">
        <v>3862</v>
      </c>
      <c r="B2319">
        <v>108</v>
      </c>
      <c r="C2319">
        <v>11702090</v>
      </c>
      <c r="D2319" t="s">
        <v>551</v>
      </c>
      <c r="E2319" t="s">
        <v>3863</v>
      </c>
      <c r="F2319" t="s">
        <v>11</v>
      </c>
      <c r="G2319">
        <v>16500000</v>
      </c>
      <c r="H2319" s="8">
        <v>6.3</v>
      </c>
    </row>
    <row r="2320" spans="1:8" hidden="1" x14ac:dyDescent="0.3">
      <c r="A2320" t="s">
        <v>3864</v>
      </c>
      <c r="B2320">
        <v>126</v>
      </c>
      <c r="C2320">
        <v>13005485</v>
      </c>
      <c r="D2320" t="s">
        <v>1128</v>
      </c>
      <c r="E2320" t="s">
        <v>3865</v>
      </c>
      <c r="F2320" t="s">
        <v>11</v>
      </c>
      <c r="G2320">
        <v>15000000</v>
      </c>
      <c r="H2320" s="8">
        <v>7.6</v>
      </c>
    </row>
    <row r="2321" spans="1:8" hidden="1" x14ac:dyDescent="0.3">
      <c r="A2321" t="s">
        <v>356</v>
      </c>
      <c r="B2321">
        <v>128</v>
      </c>
      <c r="C2321">
        <v>95860116</v>
      </c>
      <c r="D2321" t="s">
        <v>840</v>
      </c>
      <c r="E2321" t="s">
        <v>3866</v>
      </c>
      <c r="F2321" t="s">
        <v>11</v>
      </c>
      <c r="G2321">
        <v>16400000</v>
      </c>
      <c r="H2321" s="8">
        <v>8</v>
      </c>
    </row>
    <row r="2322" spans="1:8" hidden="1" x14ac:dyDescent="0.3">
      <c r="A2322" t="s">
        <v>3867</v>
      </c>
      <c r="B2322">
        <v>113</v>
      </c>
      <c r="C2322">
        <v>127175354</v>
      </c>
      <c r="D2322" t="s">
        <v>658</v>
      </c>
      <c r="E2322" t="s">
        <v>3868</v>
      </c>
      <c r="F2322" t="s">
        <v>11</v>
      </c>
      <c r="G2322">
        <v>16000000</v>
      </c>
      <c r="H2322" s="8">
        <v>7.3</v>
      </c>
    </row>
    <row r="2323" spans="1:8" hidden="1" x14ac:dyDescent="0.3">
      <c r="A2323" t="s">
        <v>1286</v>
      </c>
      <c r="B2323">
        <v>89</v>
      </c>
      <c r="C2323">
        <v>92823600</v>
      </c>
      <c r="D2323" t="s">
        <v>465</v>
      </c>
      <c r="E2323" t="s">
        <v>3869</v>
      </c>
      <c r="F2323" t="s">
        <v>11</v>
      </c>
      <c r="G2323">
        <v>16000000</v>
      </c>
      <c r="H2323" s="8">
        <v>7.6</v>
      </c>
    </row>
    <row r="2324" spans="1:8" hidden="1" x14ac:dyDescent="0.3">
      <c r="A2324" t="s">
        <v>3217</v>
      </c>
      <c r="B2324">
        <v>129</v>
      </c>
      <c r="C2324">
        <v>54000000</v>
      </c>
      <c r="D2324" t="s">
        <v>1128</v>
      </c>
      <c r="E2324" t="s">
        <v>3870</v>
      </c>
      <c r="F2324" t="s">
        <v>11</v>
      </c>
      <c r="G2324">
        <v>16000000</v>
      </c>
      <c r="H2324" s="8">
        <v>7.8</v>
      </c>
    </row>
    <row r="2325" spans="1:8" hidden="1" x14ac:dyDescent="0.3">
      <c r="A2325" t="s">
        <v>846</v>
      </c>
      <c r="B2325">
        <v>94</v>
      </c>
      <c r="C2325">
        <v>68525609</v>
      </c>
      <c r="D2325" t="s">
        <v>658</v>
      </c>
      <c r="E2325" t="s">
        <v>3871</v>
      </c>
      <c r="F2325" t="s">
        <v>11</v>
      </c>
      <c r="G2325">
        <v>15600000</v>
      </c>
      <c r="H2325" s="8">
        <v>6.5</v>
      </c>
    </row>
    <row r="2326" spans="1:8" hidden="1" x14ac:dyDescent="0.3">
      <c r="A2326" t="s">
        <v>1353</v>
      </c>
      <c r="B2326">
        <v>106</v>
      </c>
      <c r="C2326">
        <v>52885587</v>
      </c>
      <c r="D2326" t="s">
        <v>1482</v>
      </c>
      <c r="E2326" t="s">
        <v>3872</v>
      </c>
      <c r="F2326" t="s">
        <v>11</v>
      </c>
      <c r="G2326">
        <v>16000000</v>
      </c>
      <c r="H2326" s="8">
        <v>6.4</v>
      </c>
    </row>
    <row r="2327" spans="1:8" hidden="1" x14ac:dyDescent="0.3">
      <c r="A2327" t="s">
        <v>3873</v>
      </c>
      <c r="B2327">
        <v>100</v>
      </c>
      <c r="C2327">
        <v>44667095</v>
      </c>
      <c r="D2327" t="s">
        <v>465</v>
      </c>
      <c r="E2327" t="s">
        <v>3874</v>
      </c>
      <c r="F2327" t="s">
        <v>11</v>
      </c>
      <c r="G2327">
        <v>15000000</v>
      </c>
      <c r="H2327" s="8">
        <v>8</v>
      </c>
    </row>
    <row r="2328" spans="1:8" hidden="1" x14ac:dyDescent="0.3">
      <c r="A2328" t="s">
        <v>1243</v>
      </c>
      <c r="B2328">
        <v>89</v>
      </c>
      <c r="C2328">
        <v>42638165</v>
      </c>
      <c r="D2328" t="s">
        <v>701</v>
      </c>
      <c r="E2328" t="s">
        <v>3875</v>
      </c>
      <c r="F2328" t="s">
        <v>11</v>
      </c>
      <c r="G2328">
        <v>16000000</v>
      </c>
      <c r="H2328" s="8">
        <v>4.8</v>
      </c>
    </row>
    <row r="2329" spans="1:8" hidden="1" x14ac:dyDescent="0.3">
      <c r="A2329" t="s">
        <v>1766</v>
      </c>
      <c r="B2329">
        <v>94</v>
      </c>
      <c r="C2329">
        <v>45507053</v>
      </c>
      <c r="D2329" t="s">
        <v>3598</v>
      </c>
      <c r="E2329" t="s">
        <v>3876</v>
      </c>
      <c r="F2329" t="s">
        <v>11</v>
      </c>
      <c r="G2329">
        <v>16000000</v>
      </c>
      <c r="H2329" s="8">
        <v>7.8</v>
      </c>
    </row>
    <row r="2330" spans="1:8" hidden="1" x14ac:dyDescent="0.3">
      <c r="A2330" t="s">
        <v>281</v>
      </c>
      <c r="B2330">
        <v>83</v>
      </c>
      <c r="C2330">
        <v>39511038</v>
      </c>
      <c r="D2330" t="s">
        <v>2090</v>
      </c>
      <c r="E2330" t="s">
        <v>3877</v>
      </c>
      <c r="F2330" t="s">
        <v>11</v>
      </c>
      <c r="G2330">
        <v>16000000</v>
      </c>
      <c r="H2330" s="8">
        <v>5.9</v>
      </c>
    </row>
    <row r="2331" spans="1:8" hidden="1" x14ac:dyDescent="0.3">
      <c r="A2331" t="s">
        <v>3878</v>
      </c>
      <c r="B2331">
        <v>111</v>
      </c>
      <c r="C2331">
        <v>6462576</v>
      </c>
      <c r="D2331" t="s">
        <v>1128</v>
      </c>
      <c r="E2331" t="s">
        <v>3879</v>
      </c>
      <c r="F2331" t="s">
        <v>11</v>
      </c>
      <c r="G2331">
        <v>18500000</v>
      </c>
      <c r="H2331" s="8">
        <v>5.4</v>
      </c>
    </row>
    <row r="2332" spans="1:8" hidden="1" x14ac:dyDescent="0.3">
      <c r="A2332" t="s">
        <v>3880</v>
      </c>
      <c r="B2332">
        <v>80</v>
      </c>
      <c r="C2332">
        <v>40363530</v>
      </c>
      <c r="D2332" t="s">
        <v>1006</v>
      </c>
      <c r="E2332" t="s">
        <v>3881</v>
      </c>
      <c r="F2332" t="s">
        <v>11</v>
      </c>
      <c r="G2332">
        <v>16000000</v>
      </c>
      <c r="H2332" s="8">
        <v>3.3</v>
      </c>
    </row>
    <row r="2333" spans="1:8" hidden="1" x14ac:dyDescent="0.3">
      <c r="A2333" t="s">
        <v>120</v>
      </c>
      <c r="B2333">
        <v>112</v>
      </c>
      <c r="C2333">
        <v>37623143</v>
      </c>
      <c r="D2333" t="s">
        <v>3882</v>
      </c>
      <c r="E2333" t="s">
        <v>3883</v>
      </c>
      <c r="F2333" t="s">
        <v>920</v>
      </c>
      <c r="G2333">
        <v>13500000</v>
      </c>
      <c r="H2333" s="8">
        <v>8.1999999999999993</v>
      </c>
    </row>
    <row r="2334" spans="1:8" hidden="1" x14ac:dyDescent="0.3">
      <c r="A2334" t="s">
        <v>2082</v>
      </c>
      <c r="B2334">
        <v>94</v>
      </c>
      <c r="C2334">
        <v>33357476</v>
      </c>
      <c r="D2334" t="s">
        <v>3884</v>
      </c>
      <c r="E2334" t="s">
        <v>3885</v>
      </c>
      <c r="F2334" t="s">
        <v>11</v>
      </c>
      <c r="G2334">
        <v>35000000</v>
      </c>
      <c r="H2334" s="8">
        <v>5.4</v>
      </c>
    </row>
    <row r="2335" spans="1:8" hidden="1" x14ac:dyDescent="0.3">
      <c r="A2335" t="s">
        <v>969</v>
      </c>
      <c r="B2335">
        <v>130</v>
      </c>
      <c r="C2335">
        <v>28734552</v>
      </c>
      <c r="D2335" t="s">
        <v>1736</v>
      </c>
      <c r="E2335" t="s">
        <v>3886</v>
      </c>
      <c r="F2335" t="s">
        <v>11</v>
      </c>
      <c r="G2335">
        <v>16000000</v>
      </c>
      <c r="H2335" s="8">
        <v>6.4</v>
      </c>
    </row>
    <row r="2336" spans="1:8" hidden="1" x14ac:dyDescent="0.3">
      <c r="A2336" t="s">
        <v>3887</v>
      </c>
      <c r="B2336">
        <v>91</v>
      </c>
      <c r="C2336">
        <v>37300107</v>
      </c>
      <c r="D2336" t="s">
        <v>1452</v>
      </c>
      <c r="E2336" t="s">
        <v>3888</v>
      </c>
      <c r="F2336" t="s">
        <v>11</v>
      </c>
      <c r="G2336">
        <v>16000000</v>
      </c>
      <c r="H2336" s="8">
        <v>4.8</v>
      </c>
    </row>
    <row r="2337" spans="1:8" hidden="1" x14ac:dyDescent="0.3">
      <c r="A2337" t="s">
        <v>2201</v>
      </c>
      <c r="B2337">
        <v>91</v>
      </c>
      <c r="C2337">
        <v>27087695</v>
      </c>
      <c r="D2337" t="s">
        <v>1767</v>
      </c>
      <c r="E2337" t="s">
        <v>3889</v>
      </c>
      <c r="F2337" t="s">
        <v>11</v>
      </c>
      <c r="G2337">
        <v>17700000</v>
      </c>
      <c r="H2337" s="8">
        <v>5.9</v>
      </c>
    </row>
    <row r="2338" spans="1:8" hidden="1" x14ac:dyDescent="0.3">
      <c r="A2338" t="s">
        <v>3890</v>
      </c>
      <c r="B2338">
        <v>110</v>
      </c>
      <c r="C2338">
        <v>30102717</v>
      </c>
      <c r="D2338" t="s">
        <v>1503</v>
      </c>
      <c r="E2338" t="s">
        <v>3891</v>
      </c>
      <c r="F2338" t="s">
        <v>11</v>
      </c>
      <c r="G2338">
        <v>15000000</v>
      </c>
      <c r="H2338" s="8">
        <v>5.5</v>
      </c>
    </row>
    <row r="2339" spans="1:8" hidden="1" x14ac:dyDescent="0.3">
      <c r="A2339" t="s">
        <v>818</v>
      </c>
      <c r="B2339">
        <v>121</v>
      </c>
      <c r="C2339">
        <v>23618786</v>
      </c>
      <c r="D2339" t="s">
        <v>3892</v>
      </c>
      <c r="E2339" t="s">
        <v>3893</v>
      </c>
      <c r="F2339" t="s">
        <v>11</v>
      </c>
      <c r="G2339">
        <v>8000000</v>
      </c>
      <c r="H2339" s="8">
        <v>7.9</v>
      </c>
    </row>
    <row r="2340" spans="1:8" hidden="1" x14ac:dyDescent="0.3">
      <c r="A2340" t="s">
        <v>3894</v>
      </c>
      <c r="B2340">
        <v>114</v>
      </c>
      <c r="C2340">
        <v>26896744</v>
      </c>
      <c r="D2340" t="s">
        <v>840</v>
      </c>
      <c r="E2340" t="s">
        <v>3895</v>
      </c>
      <c r="F2340" t="s">
        <v>11</v>
      </c>
      <c r="G2340">
        <v>16500000</v>
      </c>
      <c r="H2340" s="8">
        <v>4.9000000000000004</v>
      </c>
    </row>
    <row r="2341" spans="1:8" hidden="1" x14ac:dyDescent="0.3">
      <c r="A2341" t="s">
        <v>2666</v>
      </c>
      <c r="B2341">
        <v>96</v>
      </c>
      <c r="C2341">
        <v>23213577</v>
      </c>
      <c r="D2341" t="s">
        <v>69</v>
      </c>
      <c r="E2341" t="s">
        <v>3896</v>
      </c>
      <c r="F2341" t="s">
        <v>11</v>
      </c>
      <c r="G2341">
        <v>15500000</v>
      </c>
      <c r="H2341" s="8">
        <v>7.2</v>
      </c>
    </row>
    <row r="2342" spans="1:8" hidden="1" x14ac:dyDescent="0.3">
      <c r="A2342" t="s">
        <v>3402</v>
      </c>
      <c r="B2342">
        <v>100</v>
      </c>
      <c r="C2342">
        <v>55461307</v>
      </c>
      <c r="D2342" t="s">
        <v>658</v>
      </c>
      <c r="E2342" t="s">
        <v>3403</v>
      </c>
      <c r="F2342" t="s">
        <v>11</v>
      </c>
      <c r="G2342">
        <v>20000000</v>
      </c>
      <c r="H2342" s="8">
        <v>6.7</v>
      </c>
    </row>
    <row r="2343" spans="1:8" hidden="1" x14ac:dyDescent="0.3">
      <c r="A2343" t="s">
        <v>3897</v>
      </c>
      <c r="B2343">
        <v>94</v>
      </c>
      <c r="C2343">
        <v>20627372</v>
      </c>
      <c r="D2343" t="s">
        <v>465</v>
      </c>
      <c r="E2343" t="s">
        <v>3898</v>
      </c>
      <c r="F2343" t="s">
        <v>11</v>
      </c>
      <c r="G2343">
        <v>16000000</v>
      </c>
      <c r="H2343" s="8">
        <v>5.3</v>
      </c>
    </row>
    <row r="2344" spans="1:8" hidden="1" x14ac:dyDescent="0.3">
      <c r="A2344" t="s">
        <v>3899</v>
      </c>
      <c r="B2344">
        <v>109</v>
      </c>
      <c r="C2344">
        <v>16346122</v>
      </c>
      <c r="D2344" t="s">
        <v>1128</v>
      </c>
      <c r="E2344" t="s">
        <v>3900</v>
      </c>
      <c r="F2344" t="s">
        <v>11</v>
      </c>
      <c r="G2344">
        <v>16000000</v>
      </c>
      <c r="H2344" s="8">
        <v>7.2</v>
      </c>
    </row>
    <row r="2345" spans="1:8" hidden="1" x14ac:dyDescent="0.3">
      <c r="A2345" t="s">
        <v>1573</v>
      </c>
      <c r="B2345">
        <v>107</v>
      </c>
      <c r="C2345">
        <v>16204793</v>
      </c>
      <c r="D2345" t="s">
        <v>283</v>
      </c>
      <c r="E2345" t="s">
        <v>3901</v>
      </c>
      <c r="F2345" t="s">
        <v>11</v>
      </c>
      <c r="G2345">
        <v>16000000</v>
      </c>
      <c r="H2345" s="8">
        <v>5.0999999999999996</v>
      </c>
    </row>
    <row r="2346" spans="1:8" hidden="1" x14ac:dyDescent="0.3">
      <c r="A2346" t="s">
        <v>3902</v>
      </c>
      <c r="B2346">
        <v>96</v>
      </c>
      <c r="C2346">
        <v>15427192</v>
      </c>
      <c r="D2346" t="s">
        <v>3903</v>
      </c>
      <c r="E2346" t="s">
        <v>3904</v>
      </c>
      <c r="F2346" t="s">
        <v>11</v>
      </c>
      <c r="G2346">
        <v>16000000</v>
      </c>
      <c r="H2346" s="8">
        <v>5.6</v>
      </c>
    </row>
    <row r="2347" spans="1:8" hidden="1" x14ac:dyDescent="0.3">
      <c r="A2347" t="s">
        <v>2666</v>
      </c>
      <c r="B2347">
        <v>88</v>
      </c>
      <c r="C2347">
        <v>14792779</v>
      </c>
      <c r="D2347" t="s">
        <v>658</v>
      </c>
      <c r="E2347" t="s">
        <v>3905</v>
      </c>
      <c r="F2347" t="s">
        <v>11</v>
      </c>
      <c r="G2347">
        <v>16000000</v>
      </c>
      <c r="H2347" s="8">
        <v>7.6</v>
      </c>
    </row>
    <row r="2348" spans="1:8" hidden="1" x14ac:dyDescent="0.3">
      <c r="A2348" t="s">
        <v>3686</v>
      </c>
      <c r="B2348">
        <v>110</v>
      </c>
      <c r="C2348">
        <v>13998282</v>
      </c>
      <c r="D2348" t="s">
        <v>3687</v>
      </c>
      <c r="E2348" t="s">
        <v>3688</v>
      </c>
      <c r="F2348" t="s">
        <v>11</v>
      </c>
      <c r="G2348">
        <v>16000000</v>
      </c>
      <c r="H2348" s="8">
        <v>3.1</v>
      </c>
    </row>
    <row r="2349" spans="1:8" hidden="1" x14ac:dyDescent="0.3">
      <c r="A2349" t="s">
        <v>3906</v>
      </c>
      <c r="B2349">
        <v>113</v>
      </c>
      <c r="C2349">
        <v>19057024</v>
      </c>
      <c r="D2349" t="s">
        <v>69</v>
      </c>
      <c r="E2349" t="s">
        <v>3907</v>
      </c>
      <c r="F2349" t="s">
        <v>11</v>
      </c>
      <c r="G2349">
        <v>16000000</v>
      </c>
      <c r="H2349" s="8">
        <v>7.2</v>
      </c>
    </row>
    <row r="2350" spans="1:8" hidden="1" x14ac:dyDescent="0.3">
      <c r="A2350" t="s">
        <v>3908</v>
      </c>
      <c r="B2350">
        <v>101</v>
      </c>
      <c r="C2350">
        <v>14108518</v>
      </c>
      <c r="D2350" t="s">
        <v>465</v>
      </c>
      <c r="E2350" t="s">
        <v>3909</v>
      </c>
      <c r="F2350" t="s">
        <v>11</v>
      </c>
      <c r="G2350">
        <v>16000000</v>
      </c>
      <c r="H2350" s="8">
        <v>5.7</v>
      </c>
    </row>
    <row r="2351" spans="1:8" hidden="1" x14ac:dyDescent="0.3">
      <c r="A2351" t="s">
        <v>3154</v>
      </c>
      <c r="B2351">
        <v>105</v>
      </c>
      <c r="C2351">
        <v>13854000</v>
      </c>
      <c r="D2351" t="s">
        <v>824</v>
      </c>
      <c r="E2351" t="s">
        <v>3910</v>
      </c>
      <c r="F2351" t="s">
        <v>11</v>
      </c>
      <c r="G2351">
        <v>20000000</v>
      </c>
      <c r="H2351" s="8">
        <v>5.2</v>
      </c>
    </row>
    <row r="2352" spans="1:8" hidden="1" x14ac:dyDescent="0.3">
      <c r="A2352" t="s">
        <v>909</v>
      </c>
      <c r="B2352">
        <v>125</v>
      </c>
      <c r="C2352">
        <v>77324422</v>
      </c>
      <c r="D2352" t="s">
        <v>1128</v>
      </c>
      <c r="E2352" t="s">
        <v>3911</v>
      </c>
      <c r="F2352" t="s">
        <v>11</v>
      </c>
      <c r="G2352">
        <v>26000000</v>
      </c>
      <c r="H2352" s="8">
        <v>7.7</v>
      </c>
    </row>
    <row r="2353" spans="1:8" hidden="1" x14ac:dyDescent="0.3">
      <c r="A2353" t="s">
        <v>3912</v>
      </c>
      <c r="B2353">
        <v>100</v>
      </c>
      <c r="C2353">
        <v>15500000</v>
      </c>
      <c r="D2353" t="s">
        <v>1655</v>
      </c>
      <c r="E2353" t="s">
        <v>3913</v>
      </c>
      <c r="F2353" t="s">
        <v>11</v>
      </c>
      <c r="G2353">
        <v>16000000</v>
      </c>
      <c r="H2353" s="8">
        <v>7</v>
      </c>
    </row>
    <row r="2354" spans="1:8" hidden="1" x14ac:dyDescent="0.3">
      <c r="A2354" t="s">
        <v>3914</v>
      </c>
      <c r="B2354">
        <v>112</v>
      </c>
      <c r="C2354">
        <v>4734235</v>
      </c>
      <c r="D2354" t="s">
        <v>2842</v>
      </c>
      <c r="E2354" t="s">
        <v>3915</v>
      </c>
      <c r="F2354" t="s">
        <v>11</v>
      </c>
      <c r="G2354">
        <v>15000000</v>
      </c>
      <c r="H2354" s="8">
        <v>6</v>
      </c>
    </row>
    <row r="2355" spans="1:8" hidden="1" x14ac:dyDescent="0.3">
      <c r="A2355" t="s">
        <v>2666</v>
      </c>
      <c r="B2355">
        <v>112</v>
      </c>
      <c r="C2355">
        <v>4839383</v>
      </c>
      <c r="D2355" t="s">
        <v>551</v>
      </c>
      <c r="E2355" t="s">
        <v>3916</v>
      </c>
      <c r="F2355" t="s">
        <v>11</v>
      </c>
      <c r="G2355">
        <v>16000000</v>
      </c>
      <c r="H2355" s="8">
        <v>6.6</v>
      </c>
    </row>
    <row r="2356" spans="1:8" hidden="1" x14ac:dyDescent="0.3">
      <c r="A2356" t="s">
        <v>3917</v>
      </c>
      <c r="B2356">
        <v>95</v>
      </c>
      <c r="C2356">
        <v>4193025</v>
      </c>
      <c r="D2356" t="s">
        <v>2464</v>
      </c>
      <c r="E2356" t="s">
        <v>3918</v>
      </c>
      <c r="F2356" t="s">
        <v>11</v>
      </c>
      <c r="G2356">
        <v>15000000</v>
      </c>
      <c r="H2356" s="8">
        <v>6.8</v>
      </c>
    </row>
    <row r="2357" spans="1:8" hidden="1" x14ac:dyDescent="0.3">
      <c r="A2357" t="s">
        <v>1905</v>
      </c>
      <c r="B2357">
        <v>110</v>
      </c>
      <c r="C2357">
        <v>5900000</v>
      </c>
      <c r="D2357" t="s">
        <v>13</v>
      </c>
      <c r="E2357" t="s">
        <v>3919</v>
      </c>
      <c r="F2357" t="s">
        <v>11</v>
      </c>
      <c r="G2357">
        <v>16000000</v>
      </c>
      <c r="H2357" s="8">
        <v>7.2</v>
      </c>
    </row>
    <row r="2358" spans="1:8" hidden="1" x14ac:dyDescent="0.3">
      <c r="A2358" t="s">
        <v>3920</v>
      </c>
      <c r="B2358">
        <v>118</v>
      </c>
      <c r="C2358">
        <v>2849142</v>
      </c>
      <c r="D2358" t="s">
        <v>1128</v>
      </c>
      <c r="E2358" t="s">
        <v>3921</v>
      </c>
      <c r="F2358" t="s">
        <v>11</v>
      </c>
      <c r="G2358">
        <v>16000000</v>
      </c>
      <c r="H2358" s="8">
        <v>7.2</v>
      </c>
    </row>
    <row r="2359" spans="1:8" hidden="1" x14ac:dyDescent="0.3">
      <c r="A2359" t="s">
        <v>3922</v>
      </c>
      <c r="B2359">
        <v>97</v>
      </c>
      <c r="C2359">
        <v>1686429</v>
      </c>
      <c r="D2359" t="s">
        <v>3923</v>
      </c>
      <c r="E2359" t="s">
        <v>3924</v>
      </c>
      <c r="F2359" t="s">
        <v>11</v>
      </c>
      <c r="G2359">
        <v>16000000</v>
      </c>
      <c r="H2359" s="8">
        <v>2.8</v>
      </c>
    </row>
    <row r="2360" spans="1:8" hidden="1" x14ac:dyDescent="0.3">
      <c r="A2360" t="s">
        <v>2869</v>
      </c>
      <c r="B2360">
        <v>120</v>
      </c>
      <c r="C2360">
        <v>1984743</v>
      </c>
      <c r="D2360" t="s">
        <v>69</v>
      </c>
      <c r="E2360" t="s">
        <v>3925</v>
      </c>
      <c r="F2360" t="s">
        <v>11</v>
      </c>
      <c r="G2360">
        <v>16000000</v>
      </c>
      <c r="H2360" s="8">
        <v>6.6</v>
      </c>
    </row>
    <row r="2361" spans="1:8" hidden="1" x14ac:dyDescent="0.3">
      <c r="A2361" t="s">
        <v>3926</v>
      </c>
      <c r="B2361">
        <v>135</v>
      </c>
      <c r="C2361">
        <v>1666262</v>
      </c>
      <c r="D2361" t="s">
        <v>646</v>
      </c>
      <c r="E2361" t="s">
        <v>3927</v>
      </c>
      <c r="F2361" t="s">
        <v>11</v>
      </c>
      <c r="G2361">
        <v>16000000</v>
      </c>
      <c r="H2361" s="8">
        <v>6.7</v>
      </c>
    </row>
    <row r="2362" spans="1:8" hidden="1" x14ac:dyDescent="0.3">
      <c r="A2362" t="s">
        <v>1741</v>
      </c>
      <c r="B2362">
        <v>101</v>
      </c>
      <c r="C2362">
        <v>2319187</v>
      </c>
      <c r="D2362" t="s">
        <v>719</v>
      </c>
      <c r="E2362" t="s">
        <v>3928</v>
      </c>
      <c r="F2362" t="s">
        <v>11</v>
      </c>
      <c r="G2362">
        <v>20000000</v>
      </c>
      <c r="H2362" s="8">
        <v>7</v>
      </c>
    </row>
    <row r="2363" spans="1:8" hidden="1" x14ac:dyDescent="0.3">
      <c r="A2363" t="s">
        <v>3929</v>
      </c>
      <c r="B2363">
        <v>92</v>
      </c>
      <c r="C2363">
        <v>13922211</v>
      </c>
      <c r="D2363" t="s">
        <v>658</v>
      </c>
      <c r="E2363" t="s">
        <v>3930</v>
      </c>
      <c r="F2363" t="s">
        <v>11</v>
      </c>
      <c r="G2363">
        <v>16000000</v>
      </c>
      <c r="H2363" s="8">
        <v>4.4000000000000004</v>
      </c>
    </row>
    <row r="2364" spans="1:8" hidden="1" x14ac:dyDescent="0.3">
      <c r="A2364" t="s">
        <v>3931</v>
      </c>
      <c r="B2364">
        <v>92</v>
      </c>
      <c r="C2364">
        <v>23091</v>
      </c>
      <c r="D2364" t="s">
        <v>2371</v>
      </c>
      <c r="E2364" t="s">
        <v>3932</v>
      </c>
      <c r="F2364" t="s">
        <v>11</v>
      </c>
      <c r="G2364">
        <v>15000000</v>
      </c>
      <c r="H2364" s="8">
        <v>6.2</v>
      </c>
    </row>
    <row r="2365" spans="1:8" hidden="1" x14ac:dyDescent="0.3">
      <c r="A2365" t="s">
        <v>3933</v>
      </c>
      <c r="B2365">
        <v>161</v>
      </c>
      <c r="C2365">
        <v>336467</v>
      </c>
      <c r="D2365" t="s">
        <v>1750</v>
      </c>
      <c r="E2365" t="s">
        <v>3934</v>
      </c>
      <c r="F2365" t="s">
        <v>11</v>
      </c>
      <c r="G2365">
        <v>13000000</v>
      </c>
      <c r="H2365" s="8">
        <v>7.3</v>
      </c>
    </row>
    <row r="2366" spans="1:8" hidden="1" x14ac:dyDescent="0.3">
      <c r="A2366" t="s">
        <v>3521</v>
      </c>
      <c r="B2366">
        <v>92</v>
      </c>
      <c r="C2366">
        <v>2964</v>
      </c>
      <c r="D2366" t="s">
        <v>2648</v>
      </c>
      <c r="E2366" t="s">
        <v>3935</v>
      </c>
      <c r="F2366" t="s">
        <v>11</v>
      </c>
      <c r="G2366">
        <v>16000000</v>
      </c>
      <c r="H2366" s="8">
        <v>5.0999999999999996</v>
      </c>
    </row>
    <row r="2367" spans="1:8" hidden="1" x14ac:dyDescent="0.3">
      <c r="A2367" t="s">
        <v>3936</v>
      </c>
      <c r="B2367">
        <v>122</v>
      </c>
      <c r="C2367">
        <v>2428883</v>
      </c>
      <c r="D2367" t="s">
        <v>579</v>
      </c>
      <c r="E2367" t="s">
        <v>3937</v>
      </c>
      <c r="F2367" t="s">
        <v>11</v>
      </c>
      <c r="G2367">
        <v>16000000</v>
      </c>
      <c r="H2367" s="8">
        <v>6.6</v>
      </c>
    </row>
    <row r="2368" spans="1:8" hidden="1" x14ac:dyDescent="0.3">
      <c r="A2368" t="s">
        <v>3938</v>
      </c>
      <c r="B2368">
        <v>91</v>
      </c>
      <c r="C2368">
        <v>13571817</v>
      </c>
      <c r="D2368" t="s">
        <v>1482</v>
      </c>
      <c r="E2368" t="s">
        <v>3939</v>
      </c>
      <c r="F2368" t="s">
        <v>11</v>
      </c>
      <c r="G2368">
        <v>15600000</v>
      </c>
      <c r="H2368" s="8">
        <v>4.5</v>
      </c>
    </row>
    <row r="2369" spans="1:8" hidden="1" x14ac:dyDescent="0.3">
      <c r="A2369" t="s">
        <v>3940</v>
      </c>
      <c r="B2369">
        <v>93</v>
      </c>
      <c r="C2369">
        <v>1181197</v>
      </c>
      <c r="D2369" t="s">
        <v>639</v>
      </c>
      <c r="E2369" t="s">
        <v>3941</v>
      </c>
      <c r="F2369" t="s">
        <v>11</v>
      </c>
      <c r="G2369">
        <v>15500000</v>
      </c>
      <c r="H2369" s="8">
        <v>5.9</v>
      </c>
    </row>
    <row r="2370" spans="1:8" hidden="1" x14ac:dyDescent="0.3">
      <c r="A2370" t="s">
        <v>3942</v>
      </c>
      <c r="B2370">
        <v>94</v>
      </c>
      <c r="C2370">
        <v>81525</v>
      </c>
      <c r="D2370" t="s">
        <v>1180</v>
      </c>
      <c r="E2370" t="s">
        <v>3943</v>
      </c>
      <c r="F2370" t="s">
        <v>955</v>
      </c>
      <c r="G2370">
        <v>15300000</v>
      </c>
      <c r="H2370" s="8">
        <v>6.6</v>
      </c>
    </row>
    <row r="2371" spans="1:8" hidden="1" x14ac:dyDescent="0.3">
      <c r="A2371" t="s">
        <v>208</v>
      </c>
      <c r="B2371">
        <v>95</v>
      </c>
      <c r="C2371">
        <v>7774730</v>
      </c>
      <c r="D2371" t="s">
        <v>3944</v>
      </c>
      <c r="E2371" t="s">
        <v>3945</v>
      </c>
      <c r="F2371" t="s">
        <v>11</v>
      </c>
      <c r="G2371">
        <v>15500000</v>
      </c>
      <c r="H2371" s="8">
        <v>6.5</v>
      </c>
    </row>
    <row r="2372" spans="1:8" hidden="1" x14ac:dyDescent="0.3">
      <c r="A2372" t="s">
        <v>811</v>
      </c>
      <c r="B2372">
        <v>105</v>
      </c>
      <c r="C2372">
        <v>234760500</v>
      </c>
      <c r="D2372" t="s">
        <v>573</v>
      </c>
      <c r="E2372" t="s">
        <v>3946</v>
      </c>
      <c r="F2372" t="s">
        <v>11</v>
      </c>
      <c r="G2372">
        <v>14000000</v>
      </c>
      <c r="H2372" s="8">
        <v>7.3</v>
      </c>
    </row>
    <row r="2373" spans="1:8" hidden="1" x14ac:dyDescent="0.3">
      <c r="A2373" t="s">
        <v>409</v>
      </c>
      <c r="B2373">
        <v>103</v>
      </c>
      <c r="C2373">
        <v>285761243</v>
      </c>
      <c r="D2373" t="s">
        <v>1006</v>
      </c>
      <c r="E2373" t="s">
        <v>3947</v>
      </c>
      <c r="F2373" t="s">
        <v>11</v>
      </c>
      <c r="G2373">
        <v>18000000</v>
      </c>
      <c r="H2373" s="8">
        <v>7.5</v>
      </c>
    </row>
    <row r="2374" spans="1:8" hidden="1" x14ac:dyDescent="0.3">
      <c r="A2374" t="s">
        <v>3190</v>
      </c>
      <c r="B2374">
        <v>102</v>
      </c>
      <c r="C2374">
        <v>167780960</v>
      </c>
      <c r="D2374" t="s">
        <v>1302</v>
      </c>
      <c r="E2374" t="s">
        <v>3948</v>
      </c>
      <c r="F2374" t="s">
        <v>11</v>
      </c>
      <c r="G2374">
        <v>11000000</v>
      </c>
      <c r="H2374" s="8">
        <v>5.9</v>
      </c>
    </row>
    <row r="2375" spans="1:8" hidden="1" x14ac:dyDescent="0.3">
      <c r="A2375" t="s">
        <v>741</v>
      </c>
      <c r="B2375">
        <v>116</v>
      </c>
      <c r="C2375">
        <v>177200000</v>
      </c>
      <c r="D2375" t="s">
        <v>465</v>
      </c>
      <c r="E2375" t="s">
        <v>3949</v>
      </c>
      <c r="F2375" t="s">
        <v>11</v>
      </c>
      <c r="G2375">
        <v>22000000</v>
      </c>
      <c r="H2375" s="8">
        <v>7.4</v>
      </c>
    </row>
    <row r="2376" spans="1:8" hidden="1" x14ac:dyDescent="0.3">
      <c r="A2376" t="s">
        <v>568</v>
      </c>
      <c r="B2376">
        <v>110</v>
      </c>
      <c r="C2376">
        <v>176781728</v>
      </c>
      <c r="D2376" t="s">
        <v>555</v>
      </c>
      <c r="E2376" t="s">
        <v>3950</v>
      </c>
      <c r="F2376" t="s">
        <v>11</v>
      </c>
      <c r="G2376">
        <v>15000000</v>
      </c>
      <c r="H2376" s="8">
        <v>6.9</v>
      </c>
    </row>
    <row r="2377" spans="1:8" hidden="1" x14ac:dyDescent="0.3">
      <c r="A2377" t="s">
        <v>344</v>
      </c>
      <c r="B2377">
        <v>120</v>
      </c>
      <c r="C2377">
        <v>128067808</v>
      </c>
      <c r="D2377" t="s">
        <v>555</v>
      </c>
      <c r="E2377" t="s">
        <v>3951</v>
      </c>
      <c r="F2377" t="s">
        <v>648</v>
      </c>
      <c r="G2377">
        <v>15000000</v>
      </c>
      <c r="H2377" s="8">
        <v>7.9</v>
      </c>
    </row>
    <row r="2378" spans="1:8" hidden="1" x14ac:dyDescent="0.3">
      <c r="A2378" t="s">
        <v>15</v>
      </c>
      <c r="B2378">
        <v>122</v>
      </c>
      <c r="C2378">
        <v>130058047</v>
      </c>
      <c r="D2378" t="s">
        <v>1128</v>
      </c>
      <c r="E2378" t="s">
        <v>3952</v>
      </c>
      <c r="F2378" t="s">
        <v>11</v>
      </c>
      <c r="G2378">
        <v>15000000</v>
      </c>
      <c r="H2378" s="8">
        <v>8.4</v>
      </c>
    </row>
    <row r="2379" spans="1:8" hidden="1" x14ac:dyDescent="0.3">
      <c r="A2379" t="s">
        <v>1215</v>
      </c>
      <c r="B2379">
        <v>118</v>
      </c>
      <c r="C2379">
        <v>138795342</v>
      </c>
      <c r="D2379" t="s">
        <v>1997</v>
      </c>
      <c r="E2379" t="s">
        <v>3953</v>
      </c>
      <c r="F2379" t="s">
        <v>11</v>
      </c>
      <c r="G2379">
        <v>15000000</v>
      </c>
      <c r="H2379" s="8">
        <v>8</v>
      </c>
    </row>
    <row r="2380" spans="1:8" hidden="1" x14ac:dyDescent="0.3">
      <c r="A2380" t="s">
        <v>896</v>
      </c>
      <c r="B2380">
        <v>107</v>
      </c>
      <c r="C2380">
        <v>111936400</v>
      </c>
      <c r="D2380" t="s">
        <v>326</v>
      </c>
      <c r="E2380" t="s">
        <v>3954</v>
      </c>
      <c r="F2380" t="s">
        <v>11</v>
      </c>
      <c r="G2380">
        <v>15000000</v>
      </c>
      <c r="H2380" s="8">
        <v>6</v>
      </c>
    </row>
    <row r="2381" spans="1:8" hidden="1" x14ac:dyDescent="0.3">
      <c r="A2381" t="s">
        <v>3955</v>
      </c>
      <c r="B2381">
        <v>102</v>
      </c>
      <c r="C2381">
        <v>317040</v>
      </c>
      <c r="D2381" t="s">
        <v>69</v>
      </c>
      <c r="E2381" t="s">
        <v>3956</v>
      </c>
      <c r="F2381" t="s">
        <v>11</v>
      </c>
      <c r="G2381">
        <v>15500000</v>
      </c>
      <c r="H2381" s="8">
        <v>6.8</v>
      </c>
    </row>
    <row r="2382" spans="1:8" x14ac:dyDescent="0.3">
      <c r="A2382" t="s">
        <v>123</v>
      </c>
      <c r="B2382">
        <v>154</v>
      </c>
      <c r="C2382">
        <v>94175854</v>
      </c>
      <c r="D2382" t="s">
        <v>1128</v>
      </c>
      <c r="E2382" t="s">
        <v>3957</v>
      </c>
      <c r="F2382" t="s">
        <v>11</v>
      </c>
      <c r="G2382">
        <v>15000000</v>
      </c>
      <c r="H2382" s="8">
        <v>7.8</v>
      </c>
    </row>
    <row r="2383" spans="1:8" hidden="1" x14ac:dyDescent="0.3">
      <c r="A2383" t="s">
        <v>3958</v>
      </c>
      <c r="B2383">
        <v>114</v>
      </c>
      <c r="C2383">
        <v>91121452</v>
      </c>
      <c r="D2383" t="s">
        <v>3144</v>
      </c>
      <c r="E2383" t="s">
        <v>3959</v>
      </c>
      <c r="F2383" t="s">
        <v>11</v>
      </c>
      <c r="G2383">
        <v>14000000</v>
      </c>
      <c r="H2383" s="8">
        <v>8.1</v>
      </c>
    </row>
    <row r="2384" spans="1:8" hidden="1" x14ac:dyDescent="0.3">
      <c r="A2384" t="s">
        <v>3854</v>
      </c>
      <c r="B2384">
        <v>109</v>
      </c>
      <c r="C2384">
        <v>69800000</v>
      </c>
      <c r="D2384" t="s">
        <v>3209</v>
      </c>
      <c r="E2384" t="s">
        <v>3960</v>
      </c>
      <c r="F2384" t="s">
        <v>11</v>
      </c>
      <c r="G2384">
        <v>10000000</v>
      </c>
      <c r="H2384" s="8">
        <v>6.1</v>
      </c>
    </row>
    <row r="2385" spans="1:8" hidden="1" x14ac:dyDescent="0.3">
      <c r="A2385" t="s">
        <v>745</v>
      </c>
      <c r="B2385">
        <v>94</v>
      </c>
      <c r="C2385">
        <v>64001297</v>
      </c>
      <c r="D2385" t="s">
        <v>1006</v>
      </c>
      <c r="E2385" t="s">
        <v>3961</v>
      </c>
      <c r="F2385" t="s">
        <v>11</v>
      </c>
      <c r="G2385">
        <v>15000000</v>
      </c>
      <c r="H2385" s="8">
        <v>6.2</v>
      </c>
    </row>
    <row r="2386" spans="1:8" hidden="1" x14ac:dyDescent="0.3">
      <c r="A2386" t="s">
        <v>3962</v>
      </c>
      <c r="B2386">
        <v>100</v>
      </c>
      <c r="C2386">
        <v>71588220</v>
      </c>
      <c r="D2386" t="s">
        <v>2404</v>
      </c>
      <c r="E2386" t="s">
        <v>3963</v>
      </c>
      <c r="F2386" t="s">
        <v>11</v>
      </c>
      <c r="G2386">
        <v>20000000</v>
      </c>
      <c r="H2386" s="8">
        <v>6.2</v>
      </c>
    </row>
    <row r="2387" spans="1:8" hidden="1" x14ac:dyDescent="0.3">
      <c r="A2387" t="s">
        <v>1763</v>
      </c>
      <c r="B2387">
        <v>101</v>
      </c>
      <c r="C2387">
        <v>47000000</v>
      </c>
      <c r="D2387" t="s">
        <v>2170</v>
      </c>
      <c r="E2387" t="s">
        <v>3804</v>
      </c>
      <c r="F2387" t="s">
        <v>11</v>
      </c>
      <c r="G2387">
        <v>300000</v>
      </c>
      <c r="H2387" s="8">
        <v>7.9</v>
      </c>
    </row>
    <row r="2388" spans="1:8" hidden="1" x14ac:dyDescent="0.3">
      <c r="A2388" t="s">
        <v>1394</v>
      </c>
      <c r="B2388">
        <v>98</v>
      </c>
      <c r="C2388">
        <v>61400000</v>
      </c>
      <c r="D2388" t="s">
        <v>1395</v>
      </c>
      <c r="E2388" t="s">
        <v>3964</v>
      </c>
      <c r="F2388" t="s">
        <v>11</v>
      </c>
      <c r="G2388">
        <v>15000000</v>
      </c>
      <c r="H2388" s="8">
        <v>7.4</v>
      </c>
    </row>
    <row r="2389" spans="1:8" hidden="1" x14ac:dyDescent="0.3">
      <c r="A2389" t="s">
        <v>3375</v>
      </c>
      <c r="B2389">
        <v>102</v>
      </c>
      <c r="C2389">
        <v>101978840</v>
      </c>
      <c r="D2389" t="s">
        <v>658</v>
      </c>
      <c r="E2389" t="s">
        <v>3965</v>
      </c>
      <c r="F2389" t="s">
        <v>11</v>
      </c>
      <c r="G2389">
        <v>15000000</v>
      </c>
      <c r="H2389" s="8">
        <v>6.6</v>
      </c>
    </row>
    <row r="2390" spans="1:8" hidden="1" x14ac:dyDescent="0.3">
      <c r="A2390" t="s">
        <v>1844</v>
      </c>
      <c r="B2390">
        <v>94</v>
      </c>
      <c r="C2390">
        <v>56437947</v>
      </c>
      <c r="D2390" t="s">
        <v>506</v>
      </c>
      <c r="E2390" t="s">
        <v>3966</v>
      </c>
      <c r="F2390" t="s">
        <v>11</v>
      </c>
      <c r="G2390">
        <v>9800000</v>
      </c>
      <c r="H2390" s="8">
        <v>7.3</v>
      </c>
    </row>
    <row r="2391" spans="1:8" hidden="1" x14ac:dyDescent="0.3">
      <c r="A2391" t="s">
        <v>83</v>
      </c>
      <c r="B2391">
        <v>92</v>
      </c>
      <c r="C2391">
        <v>73326666</v>
      </c>
      <c r="D2391" t="s">
        <v>924</v>
      </c>
      <c r="E2391" t="s">
        <v>3967</v>
      </c>
      <c r="F2391" t="s">
        <v>11</v>
      </c>
      <c r="G2391">
        <v>15000000</v>
      </c>
      <c r="H2391" s="8">
        <v>7.5</v>
      </c>
    </row>
    <row r="2392" spans="1:8" hidden="1" x14ac:dyDescent="0.3">
      <c r="A2392" t="s">
        <v>3025</v>
      </c>
      <c r="B2392">
        <v>113</v>
      </c>
      <c r="C2392">
        <v>55184721</v>
      </c>
      <c r="D2392" t="s">
        <v>840</v>
      </c>
      <c r="E2392" t="s">
        <v>3968</v>
      </c>
      <c r="F2392" t="s">
        <v>11</v>
      </c>
      <c r="G2392">
        <v>15000000</v>
      </c>
      <c r="H2392" s="8">
        <v>5.6</v>
      </c>
    </row>
    <row r="2393" spans="1:8" hidden="1" x14ac:dyDescent="0.3">
      <c r="A2393" t="s">
        <v>3969</v>
      </c>
      <c r="B2393">
        <v>115</v>
      </c>
      <c r="C2393">
        <v>50003300</v>
      </c>
      <c r="D2393" t="s">
        <v>3970</v>
      </c>
      <c r="E2393" t="s">
        <v>3971</v>
      </c>
      <c r="F2393" t="s">
        <v>11</v>
      </c>
      <c r="G2393">
        <v>15000000</v>
      </c>
      <c r="H2393" s="8">
        <v>7.3</v>
      </c>
    </row>
    <row r="2394" spans="1:8" hidden="1" x14ac:dyDescent="0.3">
      <c r="A2394" t="s">
        <v>3972</v>
      </c>
      <c r="B2394">
        <v>95</v>
      </c>
      <c r="C2394">
        <v>54322273</v>
      </c>
      <c r="D2394" t="s">
        <v>288</v>
      </c>
      <c r="E2394" t="s">
        <v>3973</v>
      </c>
      <c r="F2394" t="s">
        <v>11</v>
      </c>
      <c r="G2394">
        <v>17000000</v>
      </c>
      <c r="H2394" s="8">
        <v>6.4</v>
      </c>
    </row>
    <row r="2395" spans="1:8" hidden="1" x14ac:dyDescent="0.3">
      <c r="A2395" t="s">
        <v>586</v>
      </c>
      <c r="B2395">
        <v>87</v>
      </c>
      <c r="C2395">
        <v>47860214</v>
      </c>
      <c r="D2395" t="s">
        <v>2170</v>
      </c>
      <c r="E2395" t="s">
        <v>3974</v>
      </c>
      <c r="F2395" t="s">
        <v>11</v>
      </c>
      <c r="G2395">
        <v>15000000</v>
      </c>
      <c r="H2395" s="8">
        <v>5</v>
      </c>
    </row>
    <row r="2396" spans="1:8" hidden="1" x14ac:dyDescent="0.3">
      <c r="A2396" t="s">
        <v>258</v>
      </c>
      <c r="B2396">
        <v>88</v>
      </c>
      <c r="C2396">
        <v>47811275</v>
      </c>
      <c r="D2396" t="s">
        <v>789</v>
      </c>
      <c r="E2396" t="s">
        <v>3975</v>
      </c>
      <c r="F2396" t="s">
        <v>11</v>
      </c>
      <c r="G2396">
        <v>15000000</v>
      </c>
      <c r="H2396" s="8">
        <v>5.4</v>
      </c>
    </row>
    <row r="2397" spans="1:8" hidden="1" x14ac:dyDescent="0.3">
      <c r="A2397" t="s">
        <v>1029</v>
      </c>
      <c r="B2397">
        <v>97</v>
      </c>
      <c r="C2397">
        <v>43022524</v>
      </c>
      <c r="D2397" t="s">
        <v>840</v>
      </c>
      <c r="E2397" t="s">
        <v>3976</v>
      </c>
      <c r="F2397" t="s">
        <v>11</v>
      </c>
      <c r="G2397">
        <v>15000000</v>
      </c>
      <c r="H2397" s="8">
        <v>7.1</v>
      </c>
    </row>
    <row r="2398" spans="1:8" hidden="1" x14ac:dyDescent="0.3">
      <c r="A2398" t="s">
        <v>3977</v>
      </c>
      <c r="B2398">
        <v>94</v>
      </c>
      <c r="C2398">
        <v>42672630</v>
      </c>
      <c r="D2398" t="s">
        <v>3978</v>
      </c>
      <c r="E2398" t="s">
        <v>3979</v>
      </c>
      <c r="F2398" t="s">
        <v>11</v>
      </c>
      <c r="G2398">
        <v>17000000</v>
      </c>
      <c r="H2398" s="8">
        <v>5.3</v>
      </c>
    </row>
    <row r="2399" spans="1:8" hidden="1" x14ac:dyDescent="0.3">
      <c r="A2399" t="s">
        <v>3980</v>
      </c>
      <c r="B2399">
        <v>112</v>
      </c>
      <c r="C2399">
        <v>42919096</v>
      </c>
      <c r="D2399" t="s">
        <v>297</v>
      </c>
      <c r="E2399" t="s">
        <v>3981</v>
      </c>
      <c r="F2399" t="s">
        <v>11</v>
      </c>
      <c r="G2399">
        <v>15000000</v>
      </c>
      <c r="H2399" s="8">
        <v>6.5</v>
      </c>
    </row>
    <row r="2400" spans="1:8" hidden="1" x14ac:dyDescent="0.3">
      <c r="A2400" t="s">
        <v>3982</v>
      </c>
      <c r="B2400">
        <v>98</v>
      </c>
      <c r="C2400">
        <v>42592530</v>
      </c>
      <c r="D2400" t="s">
        <v>283</v>
      </c>
      <c r="E2400" t="s">
        <v>3983</v>
      </c>
      <c r="F2400" t="s">
        <v>11</v>
      </c>
      <c r="G2400">
        <v>15000000</v>
      </c>
      <c r="H2400" s="8">
        <v>6.2</v>
      </c>
    </row>
    <row r="2401" spans="1:8" hidden="1" x14ac:dyDescent="0.3">
      <c r="A2401" t="s">
        <v>1611</v>
      </c>
      <c r="B2401">
        <v>104</v>
      </c>
      <c r="C2401">
        <v>40064955</v>
      </c>
      <c r="D2401" t="s">
        <v>2291</v>
      </c>
      <c r="E2401" t="s">
        <v>3984</v>
      </c>
      <c r="F2401" t="s">
        <v>11</v>
      </c>
      <c r="G2401">
        <v>15000000</v>
      </c>
      <c r="H2401" s="8">
        <v>6.4</v>
      </c>
    </row>
    <row r="2402" spans="1:8" hidden="1" x14ac:dyDescent="0.3">
      <c r="A2402" t="s">
        <v>467</v>
      </c>
      <c r="B2402">
        <v>120</v>
      </c>
      <c r="C2402">
        <v>44886089</v>
      </c>
      <c r="D2402" t="s">
        <v>712</v>
      </c>
      <c r="E2402" t="s">
        <v>3985</v>
      </c>
      <c r="F2402" t="s">
        <v>11</v>
      </c>
      <c r="G2402">
        <v>10000000</v>
      </c>
      <c r="H2402" s="8">
        <v>6.9</v>
      </c>
    </row>
    <row r="2403" spans="1:8" hidden="1" x14ac:dyDescent="0.3">
      <c r="A2403" t="s">
        <v>3986</v>
      </c>
      <c r="B2403">
        <v>99</v>
      </c>
      <c r="C2403">
        <v>37882551</v>
      </c>
      <c r="D2403" t="s">
        <v>658</v>
      </c>
      <c r="E2403" t="s">
        <v>3987</v>
      </c>
      <c r="F2403" t="s">
        <v>11</v>
      </c>
      <c r="G2403">
        <v>16000000</v>
      </c>
      <c r="H2403" s="8">
        <v>5.7</v>
      </c>
    </row>
    <row r="2404" spans="1:8" hidden="1" x14ac:dyDescent="0.3">
      <c r="A2404" t="s">
        <v>160</v>
      </c>
      <c r="B2404">
        <v>109</v>
      </c>
      <c r="C2404">
        <v>40983001</v>
      </c>
      <c r="D2404" t="s">
        <v>712</v>
      </c>
      <c r="E2404" t="s">
        <v>3988</v>
      </c>
      <c r="F2404" t="s">
        <v>11</v>
      </c>
      <c r="G2404">
        <v>7000000</v>
      </c>
      <c r="H2404" s="8">
        <v>7.7</v>
      </c>
    </row>
    <row r="2405" spans="1:8" hidden="1" x14ac:dyDescent="0.3">
      <c r="A2405" t="s">
        <v>1106</v>
      </c>
      <c r="B2405">
        <v>105</v>
      </c>
      <c r="C2405">
        <v>20991497</v>
      </c>
      <c r="D2405" t="s">
        <v>465</v>
      </c>
      <c r="E2405" t="s">
        <v>2338</v>
      </c>
      <c r="F2405" t="s">
        <v>11</v>
      </c>
      <c r="G2405">
        <v>37000000</v>
      </c>
      <c r="H2405" s="8">
        <v>5.4</v>
      </c>
    </row>
    <row r="2406" spans="1:8" hidden="1" x14ac:dyDescent="0.3">
      <c r="A2406" t="s">
        <v>157</v>
      </c>
      <c r="B2406">
        <v>106</v>
      </c>
      <c r="C2406">
        <v>35007180</v>
      </c>
      <c r="D2406" t="s">
        <v>142</v>
      </c>
      <c r="E2406" t="s">
        <v>3989</v>
      </c>
      <c r="F2406" t="s">
        <v>11</v>
      </c>
      <c r="G2406">
        <v>15000000</v>
      </c>
      <c r="H2406" s="8">
        <v>5.6</v>
      </c>
    </row>
    <row r="2407" spans="1:8" hidden="1" x14ac:dyDescent="0.3">
      <c r="A2407" t="s">
        <v>3990</v>
      </c>
      <c r="B2407">
        <v>123</v>
      </c>
      <c r="C2407">
        <v>35887263</v>
      </c>
      <c r="D2407" t="s">
        <v>2067</v>
      </c>
      <c r="E2407" t="s">
        <v>3991</v>
      </c>
      <c r="F2407" t="s">
        <v>11</v>
      </c>
      <c r="G2407">
        <v>15000000</v>
      </c>
      <c r="H2407" s="8">
        <v>7.7</v>
      </c>
    </row>
    <row r="2408" spans="1:8" hidden="1" x14ac:dyDescent="0.3">
      <c r="A2408" t="s">
        <v>2082</v>
      </c>
      <c r="B2408">
        <v>86</v>
      </c>
      <c r="C2408">
        <v>34308901</v>
      </c>
      <c r="D2408" t="s">
        <v>326</v>
      </c>
      <c r="E2408" t="s">
        <v>3992</v>
      </c>
      <c r="F2408" t="s">
        <v>11</v>
      </c>
      <c r="G2408">
        <v>16000000</v>
      </c>
      <c r="H2408" s="8">
        <v>5.0999999999999996</v>
      </c>
    </row>
    <row r="2409" spans="1:8" hidden="1" x14ac:dyDescent="0.3">
      <c r="A2409" t="s">
        <v>3993</v>
      </c>
      <c r="B2409">
        <v>120</v>
      </c>
      <c r="C2409">
        <v>33771174</v>
      </c>
      <c r="D2409" t="s">
        <v>465</v>
      </c>
      <c r="E2409" t="s">
        <v>3994</v>
      </c>
      <c r="F2409" t="s">
        <v>11</v>
      </c>
      <c r="G2409">
        <v>15000000</v>
      </c>
      <c r="H2409" s="8">
        <v>6.8</v>
      </c>
    </row>
    <row r="2410" spans="1:8" hidden="1" x14ac:dyDescent="0.3">
      <c r="A2410" t="s">
        <v>2897</v>
      </c>
      <c r="B2410">
        <v>227</v>
      </c>
      <c r="C2410">
        <v>6000000</v>
      </c>
      <c r="D2410" t="s">
        <v>1136</v>
      </c>
      <c r="E2410" t="s">
        <v>3995</v>
      </c>
      <c r="F2410" t="s">
        <v>11</v>
      </c>
      <c r="G2410">
        <v>15000000</v>
      </c>
      <c r="H2410" s="8">
        <v>8.4</v>
      </c>
    </row>
    <row r="2411" spans="1:8" hidden="1" x14ac:dyDescent="0.3">
      <c r="A2411" t="s">
        <v>3996</v>
      </c>
      <c r="B2411">
        <v>119</v>
      </c>
      <c r="C2411">
        <v>33386128</v>
      </c>
      <c r="D2411" t="s">
        <v>2090</v>
      </c>
      <c r="E2411" t="s">
        <v>3997</v>
      </c>
      <c r="F2411" t="s">
        <v>11</v>
      </c>
      <c r="G2411">
        <v>15000000</v>
      </c>
      <c r="H2411" s="8">
        <v>4.9000000000000004</v>
      </c>
    </row>
    <row r="2412" spans="1:8" hidden="1" x14ac:dyDescent="0.3">
      <c r="A2412" t="s">
        <v>2470</v>
      </c>
      <c r="B2412">
        <v>115</v>
      </c>
      <c r="C2412">
        <v>37877959</v>
      </c>
      <c r="D2412" t="s">
        <v>3496</v>
      </c>
      <c r="E2412" t="s">
        <v>3998</v>
      </c>
      <c r="F2412" t="s">
        <v>11</v>
      </c>
      <c r="G2412">
        <v>15000000</v>
      </c>
      <c r="H2412" s="8">
        <v>7.1</v>
      </c>
    </row>
    <row r="2413" spans="1:8" hidden="1" x14ac:dyDescent="0.3">
      <c r="A2413" t="s">
        <v>3999</v>
      </c>
      <c r="B2413">
        <v>114</v>
      </c>
      <c r="C2413">
        <v>32721635</v>
      </c>
      <c r="D2413" t="s">
        <v>2210</v>
      </c>
      <c r="E2413" t="s">
        <v>4000</v>
      </c>
      <c r="F2413" t="s">
        <v>11</v>
      </c>
      <c r="G2413">
        <v>15000000</v>
      </c>
      <c r="H2413" s="8">
        <v>6.6</v>
      </c>
    </row>
    <row r="2414" spans="1:8" hidden="1" x14ac:dyDescent="0.3">
      <c r="A2414" t="s">
        <v>3908</v>
      </c>
      <c r="B2414">
        <v>90</v>
      </c>
      <c r="C2414">
        <v>31585300</v>
      </c>
      <c r="D2414" t="s">
        <v>551</v>
      </c>
      <c r="E2414" t="s">
        <v>4001</v>
      </c>
      <c r="F2414" t="s">
        <v>11</v>
      </c>
      <c r="G2414">
        <v>15000000</v>
      </c>
      <c r="H2414" s="8">
        <v>6.1</v>
      </c>
    </row>
    <row r="2415" spans="1:8" hidden="1" x14ac:dyDescent="0.3">
      <c r="A2415" t="s">
        <v>4002</v>
      </c>
      <c r="B2415">
        <v>94</v>
      </c>
      <c r="C2415">
        <v>30259652</v>
      </c>
      <c r="D2415" t="s">
        <v>4003</v>
      </c>
      <c r="E2415" t="s">
        <v>4004</v>
      </c>
      <c r="F2415" t="s">
        <v>11</v>
      </c>
      <c r="G2415">
        <v>15000000</v>
      </c>
      <c r="H2415" s="8">
        <v>4.0999999999999996</v>
      </c>
    </row>
    <row r="2416" spans="1:8" hidden="1" x14ac:dyDescent="0.3">
      <c r="A2416" t="s">
        <v>364</v>
      </c>
      <c r="B2416">
        <v>106</v>
      </c>
      <c r="C2416">
        <v>163192114</v>
      </c>
      <c r="D2416" t="s">
        <v>13</v>
      </c>
      <c r="E2416" t="s">
        <v>425</v>
      </c>
      <c r="F2416" t="s">
        <v>11</v>
      </c>
      <c r="G2416">
        <v>125000000</v>
      </c>
      <c r="H2416" s="8">
        <v>5.8</v>
      </c>
    </row>
    <row r="2417" spans="1:8" hidden="1" x14ac:dyDescent="0.3">
      <c r="A2417" t="s">
        <v>1286</v>
      </c>
      <c r="B2417">
        <v>98</v>
      </c>
      <c r="C2417">
        <v>30857814</v>
      </c>
      <c r="D2417" t="s">
        <v>1134</v>
      </c>
      <c r="E2417" t="s">
        <v>4005</v>
      </c>
      <c r="F2417" t="s">
        <v>11</v>
      </c>
      <c r="G2417">
        <v>16000000</v>
      </c>
      <c r="H2417" s="8">
        <v>8.1</v>
      </c>
    </row>
    <row r="2418" spans="1:8" hidden="1" x14ac:dyDescent="0.3">
      <c r="A2418" t="s">
        <v>4006</v>
      </c>
      <c r="B2418">
        <v>126</v>
      </c>
      <c r="C2418">
        <v>30226144</v>
      </c>
      <c r="D2418" t="s">
        <v>506</v>
      </c>
      <c r="E2418" t="s">
        <v>4007</v>
      </c>
      <c r="F2418" t="s">
        <v>11</v>
      </c>
      <c r="G2418">
        <v>15000000</v>
      </c>
      <c r="H2418" s="8">
        <v>7.6</v>
      </c>
    </row>
    <row r="2419" spans="1:8" hidden="1" x14ac:dyDescent="0.3">
      <c r="A2419" t="s">
        <v>4008</v>
      </c>
      <c r="B2419">
        <v>100</v>
      </c>
      <c r="C2419">
        <v>35054909</v>
      </c>
      <c r="D2419" t="s">
        <v>643</v>
      </c>
      <c r="E2419" t="s">
        <v>4009</v>
      </c>
      <c r="F2419" t="s">
        <v>11</v>
      </c>
      <c r="G2419">
        <v>15000000</v>
      </c>
      <c r="H2419" s="8">
        <v>7.8</v>
      </c>
    </row>
    <row r="2420" spans="1:8" hidden="1" x14ac:dyDescent="0.3">
      <c r="A2420" t="s">
        <v>4010</v>
      </c>
      <c r="B2420">
        <v>89</v>
      </c>
      <c r="C2420">
        <v>29302097</v>
      </c>
      <c r="D2420" t="s">
        <v>4011</v>
      </c>
      <c r="E2420" t="s">
        <v>4012</v>
      </c>
      <c r="F2420" t="s">
        <v>11</v>
      </c>
      <c r="G2420">
        <v>15000000</v>
      </c>
      <c r="H2420" s="8">
        <v>4.5999999999999996</v>
      </c>
    </row>
    <row r="2421" spans="1:8" hidden="1" x14ac:dyDescent="0.3">
      <c r="A2421" t="s">
        <v>3729</v>
      </c>
      <c r="B2421">
        <v>111</v>
      </c>
      <c r="C2421">
        <v>29106737</v>
      </c>
      <c r="D2421" t="s">
        <v>465</v>
      </c>
      <c r="E2421" t="s">
        <v>4013</v>
      </c>
      <c r="F2421" t="s">
        <v>11</v>
      </c>
      <c r="G2421">
        <v>15000000</v>
      </c>
      <c r="H2421" s="8">
        <v>6</v>
      </c>
    </row>
    <row r="2422" spans="1:8" hidden="1" x14ac:dyDescent="0.3">
      <c r="A2422" t="s">
        <v>4014</v>
      </c>
      <c r="B2422">
        <v>100</v>
      </c>
      <c r="C2422">
        <v>28637507</v>
      </c>
      <c r="D2422" t="s">
        <v>248</v>
      </c>
      <c r="E2422" t="s">
        <v>4015</v>
      </c>
      <c r="F2422" t="s">
        <v>11</v>
      </c>
      <c r="G2422">
        <v>15000000</v>
      </c>
      <c r="H2422" s="8">
        <v>7</v>
      </c>
    </row>
    <row r="2423" spans="1:8" hidden="1" x14ac:dyDescent="0.3">
      <c r="A2423" t="s">
        <v>1883</v>
      </c>
      <c r="B2423">
        <v>115</v>
      </c>
      <c r="C2423">
        <v>30127963</v>
      </c>
      <c r="D2423" t="s">
        <v>2566</v>
      </c>
      <c r="E2423" t="s">
        <v>4016</v>
      </c>
      <c r="F2423" t="s">
        <v>11</v>
      </c>
      <c r="G2423">
        <v>15000000</v>
      </c>
      <c r="H2423" s="8">
        <v>6.7</v>
      </c>
    </row>
    <row r="2424" spans="1:8" hidden="1" x14ac:dyDescent="0.3">
      <c r="A2424" t="s">
        <v>1524</v>
      </c>
      <c r="B2424">
        <v>106</v>
      </c>
      <c r="C2424">
        <v>32645546</v>
      </c>
      <c r="D2424" t="s">
        <v>1302</v>
      </c>
      <c r="E2424" t="s">
        <v>4017</v>
      </c>
      <c r="F2424" t="s">
        <v>11</v>
      </c>
      <c r="G2424">
        <v>14000000</v>
      </c>
      <c r="H2424" s="8">
        <v>6.4</v>
      </c>
    </row>
    <row r="2425" spans="1:8" hidden="1" x14ac:dyDescent="0.3">
      <c r="A2425" t="s">
        <v>4018</v>
      </c>
      <c r="B2425">
        <v>124</v>
      </c>
      <c r="C2425">
        <v>27441122</v>
      </c>
      <c r="D2425" t="s">
        <v>1617</v>
      </c>
      <c r="E2425" t="s">
        <v>4019</v>
      </c>
      <c r="F2425" t="s">
        <v>11</v>
      </c>
      <c r="G2425">
        <v>15000000</v>
      </c>
      <c r="H2425" s="8">
        <v>7.2</v>
      </c>
    </row>
    <row r="2426" spans="1:8" hidden="1" x14ac:dyDescent="0.3">
      <c r="A2426" t="s">
        <v>1801</v>
      </c>
      <c r="B2426">
        <v>107</v>
      </c>
      <c r="C2426">
        <v>28014536</v>
      </c>
      <c r="D2426" t="s">
        <v>503</v>
      </c>
      <c r="E2426" t="s">
        <v>4020</v>
      </c>
      <c r="F2426" t="s">
        <v>11</v>
      </c>
      <c r="G2426">
        <v>15000000</v>
      </c>
      <c r="H2426" s="8">
        <v>7.4</v>
      </c>
    </row>
    <row r="2427" spans="1:8" hidden="1" x14ac:dyDescent="0.3">
      <c r="A2427" t="s">
        <v>4021</v>
      </c>
      <c r="B2427">
        <v>99</v>
      </c>
      <c r="C2427">
        <v>33860010</v>
      </c>
      <c r="D2427" t="s">
        <v>551</v>
      </c>
      <c r="E2427" t="s">
        <v>4022</v>
      </c>
      <c r="F2427" t="s">
        <v>11</v>
      </c>
      <c r="G2427">
        <v>15000000</v>
      </c>
      <c r="H2427" s="8">
        <v>4.8</v>
      </c>
    </row>
    <row r="2428" spans="1:8" hidden="1" x14ac:dyDescent="0.3">
      <c r="A2428" t="s">
        <v>4023</v>
      </c>
      <c r="B2428">
        <v>90</v>
      </c>
      <c r="C2428">
        <v>26421314</v>
      </c>
      <c r="D2428" t="s">
        <v>4024</v>
      </c>
      <c r="E2428" t="s">
        <v>4025</v>
      </c>
      <c r="F2428" t="s">
        <v>11</v>
      </c>
      <c r="G2428">
        <v>15000000</v>
      </c>
      <c r="H2428" s="8">
        <v>4</v>
      </c>
    </row>
    <row r="2429" spans="1:8" hidden="1" x14ac:dyDescent="0.3">
      <c r="A2429" t="s">
        <v>3463</v>
      </c>
      <c r="B2429">
        <v>101</v>
      </c>
      <c r="C2429">
        <v>24881000</v>
      </c>
      <c r="D2429" t="s">
        <v>288</v>
      </c>
      <c r="E2429" t="s">
        <v>4026</v>
      </c>
      <c r="F2429" t="s">
        <v>11</v>
      </c>
      <c r="G2429">
        <v>15000000</v>
      </c>
      <c r="H2429" s="8">
        <v>6.2</v>
      </c>
    </row>
    <row r="2430" spans="1:8" hidden="1" x14ac:dyDescent="0.3">
      <c r="A2430" t="s">
        <v>2666</v>
      </c>
      <c r="B2430">
        <v>119</v>
      </c>
      <c r="C2430">
        <v>23089926</v>
      </c>
      <c r="D2430" t="s">
        <v>2854</v>
      </c>
      <c r="E2430" t="s">
        <v>4027</v>
      </c>
      <c r="F2430" t="s">
        <v>11</v>
      </c>
      <c r="G2430">
        <v>15000000</v>
      </c>
      <c r="H2430" s="8">
        <v>7.7</v>
      </c>
    </row>
    <row r="2431" spans="1:8" hidden="1" x14ac:dyDescent="0.3">
      <c r="A2431" t="s">
        <v>4028</v>
      </c>
      <c r="B2431">
        <v>103</v>
      </c>
      <c r="C2431">
        <v>26161406</v>
      </c>
      <c r="D2431" t="s">
        <v>250</v>
      </c>
      <c r="E2431" t="s">
        <v>4029</v>
      </c>
      <c r="F2431" t="s">
        <v>11</v>
      </c>
      <c r="G2431">
        <v>15000000</v>
      </c>
      <c r="H2431" s="8">
        <v>6.7</v>
      </c>
    </row>
    <row r="2432" spans="1:8" hidden="1" x14ac:dyDescent="0.3">
      <c r="A2432" t="s">
        <v>3926</v>
      </c>
      <c r="B2432">
        <v>134</v>
      </c>
      <c r="C2432">
        <v>22954968</v>
      </c>
      <c r="D2432" t="s">
        <v>69</v>
      </c>
      <c r="E2432" t="s">
        <v>4030</v>
      </c>
      <c r="F2432" t="s">
        <v>11</v>
      </c>
      <c r="G2432">
        <v>11500000</v>
      </c>
      <c r="H2432" s="8">
        <v>7.9</v>
      </c>
    </row>
    <row r="2433" spans="1:8" hidden="1" x14ac:dyDescent="0.3">
      <c r="A2433" t="s">
        <v>2301</v>
      </c>
      <c r="B2433">
        <v>155</v>
      </c>
      <c r="C2433">
        <v>26384919</v>
      </c>
      <c r="D2433" t="s">
        <v>1128</v>
      </c>
      <c r="E2433" t="s">
        <v>4031</v>
      </c>
      <c r="F2433" t="s">
        <v>11</v>
      </c>
      <c r="G2433">
        <v>15000000</v>
      </c>
      <c r="H2433" s="8">
        <v>7.9</v>
      </c>
    </row>
    <row r="2434" spans="1:8" hidden="1" x14ac:dyDescent="0.3">
      <c r="A2434" t="s">
        <v>3825</v>
      </c>
      <c r="B2434">
        <v>94</v>
      </c>
      <c r="C2434">
        <v>22189039</v>
      </c>
      <c r="D2434" t="s">
        <v>1896</v>
      </c>
      <c r="E2434" t="s">
        <v>4032</v>
      </c>
      <c r="F2434" t="s">
        <v>11</v>
      </c>
      <c r="G2434">
        <v>15000000</v>
      </c>
      <c r="H2434" s="8">
        <v>5.5</v>
      </c>
    </row>
    <row r="2435" spans="1:8" hidden="1" x14ac:dyDescent="0.3">
      <c r="A2435" t="s">
        <v>4033</v>
      </c>
      <c r="B2435">
        <v>95</v>
      </c>
      <c r="C2435">
        <v>20998709</v>
      </c>
      <c r="D2435" t="s">
        <v>1083</v>
      </c>
      <c r="E2435" t="s">
        <v>4034</v>
      </c>
      <c r="F2435" t="s">
        <v>11</v>
      </c>
      <c r="G2435">
        <v>15000000</v>
      </c>
      <c r="H2435" s="8">
        <v>6.2</v>
      </c>
    </row>
    <row r="2436" spans="1:8" hidden="1" x14ac:dyDescent="0.3">
      <c r="A2436" t="s">
        <v>4035</v>
      </c>
      <c r="B2436">
        <v>89</v>
      </c>
      <c r="C2436">
        <v>20801344</v>
      </c>
      <c r="D2436" t="s">
        <v>2090</v>
      </c>
      <c r="E2436" t="s">
        <v>4036</v>
      </c>
      <c r="F2436" t="s">
        <v>11</v>
      </c>
      <c r="G2436">
        <v>15000000</v>
      </c>
      <c r="H2436" s="8">
        <v>5.0999999999999996</v>
      </c>
    </row>
    <row r="2437" spans="1:8" hidden="1" x14ac:dyDescent="0.3">
      <c r="A2437" t="s">
        <v>4037</v>
      </c>
      <c r="B2437">
        <v>97</v>
      </c>
      <c r="C2437">
        <v>21468807</v>
      </c>
      <c r="D2437" t="s">
        <v>998</v>
      </c>
      <c r="E2437" t="s">
        <v>4038</v>
      </c>
      <c r="F2437" t="s">
        <v>11</v>
      </c>
      <c r="G2437">
        <v>14000000</v>
      </c>
      <c r="H2437" s="8">
        <v>4.0999999999999996</v>
      </c>
    </row>
    <row r="2438" spans="1:8" hidden="1" x14ac:dyDescent="0.3">
      <c r="A2438" t="s">
        <v>1338</v>
      </c>
      <c r="B2438">
        <v>90</v>
      </c>
      <c r="C2438">
        <v>19158074</v>
      </c>
      <c r="D2438" t="s">
        <v>668</v>
      </c>
      <c r="E2438" t="s">
        <v>4039</v>
      </c>
      <c r="F2438" t="s">
        <v>11</v>
      </c>
      <c r="G2438">
        <v>15000000</v>
      </c>
      <c r="H2438" s="8">
        <v>6.7</v>
      </c>
    </row>
    <row r="2439" spans="1:8" hidden="1" x14ac:dyDescent="0.3">
      <c r="A2439" t="s">
        <v>4040</v>
      </c>
      <c r="B2439">
        <v>92</v>
      </c>
      <c r="C2439">
        <v>18843314</v>
      </c>
      <c r="D2439" t="s">
        <v>297</v>
      </c>
      <c r="E2439" t="s">
        <v>4041</v>
      </c>
      <c r="F2439" t="s">
        <v>11</v>
      </c>
      <c r="G2439">
        <v>20000000</v>
      </c>
      <c r="H2439" s="8">
        <v>4.7</v>
      </c>
    </row>
    <row r="2440" spans="1:8" hidden="1" x14ac:dyDescent="0.3">
      <c r="A2440" t="s">
        <v>4042</v>
      </c>
      <c r="B2440">
        <v>100</v>
      </c>
      <c r="C2440">
        <v>20566327</v>
      </c>
      <c r="D2440" t="s">
        <v>717</v>
      </c>
      <c r="E2440" t="s">
        <v>4043</v>
      </c>
      <c r="F2440" t="s">
        <v>11</v>
      </c>
      <c r="G2440">
        <v>15000000</v>
      </c>
      <c r="H2440" s="8">
        <v>6.4</v>
      </c>
    </row>
    <row r="2441" spans="1:8" hidden="1" x14ac:dyDescent="0.3">
      <c r="A2441" t="s">
        <v>3488</v>
      </c>
      <c r="B2441">
        <v>117</v>
      </c>
      <c r="C2441">
        <v>20218921</v>
      </c>
      <c r="D2441" t="s">
        <v>2025</v>
      </c>
      <c r="E2441" t="s">
        <v>4044</v>
      </c>
      <c r="F2441" t="s">
        <v>11</v>
      </c>
      <c r="G2441">
        <v>15000000</v>
      </c>
      <c r="H2441" s="8">
        <v>6.3</v>
      </c>
    </row>
    <row r="2442" spans="1:8" hidden="1" x14ac:dyDescent="0.3">
      <c r="A2442" t="s">
        <v>4045</v>
      </c>
      <c r="B2442">
        <v>84</v>
      </c>
      <c r="C2442">
        <v>17411331</v>
      </c>
      <c r="D2442" t="s">
        <v>1412</v>
      </c>
      <c r="E2442" t="s">
        <v>4046</v>
      </c>
      <c r="F2442" t="s">
        <v>11</v>
      </c>
      <c r="G2442">
        <v>15000000</v>
      </c>
      <c r="H2442" s="8">
        <v>5.5</v>
      </c>
    </row>
    <row r="2443" spans="1:8" hidden="1" x14ac:dyDescent="0.3">
      <c r="A2443" t="s">
        <v>4047</v>
      </c>
      <c r="B2443">
        <v>140</v>
      </c>
      <c r="C2443">
        <v>21383298</v>
      </c>
      <c r="D2443" t="s">
        <v>712</v>
      </c>
      <c r="E2443" t="s">
        <v>4048</v>
      </c>
      <c r="F2443" t="s">
        <v>11</v>
      </c>
      <c r="G2443">
        <v>15000000</v>
      </c>
      <c r="H2443" s="8">
        <v>7.3</v>
      </c>
    </row>
    <row r="2444" spans="1:8" hidden="1" x14ac:dyDescent="0.3">
      <c r="A2444" t="s">
        <v>487</v>
      </c>
      <c r="B2444">
        <v>108</v>
      </c>
      <c r="C2444">
        <v>24984868</v>
      </c>
      <c r="D2444" t="s">
        <v>108</v>
      </c>
      <c r="E2444" t="s">
        <v>4049</v>
      </c>
      <c r="F2444" t="s">
        <v>11</v>
      </c>
      <c r="G2444">
        <v>15000000</v>
      </c>
      <c r="H2444" s="8">
        <v>6.3</v>
      </c>
    </row>
    <row r="2445" spans="1:8" hidden="1" x14ac:dyDescent="0.3">
      <c r="A2445" t="s">
        <v>4050</v>
      </c>
      <c r="B2445">
        <v>109</v>
      </c>
      <c r="C2445">
        <v>16459004</v>
      </c>
      <c r="D2445" t="s">
        <v>639</v>
      </c>
      <c r="E2445" t="s">
        <v>4051</v>
      </c>
      <c r="F2445" t="s">
        <v>11</v>
      </c>
      <c r="G2445">
        <v>15000000</v>
      </c>
      <c r="H2445" s="8">
        <v>4.9000000000000004</v>
      </c>
    </row>
    <row r="2446" spans="1:8" hidden="1" x14ac:dyDescent="0.3">
      <c r="A2446" t="s">
        <v>761</v>
      </c>
      <c r="B2446">
        <v>131</v>
      </c>
      <c r="C2446">
        <v>15700000</v>
      </c>
      <c r="D2446" t="s">
        <v>728</v>
      </c>
      <c r="E2446" t="s">
        <v>4052</v>
      </c>
      <c r="F2446" t="s">
        <v>11</v>
      </c>
      <c r="G2446">
        <v>15000000</v>
      </c>
      <c r="H2446" s="8">
        <v>7.6</v>
      </c>
    </row>
    <row r="2447" spans="1:8" hidden="1" x14ac:dyDescent="0.3">
      <c r="A2447" t="s">
        <v>4053</v>
      </c>
      <c r="B2447">
        <v>114</v>
      </c>
      <c r="C2447">
        <v>15100000</v>
      </c>
      <c r="D2447" t="s">
        <v>739</v>
      </c>
      <c r="E2447" t="s">
        <v>4054</v>
      </c>
      <c r="F2447" t="s">
        <v>11</v>
      </c>
      <c r="G2447">
        <v>15000000</v>
      </c>
      <c r="H2447" s="8">
        <v>6</v>
      </c>
    </row>
    <row r="2448" spans="1:8" hidden="1" x14ac:dyDescent="0.3">
      <c r="A2448" t="s">
        <v>2805</v>
      </c>
      <c r="B2448">
        <v>97</v>
      </c>
      <c r="C2448">
        <v>14938570</v>
      </c>
      <c r="D2448" t="s">
        <v>501</v>
      </c>
      <c r="E2448" t="s">
        <v>4055</v>
      </c>
      <c r="F2448" t="s">
        <v>11</v>
      </c>
      <c r="G2448">
        <v>15000000</v>
      </c>
      <c r="H2448" s="8">
        <v>6.2</v>
      </c>
    </row>
    <row r="2449" spans="1:8" hidden="1" x14ac:dyDescent="0.3">
      <c r="A2449" t="s">
        <v>3431</v>
      </c>
      <c r="B2449">
        <v>122</v>
      </c>
      <c r="C2449">
        <v>17237244</v>
      </c>
      <c r="D2449" t="s">
        <v>712</v>
      </c>
      <c r="E2449" t="s">
        <v>4056</v>
      </c>
      <c r="F2449" t="s">
        <v>11</v>
      </c>
      <c r="G2449">
        <v>15000000</v>
      </c>
      <c r="H2449" s="8">
        <v>6.8</v>
      </c>
    </row>
    <row r="2450" spans="1:8" hidden="1" x14ac:dyDescent="0.3">
      <c r="A2450" t="s">
        <v>4057</v>
      </c>
      <c r="B2450">
        <v>87</v>
      </c>
      <c r="C2450">
        <v>14249005</v>
      </c>
      <c r="D2450" t="s">
        <v>658</v>
      </c>
      <c r="E2450" t="s">
        <v>4058</v>
      </c>
      <c r="F2450" t="s">
        <v>11</v>
      </c>
      <c r="G2450">
        <v>15000000</v>
      </c>
      <c r="H2450" s="8">
        <v>4.5</v>
      </c>
    </row>
    <row r="2451" spans="1:8" hidden="1" x14ac:dyDescent="0.3">
      <c r="A2451" t="s">
        <v>4059</v>
      </c>
      <c r="B2451">
        <v>85</v>
      </c>
      <c r="C2451">
        <v>12701880</v>
      </c>
      <c r="D2451" t="s">
        <v>145</v>
      </c>
      <c r="E2451" t="s">
        <v>4060</v>
      </c>
      <c r="F2451" t="s">
        <v>11</v>
      </c>
      <c r="G2451">
        <v>15000000</v>
      </c>
      <c r="H2451" s="8">
        <v>5.7</v>
      </c>
    </row>
    <row r="2452" spans="1:8" hidden="1" x14ac:dyDescent="0.3">
      <c r="A2452" t="s">
        <v>4061</v>
      </c>
      <c r="B2452">
        <v>101</v>
      </c>
      <c r="C2452">
        <v>12801190</v>
      </c>
      <c r="D2452" t="s">
        <v>9</v>
      </c>
      <c r="E2452" t="s">
        <v>4062</v>
      </c>
      <c r="F2452" t="s">
        <v>11</v>
      </c>
      <c r="G2452">
        <v>15000000</v>
      </c>
      <c r="H2452" s="8">
        <v>4.5999999999999996</v>
      </c>
    </row>
    <row r="2453" spans="1:8" hidden="1" x14ac:dyDescent="0.3">
      <c r="A2453" t="s">
        <v>4063</v>
      </c>
      <c r="B2453">
        <v>121</v>
      </c>
      <c r="C2453">
        <v>12549485</v>
      </c>
      <c r="D2453" t="s">
        <v>4064</v>
      </c>
      <c r="E2453" t="s">
        <v>4065</v>
      </c>
      <c r="F2453" t="s">
        <v>11</v>
      </c>
      <c r="G2453">
        <v>15000000</v>
      </c>
      <c r="H2453" s="8">
        <v>6.2</v>
      </c>
    </row>
    <row r="2454" spans="1:8" hidden="1" x14ac:dyDescent="0.3">
      <c r="A2454" t="s">
        <v>4066</v>
      </c>
      <c r="B2454">
        <v>107</v>
      </c>
      <c r="C2454">
        <v>13766014</v>
      </c>
      <c r="D2454" t="s">
        <v>69</v>
      </c>
      <c r="E2454" t="s">
        <v>4067</v>
      </c>
      <c r="F2454" t="s">
        <v>11</v>
      </c>
      <c r="G2454">
        <v>15000000</v>
      </c>
      <c r="H2454" s="8">
        <v>7</v>
      </c>
    </row>
    <row r="2455" spans="1:8" hidden="1" x14ac:dyDescent="0.3">
      <c r="A2455" t="s">
        <v>4068</v>
      </c>
      <c r="B2455">
        <v>111</v>
      </c>
      <c r="C2455">
        <v>13034417</v>
      </c>
      <c r="D2455" t="s">
        <v>1254</v>
      </c>
      <c r="E2455" t="s">
        <v>4069</v>
      </c>
      <c r="F2455" t="s">
        <v>11</v>
      </c>
      <c r="G2455">
        <v>15000000</v>
      </c>
      <c r="H2455" s="8">
        <v>6.9</v>
      </c>
    </row>
    <row r="2456" spans="1:8" hidden="1" x14ac:dyDescent="0.3">
      <c r="A2456" t="s">
        <v>4070</v>
      </c>
      <c r="B2456">
        <v>97</v>
      </c>
      <c r="C2456">
        <v>12212417</v>
      </c>
      <c r="D2456" t="s">
        <v>501</v>
      </c>
      <c r="E2456" t="s">
        <v>4071</v>
      </c>
      <c r="F2456" t="s">
        <v>11</v>
      </c>
      <c r="G2456">
        <v>15000000</v>
      </c>
      <c r="H2456" s="8">
        <v>6.7</v>
      </c>
    </row>
    <row r="2457" spans="1:8" hidden="1" x14ac:dyDescent="0.3">
      <c r="A2457" t="s">
        <v>4072</v>
      </c>
      <c r="B2457">
        <v>97</v>
      </c>
      <c r="C2457">
        <v>11614236</v>
      </c>
      <c r="D2457" t="s">
        <v>658</v>
      </c>
      <c r="E2457" t="s">
        <v>4073</v>
      </c>
      <c r="F2457" t="s">
        <v>11</v>
      </c>
      <c r="G2457">
        <v>15000000</v>
      </c>
      <c r="H2457" s="8">
        <v>5.6</v>
      </c>
    </row>
    <row r="2458" spans="1:8" hidden="1" x14ac:dyDescent="0.3">
      <c r="A2458" t="s">
        <v>2179</v>
      </c>
      <c r="B2458">
        <v>125</v>
      </c>
      <c r="C2458">
        <v>13337299</v>
      </c>
      <c r="D2458" t="s">
        <v>2120</v>
      </c>
      <c r="E2458" t="s">
        <v>4074</v>
      </c>
      <c r="F2458" t="s">
        <v>11</v>
      </c>
      <c r="G2458">
        <v>20000000</v>
      </c>
      <c r="H2458" s="8">
        <v>6.6</v>
      </c>
    </row>
    <row r="2459" spans="1:8" hidden="1" x14ac:dyDescent="0.3">
      <c r="A2459" t="s">
        <v>2666</v>
      </c>
      <c r="B2459">
        <v>124</v>
      </c>
      <c r="C2459">
        <v>10763469</v>
      </c>
      <c r="D2459" t="s">
        <v>465</v>
      </c>
      <c r="E2459" t="s">
        <v>4075</v>
      </c>
      <c r="F2459" t="s">
        <v>11</v>
      </c>
      <c r="G2459">
        <v>15000000</v>
      </c>
      <c r="H2459" s="8">
        <v>6.4</v>
      </c>
    </row>
    <row r="2460" spans="1:8" hidden="1" x14ac:dyDescent="0.3">
      <c r="A2460" t="s">
        <v>4076</v>
      </c>
      <c r="B2460">
        <v>76</v>
      </c>
      <c r="C2460">
        <v>11144518</v>
      </c>
      <c r="D2460" t="s">
        <v>2979</v>
      </c>
      <c r="E2460" t="s">
        <v>4077</v>
      </c>
      <c r="F2460" t="s">
        <v>11</v>
      </c>
      <c r="G2460">
        <v>15000000</v>
      </c>
      <c r="H2460" s="8">
        <v>2.8</v>
      </c>
    </row>
    <row r="2461" spans="1:8" hidden="1" x14ac:dyDescent="0.3">
      <c r="A2461" t="s">
        <v>4078</v>
      </c>
      <c r="B2461">
        <v>107</v>
      </c>
      <c r="C2461">
        <v>15608545</v>
      </c>
      <c r="D2461" t="s">
        <v>434</v>
      </c>
      <c r="E2461" t="s">
        <v>4079</v>
      </c>
      <c r="F2461" t="s">
        <v>11</v>
      </c>
      <c r="G2461">
        <v>15000000</v>
      </c>
      <c r="H2461" s="8">
        <v>5.4</v>
      </c>
    </row>
    <row r="2462" spans="1:8" hidden="1" x14ac:dyDescent="0.3">
      <c r="A2462" t="s">
        <v>325</v>
      </c>
      <c r="B2462">
        <v>91</v>
      </c>
      <c r="C2462">
        <v>10443316</v>
      </c>
      <c r="D2462" t="s">
        <v>465</v>
      </c>
      <c r="E2462" t="s">
        <v>4080</v>
      </c>
      <c r="F2462" t="s">
        <v>11</v>
      </c>
      <c r="G2462">
        <v>15000000</v>
      </c>
      <c r="H2462" s="8">
        <v>5</v>
      </c>
    </row>
    <row r="2463" spans="1:8" hidden="1" x14ac:dyDescent="0.3">
      <c r="A2463" t="s">
        <v>4081</v>
      </c>
      <c r="B2463">
        <v>96</v>
      </c>
      <c r="C2463">
        <v>10494147</v>
      </c>
      <c r="D2463" t="s">
        <v>69</v>
      </c>
      <c r="E2463" t="s">
        <v>4082</v>
      </c>
      <c r="F2463" t="s">
        <v>11</v>
      </c>
      <c r="G2463">
        <v>15000000</v>
      </c>
      <c r="H2463" s="8">
        <v>5.0999999999999996</v>
      </c>
    </row>
    <row r="2464" spans="1:8" hidden="1" x14ac:dyDescent="0.3">
      <c r="A2464" t="s">
        <v>926</v>
      </c>
      <c r="B2464">
        <v>142</v>
      </c>
      <c r="C2464">
        <v>9929000</v>
      </c>
      <c r="D2464" t="s">
        <v>610</v>
      </c>
      <c r="E2464" t="s">
        <v>4083</v>
      </c>
      <c r="F2464" t="s">
        <v>11</v>
      </c>
      <c r="G2464">
        <v>15000000</v>
      </c>
      <c r="H2464" s="8">
        <v>8</v>
      </c>
    </row>
    <row r="2465" spans="1:8" hidden="1" x14ac:dyDescent="0.3">
      <c r="A2465" t="s">
        <v>3714</v>
      </c>
      <c r="B2465">
        <v>103</v>
      </c>
      <c r="C2465">
        <v>10411980</v>
      </c>
      <c r="D2465" t="s">
        <v>4084</v>
      </c>
      <c r="E2465" t="s">
        <v>4085</v>
      </c>
      <c r="F2465" t="s">
        <v>11</v>
      </c>
      <c r="G2465">
        <v>15000000</v>
      </c>
      <c r="H2465" s="8">
        <v>5.9</v>
      </c>
    </row>
    <row r="2466" spans="1:8" hidden="1" x14ac:dyDescent="0.3">
      <c r="A2466" t="s">
        <v>1408</v>
      </c>
      <c r="B2466">
        <v>117</v>
      </c>
      <c r="C2466">
        <v>17439163</v>
      </c>
      <c r="D2466" t="s">
        <v>326</v>
      </c>
      <c r="E2466" t="s">
        <v>4086</v>
      </c>
      <c r="F2466" t="s">
        <v>11</v>
      </c>
      <c r="G2466">
        <v>15000000</v>
      </c>
      <c r="H2466" s="8">
        <v>8.1999999999999993</v>
      </c>
    </row>
    <row r="2467" spans="1:8" hidden="1" x14ac:dyDescent="0.3">
      <c r="A2467" t="s">
        <v>4087</v>
      </c>
      <c r="B2467">
        <v>116</v>
      </c>
      <c r="C2467">
        <v>9396487</v>
      </c>
      <c r="D2467" t="s">
        <v>2025</v>
      </c>
      <c r="E2467" t="s">
        <v>4088</v>
      </c>
      <c r="F2467" t="s">
        <v>11</v>
      </c>
      <c r="G2467">
        <v>15000000</v>
      </c>
      <c r="H2467" s="8">
        <v>7</v>
      </c>
    </row>
    <row r="2468" spans="1:8" hidden="1" x14ac:dyDescent="0.3">
      <c r="A2468" t="s">
        <v>1045</v>
      </c>
      <c r="B2468">
        <v>118</v>
      </c>
      <c r="C2468">
        <v>9059588</v>
      </c>
      <c r="D2468" t="s">
        <v>1736</v>
      </c>
      <c r="E2468" t="s">
        <v>4089</v>
      </c>
      <c r="F2468" t="s">
        <v>11</v>
      </c>
      <c r="G2468">
        <v>15000000</v>
      </c>
      <c r="H2468" s="8">
        <v>6.6</v>
      </c>
    </row>
    <row r="2469" spans="1:8" hidden="1" x14ac:dyDescent="0.3">
      <c r="A2469" t="s">
        <v>4090</v>
      </c>
      <c r="B2469">
        <v>108</v>
      </c>
      <c r="C2469">
        <v>9172810</v>
      </c>
      <c r="D2469" t="s">
        <v>4091</v>
      </c>
      <c r="E2469" t="s">
        <v>4092</v>
      </c>
      <c r="F2469" t="s">
        <v>11</v>
      </c>
      <c r="G2469">
        <v>16000000</v>
      </c>
      <c r="H2469" s="8">
        <v>6.7</v>
      </c>
    </row>
    <row r="2470" spans="1:8" hidden="1" x14ac:dyDescent="0.3">
      <c r="A2470" t="s">
        <v>4093</v>
      </c>
      <c r="B2470">
        <v>94</v>
      </c>
      <c r="C2470">
        <v>8735529</v>
      </c>
      <c r="D2470" t="s">
        <v>465</v>
      </c>
      <c r="E2470" t="s">
        <v>4094</v>
      </c>
      <c r="F2470" t="s">
        <v>11</v>
      </c>
      <c r="G2470">
        <v>15000000</v>
      </c>
      <c r="H2470" s="8">
        <v>5.5</v>
      </c>
    </row>
    <row r="2471" spans="1:8" hidden="1" x14ac:dyDescent="0.3">
      <c r="A2471" t="s">
        <v>4095</v>
      </c>
      <c r="B2471">
        <v>97</v>
      </c>
      <c r="C2471">
        <v>8586376</v>
      </c>
      <c r="D2471" t="s">
        <v>658</v>
      </c>
      <c r="E2471" t="s">
        <v>4096</v>
      </c>
      <c r="F2471" t="s">
        <v>11</v>
      </c>
      <c r="G2471">
        <v>20000000</v>
      </c>
      <c r="H2471" s="8">
        <v>4.9000000000000004</v>
      </c>
    </row>
    <row r="2472" spans="1:8" hidden="1" x14ac:dyDescent="0.3">
      <c r="A2472" t="s">
        <v>1957</v>
      </c>
      <c r="B2472">
        <v>97</v>
      </c>
      <c r="C2472">
        <v>8378141</v>
      </c>
      <c r="D2472" t="s">
        <v>465</v>
      </c>
      <c r="E2472" t="s">
        <v>4097</v>
      </c>
      <c r="F2472" t="s">
        <v>11</v>
      </c>
      <c r="G2472">
        <v>15000000</v>
      </c>
      <c r="H2472" s="8">
        <v>6.9</v>
      </c>
    </row>
    <row r="2473" spans="1:8" hidden="1" x14ac:dyDescent="0.3">
      <c r="A2473" t="s">
        <v>4098</v>
      </c>
      <c r="B2473">
        <v>91</v>
      </c>
      <c r="C2473">
        <v>8080116</v>
      </c>
      <c r="D2473" t="s">
        <v>789</v>
      </c>
      <c r="E2473" t="s">
        <v>4099</v>
      </c>
      <c r="F2473" t="s">
        <v>11</v>
      </c>
      <c r="G2473">
        <v>15000000</v>
      </c>
      <c r="H2473" s="8">
        <v>5.6</v>
      </c>
    </row>
    <row r="2474" spans="1:8" hidden="1" x14ac:dyDescent="0.3">
      <c r="A2474" t="s">
        <v>4100</v>
      </c>
      <c r="B2474">
        <v>107</v>
      </c>
      <c r="C2474">
        <v>7757130</v>
      </c>
      <c r="D2474" t="s">
        <v>2933</v>
      </c>
      <c r="E2474" t="s">
        <v>4101</v>
      </c>
      <c r="F2474" t="s">
        <v>11</v>
      </c>
      <c r="G2474">
        <v>15000000</v>
      </c>
      <c r="H2474" s="8">
        <v>8</v>
      </c>
    </row>
    <row r="2475" spans="1:8" hidden="1" x14ac:dyDescent="0.3">
      <c r="A2475" t="s">
        <v>4102</v>
      </c>
      <c r="B2475">
        <v>95</v>
      </c>
      <c r="C2475">
        <v>9123834</v>
      </c>
      <c r="D2475" t="s">
        <v>551</v>
      </c>
      <c r="E2475" t="s">
        <v>4103</v>
      </c>
      <c r="F2475" t="s">
        <v>11</v>
      </c>
      <c r="G2475">
        <v>15000000</v>
      </c>
      <c r="H2475" s="8">
        <v>5.3</v>
      </c>
    </row>
    <row r="2476" spans="1:8" hidden="1" x14ac:dyDescent="0.3">
      <c r="A2476" t="s">
        <v>4104</v>
      </c>
      <c r="B2476">
        <v>102</v>
      </c>
      <c r="C2476">
        <v>6409206</v>
      </c>
      <c r="D2476" t="s">
        <v>2464</v>
      </c>
      <c r="E2476" t="s">
        <v>4105</v>
      </c>
      <c r="F2476" t="s">
        <v>11</v>
      </c>
      <c r="G2476">
        <v>15000000</v>
      </c>
      <c r="H2476" s="8">
        <v>6.2</v>
      </c>
    </row>
    <row r="2477" spans="1:8" hidden="1" x14ac:dyDescent="0.3">
      <c r="A2477" t="s">
        <v>4106</v>
      </c>
      <c r="B2477">
        <v>88</v>
      </c>
      <c r="C2477">
        <v>6373693</v>
      </c>
      <c r="D2477" t="s">
        <v>551</v>
      </c>
      <c r="E2477" t="s">
        <v>4107</v>
      </c>
      <c r="F2477" t="s">
        <v>11</v>
      </c>
      <c r="G2477">
        <v>15000000</v>
      </c>
      <c r="H2477" s="8">
        <v>5.3</v>
      </c>
    </row>
    <row r="2478" spans="1:8" hidden="1" x14ac:dyDescent="0.3">
      <c r="A2478" t="s">
        <v>1978</v>
      </c>
      <c r="B2478">
        <v>106</v>
      </c>
      <c r="C2478">
        <v>7556708</v>
      </c>
      <c r="D2478" t="s">
        <v>1128</v>
      </c>
      <c r="E2478" t="s">
        <v>4108</v>
      </c>
      <c r="F2478" t="s">
        <v>11</v>
      </c>
      <c r="G2478">
        <v>15000000</v>
      </c>
      <c r="H2478" s="8">
        <v>6.6</v>
      </c>
    </row>
    <row r="2479" spans="1:8" hidden="1" x14ac:dyDescent="0.3">
      <c r="A2479" t="s">
        <v>2666</v>
      </c>
      <c r="B2479">
        <v>92</v>
      </c>
      <c r="C2479">
        <v>5306447</v>
      </c>
      <c r="D2479" t="s">
        <v>551</v>
      </c>
      <c r="E2479" t="s">
        <v>4109</v>
      </c>
      <c r="F2479" t="s">
        <v>11</v>
      </c>
      <c r="G2479">
        <v>15000000</v>
      </c>
      <c r="H2479" s="8">
        <v>7.2</v>
      </c>
    </row>
    <row r="2480" spans="1:8" hidden="1" x14ac:dyDescent="0.3">
      <c r="A2480" t="s">
        <v>4110</v>
      </c>
      <c r="B2480">
        <v>105</v>
      </c>
      <c r="C2480">
        <v>5217498</v>
      </c>
      <c r="D2480" t="s">
        <v>639</v>
      </c>
      <c r="E2480" t="s">
        <v>4111</v>
      </c>
      <c r="F2480" t="s">
        <v>11</v>
      </c>
      <c r="G2480">
        <v>15000000</v>
      </c>
      <c r="H2480" s="8">
        <v>4.5999999999999996</v>
      </c>
    </row>
    <row r="2481" spans="1:8" hidden="1" x14ac:dyDescent="0.3">
      <c r="A2481" t="s">
        <v>3936</v>
      </c>
      <c r="B2481">
        <v>107</v>
      </c>
      <c r="C2481">
        <v>5023275</v>
      </c>
      <c r="D2481" t="s">
        <v>4112</v>
      </c>
      <c r="E2481" t="s">
        <v>4113</v>
      </c>
      <c r="F2481" t="s">
        <v>11</v>
      </c>
      <c r="G2481">
        <v>15000000</v>
      </c>
      <c r="H2481" s="8">
        <v>7.5</v>
      </c>
    </row>
    <row r="2482" spans="1:8" hidden="1" x14ac:dyDescent="0.3">
      <c r="A2482" t="s">
        <v>4114</v>
      </c>
      <c r="B2482">
        <v>120</v>
      </c>
      <c r="C2482">
        <v>4956401</v>
      </c>
      <c r="D2482" t="s">
        <v>1123</v>
      </c>
      <c r="E2482" t="s">
        <v>4115</v>
      </c>
      <c r="F2482" t="s">
        <v>11</v>
      </c>
      <c r="G2482">
        <v>15000000</v>
      </c>
      <c r="H2482" s="8">
        <v>6.5</v>
      </c>
    </row>
    <row r="2483" spans="1:8" hidden="1" x14ac:dyDescent="0.3">
      <c r="A2483" t="s">
        <v>81</v>
      </c>
      <c r="B2483">
        <v>103</v>
      </c>
      <c r="C2483">
        <v>4235837</v>
      </c>
      <c r="D2483" t="s">
        <v>3903</v>
      </c>
      <c r="E2483" t="s">
        <v>4116</v>
      </c>
      <c r="F2483" t="s">
        <v>11</v>
      </c>
      <c r="G2483">
        <v>15000000</v>
      </c>
      <c r="H2483" s="8">
        <v>7.6</v>
      </c>
    </row>
    <row r="2484" spans="1:8" hidden="1" x14ac:dyDescent="0.3">
      <c r="A2484" t="s">
        <v>4117</v>
      </c>
      <c r="B2484">
        <v>92</v>
      </c>
      <c r="C2484">
        <v>4002955</v>
      </c>
      <c r="D2484" t="s">
        <v>2602</v>
      </c>
      <c r="E2484" t="s">
        <v>4118</v>
      </c>
      <c r="F2484" t="s">
        <v>11</v>
      </c>
      <c r="G2484">
        <v>20000000</v>
      </c>
      <c r="H2484" s="8">
        <v>6.2</v>
      </c>
    </row>
    <row r="2485" spans="1:8" hidden="1" x14ac:dyDescent="0.3">
      <c r="A2485" t="s">
        <v>1919</v>
      </c>
      <c r="B2485">
        <v>147</v>
      </c>
      <c r="C2485">
        <v>7219578</v>
      </c>
      <c r="D2485" t="s">
        <v>639</v>
      </c>
      <c r="E2485" t="s">
        <v>4119</v>
      </c>
      <c r="F2485" t="s">
        <v>11</v>
      </c>
      <c r="G2485">
        <v>15000000</v>
      </c>
      <c r="H2485" s="8">
        <v>8</v>
      </c>
    </row>
    <row r="2486" spans="1:8" hidden="1" x14ac:dyDescent="0.3">
      <c r="A2486" t="s">
        <v>2666</v>
      </c>
      <c r="B2486">
        <v>98</v>
      </c>
      <c r="C2486">
        <v>3247816</v>
      </c>
      <c r="D2486" t="s">
        <v>465</v>
      </c>
      <c r="E2486" t="s">
        <v>4120</v>
      </c>
      <c r="F2486" t="s">
        <v>11</v>
      </c>
      <c r="G2486">
        <v>22000000</v>
      </c>
      <c r="H2486" s="8">
        <v>6.3</v>
      </c>
    </row>
    <row r="2487" spans="1:8" hidden="1" x14ac:dyDescent="0.3">
      <c r="A2487" t="s">
        <v>4121</v>
      </c>
      <c r="B2487">
        <v>103</v>
      </c>
      <c r="C2487">
        <v>2412045</v>
      </c>
      <c r="D2487" t="s">
        <v>3054</v>
      </c>
      <c r="E2487" t="s">
        <v>4122</v>
      </c>
      <c r="F2487" t="s">
        <v>11</v>
      </c>
      <c r="G2487">
        <v>15000000</v>
      </c>
      <c r="H2487" s="8">
        <v>7.2</v>
      </c>
    </row>
    <row r="2488" spans="1:8" hidden="1" x14ac:dyDescent="0.3">
      <c r="A2488" t="s">
        <v>4123</v>
      </c>
      <c r="B2488">
        <v>111</v>
      </c>
      <c r="C2488">
        <v>2203641</v>
      </c>
      <c r="D2488" t="s">
        <v>719</v>
      </c>
      <c r="E2488" t="s">
        <v>4124</v>
      </c>
      <c r="F2488" t="s">
        <v>11</v>
      </c>
      <c r="G2488">
        <v>15000000</v>
      </c>
      <c r="H2488" s="8">
        <v>6.7</v>
      </c>
    </row>
    <row r="2489" spans="1:8" hidden="1" x14ac:dyDescent="0.3">
      <c r="A2489" t="s">
        <v>4125</v>
      </c>
      <c r="B2489">
        <v>98</v>
      </c>
      <c r="C2489">
        <v>1953732</v>
      </c>
      <c r="D2489" t="s">
        <v>443</v>
      </c>
      <c r="E2489" t="s">
        <v>4126</v>
      </c>
      <c r="F2489" t="s">
        <v>11</v>
      </c>
      <c r="G2489">
        <v>15000000</v>
      </c>
      <c r="H2489" s="8">
        <v>5.3</v>
      </c>
    </row>
    <row r="2490" spans="1:8" hidden="1" x14ac:dyDescent="0.3">
      <c r="A2490" t="s">
        <v>4127</v>
      </c>
      <c r="B2490">
        <v>111</v>
      </c>
      <c r="C2490">
        <v>1954202</v>
      </c>
      <c r="D2490" t="s">
        <v>2933</v>
      </c>
      <c r="E2490" t="s">
        <v>4128</v>
      </c>
      <c r="F2490" t="s">
        <v>11</v>
      </c>
      <c r="G2490">
        <v>15000000</v>
      </c>
      <c r="H2490" s="8">
        <v>6.3</v>
      </c>
    </row>
    <row r="2491" spans="1:8" hidden="1" x14ac:dyDescent="0.3">
      <c r="A2491" t="s">
        <v>3768</v>
      </c>
      <c r="B2491">
        <v>111</v>
      </c>
      <c r="C2491">
        <v>1294640</v>
      </c>
      <c r="D2491" t="s">
        <v>2161</v>
      </c>
      <c r="E2491" t="s">
        <v>4129</v>
      </c>
      <c r="F2491" t="s">
        <v>11</v>
      </c>
      <c r="G2491">
        <v>15000000</v>
      </c>
      <c r="H2491" s="8">
        <v>6.5</v>
      </c>
    </row>
    <row r="2492" spans="1:8" hidden="1" x14ac:dyDescent="0.3">
      <c r="A2492" t="s">
        <v>4130</v>
      </c>
      <c r="B2492">
        <v>145</v>
      </c>
      <c r="C2492">
        <v>26435</v>
      </c>
      <c r="D2492" t="s">
        <v>610</v>
      </c>
      <c r="E2492" t="s">
        <v>4131</v>
      </c>
      <c r="F2492" t="s">
        <v>3637</v>
      </c>
      <c r="G2492">
        <v>6000000</v>
      </c>
      <c r="H2492" s="8">
        <v>8.3000000000000007</v>
      </c>
    </row>
    <row r="2493" spans="1:8" hidden="1" x14ac:dyDescent="0.3">
      <c r="A2493" t="s">
        <v>1635</v>
      </c>
      <c r="B2493">
        <v>84</v>
      </c>
      <c r="C2493">
        <v>1197786</v>
      </c>
      <c r="D2493" t="s">
        <v>108</v>
      </c>
      <c r="E2493" t="s">
        <v>4132</v>
      </c>
      <c r="F2493" t="s">
        <v>955</v>
      </c>
      <c r="G2493">
        <v>12000000</v>
      </c>
      <c r="H2493" s="8">
        <v>7.2</v>
      </c>
    </row>
    <row r="2494" spans="1:8" hidden="1" x14ac:dyDescent="0.3">
      <c r="A2494" t="s">
        <v>1699</v>
      </c>
      <c r="B2494">
        <v>115</v>
      </c>
      <c r="C2494">
        <v>529766</v>
      </c>
      <c r="D2494" t="s">
        <v>643</v>
      </c>
      <c r="E2494" t="s">
        <v>4133</v>
      </c>
      <c r="F2494" t="s">
        <v>11</v>
      </c>
      <c r="G2494">
        <v>7000000</v>
      </c>
      <c r="H2494" s="8">
        <v>6.8</v>
      </c>
    </row>
    <row r="2495" spans="1:8" hidden="1" x14ac:dyDescent="0.3">
      <c r="A2495" t="s">
        <v>4134</v>
      </c>
      <c r="B2495">
        <v>105</v>
      </c>
      <c r="C2495">
        <v>613556</v>
      </c>
      <c r="D2495" t="s">
        <v>246</v>
      </c>
      <c r="E2495" t="s">
        <v>4135</v>
      </c>
      <c r="F2495" t="s">
        <v>648</v>
      </c>
      <c r="G2495">
        <v>15000000</v>
      </c>
      <c r="H2495" s="8">
        <v>6.4</v>
      </c>
    </row>
    <row r="2496" spans="1:8" hidden="1" x14ac:dyDescent="0.3">
      <c r="A2496" t="s">
        <v>4136</v>
      </c>
      <c r="B2496">
        <v>98</v>
      </c>
      <c r="C2496">
        <v>353743</v>
      </c>
      <c r="D2496" t="s">
        <v>4137</v>
      </c>
      <c r="E2496" t="s">
        <v>4138</v>
      </c>
      <c r="F2496" t="s">
        <v>11</v>
      </c>
      <c r="G2496">
        <v>15000000</v>
      </c>
      <c r="H2496" s="8">
        <v>6.9</v>
      </c>
    </row>
    <row r="2497" spans="1:8" hidden="1" x14ac:dyDescent="0.3">
      <c r="A2497" t="s">
        <v>4139</v>
      </c>
      <c r="B2497">
        <v>110</v>
      </c>
      <c r="C2497">
        <v>102055</v>
      </c>
      <c r="D2497" t="s">
        <v>434</v>
      </c>
      <c r="E2497" t="s">
        <v>4140</v>
      </c>
      <c r="F2497" t="s">
        <v>4141</v>
      </c>
      <c r="G2497">
        <v>300000000</v>
      </c>
      <c r="H2497" s="8">
        <v>6.2</v>
      </c>
    </row>
    <row r="2498" spans="1:8" hidden="1" x14ac:dyDescent="0.3">
      <c r="A2498" t="s">
        <v>4142</v>
      </c>
      <c r="B2498">
        <v>103</v>
      </c>
      <c r="C2498">
        <v>73548</v>
      </c>
      <c r="D2498" t="s">
        <v>4143</v>
      </c>
      <c r="E2498" t="s">
        <v>4144</v>
      </c>
      <c r="F2498" t="s">
        <v>11</v>
      </c>
      <c r="G2498">
        <v>15000000</v>
      </c>
      <c r="H2498" s="8">
        <v>6.1</v>
      </c>
    </row>
    <row r="2499" spans="1:8" hidden="1" x14ac:dyDescent="0.3">
      <c r="A2499" t="s">
        <v>4145</v>
      </c>
      <c r="B2499">
        <v>90</v>
      </c>
      <c r="C2499">
        <v>28870</v>
      </c>
      <c r="D2499" t="s">
        <v>712</v>
      </c>
      <c r="E2499" t="s">
        <v>4146</v>
      </c>
      <c r="F2499" t="s">
        <v>11</v>
      </c>
      <c r="G2499">
        <v>15000000</v>
      </c>
      <c r="H2499" s="8">
        <v>5.0999999999999996</v>
      </c>
    </row>
    <row r="2500" spans="1:8" hidden="1" x14ac:dyDescent="0.3">
      <c r="A2500" t="s">
        <v>4147</v>
      </c>
      <c r="B2500">
        <v>105</v>
      </c>
      <c r="C2500">
        <v>22723</v>
      </c>
      <c r="D2500" t="s">
        <v>4148</v>
      </c>
      <c r="E2500" t="s">
        <v>4149</v>
      </c>
      <c r="F2500" t="s">
        <v>11</v>
      </c>
      <c r="G2500">
        <v>25000000</v>
      </c>
      <c r="H2500" s="8">
        <v>4.5</v>
      </c>
    </row>
    <row r="2501" spans="1:8" hidden="1" x14ac:dyDescent="0.3">
      <c r="A2501" t="s">
        <v>4150</v>
      </c>
      <c r="B2501">
        <v>93</v>
      </c>
      <c r="C2501">
        <v>20380</v>
      </c>
      <c r="D2501" t="s">
        <v>4151</v>
      </c>
      <c r="E2501" t="s">
        <v>4152</v>
      </c>
      <c r="F2501" t="s">
        <v>11</v>
      </c>
      <c r="G2501">
        <v>15000000</v>
      </c>
      <c r="H2501" s="8">
        <v>5.9</v>
      </c>
    </row>
    <row r="2502" spans="1:8" hidden="1" x14ac:dyDescent="0.3">
      <c r="A2502" t="s">
        <v>1394</v>
      </c>
      <c r="B2502">
        <v>101</v>
      </c>
      <c r="C2502">
        <v>70906973</v>
      </c>
      <c r="D2502" t="s">
        <v>1203</v>
      </c>
      <c r="E2502" t="s">
        <v>4153</v>
      </c>
      <c r="F2502" t="s">
        <v>11</v>
      </c>
      <c r="G2502">
        <v>14600000</v>
      </c>
      <c r="H2502" s="8">
        <v>8.1</v>
      </c>
    </row>
    <row r="2503" spans="1:8" hidden="1" x14ac:dyDescent="0.3">
      <c r="A2503" t="s">
        <v>4154</v>
      </c>
      <c r="B2503">
        <v>115</v>
      </c>
      <c r="C2503">
        <v>66009973</v>
      </c>
      <c r="D2503" t="s">
        <v>2842</v>
      </c>
      <c r="E2503" t="s">
        <v>4155</v>
      </c>
      <c r="F2503" t="s">
        <v>11</v>
      </c>
      <c r="G2503">
        <v>14800000</v>
      </c>
      <c r="H2503" s="8">
        <v>5.7</v>
      </c>
    </row>
    <row r="2504" spans="1:8" hidden="1" x14ac:dyDescent="0.3">
      <c r="A2504" t="s">
        <v>116</v>
      </c>
      <c r="B2504">
        <v>120</v>
      </c>
      <c r="C2504">
        <v>46338728</v>
      </c>
      <c r="D2504" t="s">
        <v>69</v>
      </c>
      <c r="E2504" t="s">
        <v>4156</v>
      </c>
      <c r="F2504" t="s">
        <v>11</v>
      </c>
      <c r="G2504">
        <v>14500000</v>
      </c>
      <c r="H2504" s="8">
        <v>6.8</v>
      </c>
    </row>
    <row r="2505" spans="1:8" hidden="1" x14ac:dyDescent="0.3">
      <c r="A2505" t="s">
        <v>4157</v>
      </c>
      <c r="B2505">
        <v>111</v>
      </c>
      <c r="C2505">
        <v>7691700</v>
      </c>
      <c r="D2505" t="s">
        <v>1123</v>
      </c>
      <c r="E2505" t="s">
        <v>4158</v>
      </c>
      <c r="F2505" t="s">
        <v>955</v>
      </c>
      <c r="G2505">
        <v>10000000</v>
      </c>
      <c r="H2505" s="8">
        <v>7.5</v>
      </c>
    </row>
    <row r="2506" spans="1:8" hidden="1" x14ac:dyDescent="0.3">
      <c r="A2506" t="s">
        <v>1226</v>
      </c>
      <c r="B2506">
        <v>131</v>
      </c>
      <c r="C2506">
        <v>101157447</v>
      </c>
      <c r="D2506" t="s">
        <v>579</v>
      </c>
      <c r="E2506" t="s">
        <v>4159</v>
      </c>
      <c r="F2506" t="s">
        <v>11</v>
      </c>
      <c r="G2506">
        <v>14400000</v>
      </c>
      <c r="H2506" s="8">
        <v>8.3000000000000007</v>
      </c>
    </row>
    <row r="2507" spans="1:8" hidden="1" x14ac:dyDescent="0.3">
      <c r="A2507" t="s">
        <v>4160</v>
      </c>
      <c r="B2507">
        <v>139</v>
      </c>
      <c r="C2507">
        <v>74205</v>
      </c>
      <c r="D2507" t="s">
        <v>1128</v>
      </c>
      <c r="E2507" t="s">
        <v>4161</v>
      </c>
      <c r="F2507" t="s">
        <v>11</v>
      </c>
      <c r="G2507">
        <v>14200000</v>
      </c>
      <c r="H2507" s="8">
        <v>7.4</v>
      </c>
    </row>
    <row r="2508" spans="1:8" hidden="1" x14ac:dyDescent="0.3">
      <c r="A2508" t="s">
        <v>1741</v>
      </c>
      <c r="B2508">
        <v>120</v>
      </c>
      <c r="C2508">
        <v>141319195</v>
      </c>
      <c r="D2508" t="s">
        <v>69</v>
      </c>
      <c r="E2508" t="s">
        <v>4162</v>
      </c>
      <c r="F2508" t="s">
        <v>11</v>
      </c>
      <c r="G2508">
        <v>15000000</v>
      </c>
      <c r="H2508" s="8">
        <v>8</v>
      </c>
    </row>
    <row r="2509" spans="1:8" hidden="1" x14ac:dyDescent="0.3">
      <c r="A2509" t="s">
        <v>1703</v>
      </c>
      <c r="B2509">
        <v>119</v>
      </c>
      <c r="C2509">
        <v>156645693</v>
      </c>
      <c r="D2509" t="s">
        <v>2854</v>
      </c>
      <c r="E2509" t="s">
        <v>4163</v>
      </c>
      <c r="F2509" t="s">
        <v>11</v>
      </c>
      <c r="G2509">
        <v>14000000</v>
      </c>
      <c r="H2509" s="8">
        <v>6.9</v>
      </c>
    </row>
    <row r="2510" spans="1:8" hidden="1" x14ac:dyDescent="0.3">
      <c r="A2510" t="s">
        <v>1093</v>
      </c>
      <c r="B2510">
        <v>125</v>
      </c>
      <c r="C2510">
        <v>178406268</v>
      </c>
      <c r="D2510" t="s">
        <v>551</v>
      </c>
      <c r="E2510" t="s">
        <v>4164</v>
      </c>
      <c r="F2510" t="s">
        <v>11</v>
      </c>
      <c r="G2510">
        <v>14000000</v>
      </c>
      <c r="H2510" s="8">
        <v>6.9</v>
      </c>
    </row>
    <row r="2511" spans="1:8" hidden="1" x14ac:dyDescent="0.3">
      <c r="A2511" t="s">
        <v>4165</v>
      </c>
      <c r="B2511">
        <v>108</v>
      </c>
      <c r="C2511">
        <v>109306210</v>
      </c>
      <c r="D2511" t="s">
        <v>533</v>
      </c>
      <c r="E2511" t="s">
        <v>4166</v>
      </c>
      <c r="F2511" t="s">
        <v>11</v>
      </c>
      <c r="G2511">
        <v>15800000</v>
      </c>
      <c r="H2511" s="8">
        <v>5.5</v>
      </c>
    </row>
    <row r="2512" spans="1:8" hidden="1" x14ac:dyDescent="0.3">
      <c r="A2512" t="s">
        <v>241</v>
      </c>
      <c r="B2512">
        <v>145</v>
      </c>
      <c r="C2512">
        <v>70001698</v>
      </c>
      <c r="D2512" t="s">
        <v>2356</v>
      </c>
      <c r="E2512" t="s">
        <v>4167</v>
      </c>
      <c r="F2512" t="s">
        <v>11</v>
      </c>
      <c r="G2512">
        <v>14000000</v>
      </c>
      <c r="H2512" s="8">
        <v>7.2</v>
      </c>
    </row>
    <row r="2513" spans="1:8" hidden="1" x14ac:dyDescent="0.3">
      <c r="A2513" t="s">
        <v>223</v>
      </c>
      <c r="B2513">
        <v>98</v>
      </c>
      <c r="C2513">
        <v>68856263</v>
      </c>
      <c r="D2513" t="s">
        <v>2543</v>
      </c>
      <c r="E2513" t="s">
        <v>4168</v>
      </c>
      <c r="F2513" t="s">
        <v>11</v>
      </c>
      <c r="G2513">
        <v>15000000</v>
      </c>
      <c r="H2513" s="8">
        <v>6.9</v>
      </c>
    </row>
    <row r="2514" spans="1:8" hidden="1" x14ac:dyDescent="0.3">
      <c r="A2514" t="s">
        <v>1805</v>
      </c>
      <c r="B2514">
        <v>101</v>
      </c>
      <c r="C2514">
        <v>51527787</v>
      </c>
      <c r="D2514" t="s">
        <v>2170</v>
      </c>
      <c r="E2514" t="s">
        <v>4169</v>
      </c>
      <c r="F2514" t="s">
        <v>11</v>
      </c>
      <c r="G2514">
        <v>15000000</v>
      </c>
      <c r="H2514" s="8">
        <v>5.5</v>
      </c>
    </row>
    <row r="2515" spans="1:8" hidden="1" x14ac:dyDescent="0.3">
      <c r="A2515" t="s">
        <v>3152</v>
      </c>
      <c r="B2515">
        <v>92</v>
      </c>
      <c r="C2515">
        <v>49122319</v>
      </c>
      <c r="D2515" t="s">
        <v>2170</v>
      </c>
      <c r="E2515" t="s">
        <v>3153</v>
      </c>
      <c r="F2515" t="s">
        <v>11</v>
      </c>
      <c r="G2515">
        <v>14000000</v>
      </c>
      <c r="H2515" s="8">
        <v>5.9</v>
      </c>
    </row>
    <row r="2516" spans="1:8" hidden="1" x14ac:dyDescent="0.3">
      <c r="A2516" t="s">
        <v>3099</v>
      </c>
      <c r="B2516">
        <v>109</v>
      </c>
      <c r="C2516">
        <v>61356221</v>
      </c>
      <c r="D2516" t="s">
        <v>2522</v>
      </c>
      <c r="E2516" t="s">
        <v>4170</v>
      </c>
      <c r="F2516" t="s">
        <v>11</v>
      </c>
      <c r="G2516">
        <v>14000000</v>
      </c>
      <c r="H2516" s="8">
        <v>5.2</v>
      </c>
    </row>
    <row r="2517" spans="1:8" hidden="1" x14ac:dyDescent="0.3">
      <c r="A2517" t="s">
        <v>2596</v>
      </c>
      <c r="B2517">
        <v>123</v>
      </c>
      <c r="C2517">
        <v>46800000</v>
      </c>
      <c r="D2517" t="s">
        <v>74</v>
      </c>
      <c r="E2517" t="s">
        <v>4171</v>
      </c>
      <c r="F2517" t="s">
        <v>11</v>
      </c>
      <c r="G2517">
        <v>14000000</v>
      </c>
      <c r="H2517" s="8">
        <v>7.1</v>
      </c>
    </row>
    <row r="2518" spans="1:8" hidden="1" x14ac:dyDescent="0.3">
      <c r="A2518" t="s">
        <v>4172</v>
      </c>
      <c r="B2518">
        <v>99</v>
      </c>
      <c r="C2518">
        <v>38048637</v>
      </c>
      <c r="D2518" t="s">
        <v>998</v>
      </c>
      <c r="E2518" t="s">
        <v>4173</v>
      </c>
      <c r="F2518" t="s">
        <v>11</v>
      </c>
      <c r="G2518">
        <v>14000000</v>
      </c>
      <c r="H2518" s="8">
        <v>5.5</v>
      </c>
    </row>
    <row r="2519" spans="1:8" hidden="1" x14ac:dyDescent="0.3">
      <c r="A2519" t="s">
        <v>1844</v>
      </c>
      <c r="B2519">
        <v>119</v>
      </c>
      <c r="C2519">
        <v>34700000</v>
      </c>
      <c r="D2519" t="s">
        <v>69</v>
      </c>
      <c r="E2519" t="s">
        <v>3188</v>
      </c>
      <c r="F2519" t="s">
        <v>11</v>
      </c>
      <c r="G2519">
        <v>14000000</v>
      </c>
      <c r="H2519" s="8">
        <v>7.7</v>
      </c>
    </row>
    <row r="2520" spans="1:8" hidden="1" x14ac:dyDescent="0.3">
      <c r="A2520" t="s">
        <v>4174</v>
      </c>
      <c r="B2520">
        <v>107</v>
      </c>
      <c r="C2520">
        <v>34793160</v>
      </c>
      <c r="D2520" t="s">
        <v>2289</v>
      </c>
      <c r="E2520" t="s">
        <v>4175</v>
      </c>
      <c r="F2520" t="s">
        <v>11</v>
      </c>
      <c r="G2520">
        <v>14000000</v>
      </c>
      <c r="H2520" s="8">
        <v>6.7</v>
      </c>
    </row>
    <row r="2521" spans="1:8" hidden="1" x14ac:dyDescent="0.3">
      <c r="A2521" t="s">
        <v>3130</v>
      </c>
      <c r="B2521">
        <v>81</v>
      </c>
      <c r="C2521">
        <v>30628981</v>
      </c>
      <c r="D2521" t="s">
        <v>551</v>
      </c>
      <c r="E2521" t="s">
        <v>4176</v>
      </c>
      <c r="F2521" t="s">
        <v>11</v>
      </c>
      <c r="G2521">
        <v>14000000</v>
      </c>
      <c r="H2521" s="8">
        <v>5</v>
      </c>
    </row>
    <row r="2522" spans="1:8" hidden="1" x14ac:dyDescent="0.3">
      <c r="A2522" t="s">
        <v>1622</v>
      </c>
      <c r="B2522">
        <v>105</v>
      </c>
      <c r="C2522">
        <v>29959436</v>
      </c>
      <c r="D2522" t="s">
        <v>1943</v>
      </c>
      <c r="E2522" t="s">
        <v>4177</v>
      </c>
      <c r="F2522" t="s">
        <v>11</v>
      </c>
      <c r="G2522">
        <v>13000000</v>
      </c>
      <c r="H2522" s="8">
        <v>6.4</v>
      </c>
    </row>
    <row r="2523" spans="1:8" hidden="1" x14ac:dyDescent="0.3">
      <c r="A2523" t="s">
        <v>4059</v>
      </c>
      <c r="B2523">
        <v>82</v>
      </c>
      <c r="C2523">
        <v>25571351</v>
      </c>
      <c r="D2523" t="s">
        <v>2834</v>
      </c>
      <c r="E2523" t="s">
        <v>4178</v>
      </c>
      <c r="F2523" t="s">
        <v>11</v>
      </c>
      <c r="G2523">
        <v>14000000</v>
      </c>
      <c r="H2523" s="8">
        <v>6.6</v>
      </c>
    </row>
    <row r="2524" spans="1:8" hidden="1" x14ac:dyDescent="0.3">
      <c r="A2524" t="s">
        <v>969</v>
      </c>
      <c r="B2524">
        <v>109</v>
      </c>
      <c r="C2524">
        <v>27515786</v>
      </c>
      <c r="D2524" t="s">
        <v>69</v>
      </c>
      <c r="E2524" t="s">
        <v>4179</v>
      </c>
      <c r="F2524" t="s">
        <v>11</v>
      </c>
      <c r="G2524">
        <v>14000000</v>
      </c>
      <c r="H2524" s="8">
        <v>5.9</v>
      </c>
    </row>
    <row r="2525" spans="1:8" hidden="1" x14ac:dyDescent="0.3">
      <c r="A2525" t="s">
        <v>1502</v>
      </c>
      <c r="B2525">
        <v>95</v>
      </c>
      <c r="C2525">
        <v>25482931</v>
      </c>
      <c r="D2525" t="s">
        <v>131</v>
      </c>
      <c r="E2525" t="s">
        <v>4180</v>
      </c>
      <c r="F2525" t="s">
        <v>11</v>
      </c>
      <c r="G2525">
        <v>14000000</v>
      </c>
      <c r="H2525" s="8">
        <v>5.7</v>
      </c>
    </row>
    <row r="2526" spans="1:8" hidden="1" x14ac:dyDescent="0.3">
      <c r="A2526" t="s">
        <v>2058</v>
      </c>
      <c r="B2526">
        <v>100</v>
      </c>
      <c r="C2526">
        <v>19900000</v>
      </c>
      <c r="D2526" t="s">
        <v>3073</v>
      </c>
      <c r="E2526" t="s">
        <v>4181</v>
      </c>
      <c r="F2526" t="s">
        <v>11</v>
      </c>
      <c r="G2526">
        <v>20000000</v>
      </c>
      <c r="H2526" s="8">
        <v>4.5</v>
      </c>
    </row>
    <row r="2527" spans="1:8" hidden="1" x14ac:dyDescent="0.3">
      <c r="A2527" t="s">
        <v>3742</v>
      </c>
      <c r="B2527">
        <v>91</v>
      </c>
      <c r="C2527">
        <v>16298046</v>
      </c>
      <c r="D2527" t="s">
        <v>998</v>
      </c>
      <c r="E2527" t="s">
        <v>4182</v>
      </c>
      <c r="F2527" t="s">
        <v>11</v>
      </c>
      <c r="G2527">
        <v>14000000</v>
      </c>
      <c r="H2527" s="8">
        <v>5</v>
      </c>
    </row>
    <row r="2528" spans="1:8" hidden="1" x14ac:dyDescent="0.3">
      <c r="A2528" t="s">
        <v>1862</v>
      </c>
      <c r="B2528">
        <v>90</v>
      </c>
      <c r="C2528">
        <v>15549702</v>
      </c>
      <c r="D2528" t="s">
        <v>551</v>
      </c>
      <c r="E2528" t="s">
        <v>4183</v>
      </c>
      <c r="F2528" t="s">
        <v>11</v>
      </c>
      <c r="G2528">
        <v>14000000</v>
      </c>
      <c r="H2528" s="8">
        <v>4.5999999999999996</v>
      </c>
    </row>
    <row r="2529" spans="1:8" hidden="1" x14ac:dyDescent="0.3">
      <c r="A2529" t="s">
        <v>457</v>
      </c>
      <c r="B2529">
        <v>108</v>
      </c>
      <c r="C2529">
        <v>15483540</v>
      </c>
      <c r="D2529" t="s">
        <v>4184</v>
      </c>
      <c r="E2529" t="s">
        <v>4185</v>
      </c>
      <c r="F2529" t="s">
        <v>11</v>
      </c>
      <c r="G2529">
        <v>14000000</v>
      </c>
      <c r="H2529" s="8">
        <v>6.5</v>
      </c>
    </row>
    <row r="2530" spans="1:8" hidden="1" x14ac:dyDescent="0.3">
      <c r="A2530" t="s">
        <v>4186</v>
      </c>
      <c r="B2530">
        <v>103</v>
      </c>
      <c r="C2530">
        <v>20246959</v>
      </c>
      <c r="D2530" t="s">
        <v>551</v>
      </c>
      <c r="E2530" t="s">
        <v>4187</v>
      </c>
      <c r="F2530" t="s">
        <v>11</v>
      </c>
      <c r="G2530">
        <v>14000000</v>
      </c>
      <c r="H2530" s="8">
        <v>4.9000000000000004</v>
      </c>
    </row>
    <row r="2531" spans="1:8" hidden="1" x14ac:dyDescent="0.3">
      <c r="A2531" t="s">
        <v>4188</v>
      </c>
      <c r="B2531">
        <v>96</v>
      </c>
      <c r="C2531">
        <v>15062898</v>
      </c>
      <c r="D2531" t="s">
        <v>658</v>
      </c>
      <c r="E2531" t="s">
        <v>4189</v>
      </c>
      <c r="F2531" t="s">
        <v>11</v>
      </c>
      <c r="G2531">
        <v>14000000</v>
      </c>
      <c r="H2531" s="8">
        <v>6</v>
      </c>
    </row>
    <row r="2532" spans="1:8" hidden="1" x14ac:dyDescent="0.3">
      <c r="A2532" t="s">
        <v>4190</v>
      </c>
      <c r="B2532">
        <v>117</v>
      </c>
      <c r="C2532">
        <v>14348123</v>
      </c>
      <c r="D2532" t="s">
        <v>4191</v>
      </c>
      <c r="E2532" t="s">
        <v>4192</v>
      </c>
      <c r="F2532" t="s">
        <v>11</v>
      </c>
      <c r="G2532">
        <v>12000000</v>
      </c>
      <c r="H2532" s="8">
        <v>6.9</v>
      </c>
    </row>
    <row r="2533" spans="1:8" hidden="1" x14ac:dyDescent="0.3">
      <c r="A2533" t="s">
        <v>4193</v>
      </c>
      <c r="B2533">
        <v>93</v>
      </c>
      <c r="C2533">
        <v>15171475</v>
      </c>
      <c r="D2533" t="s">
        <v>2404</v>
      </c>
      <c r="E2533" t="s">
        <v>4194</v>
      </c>
      <c r="F2533" t="s">
        <v>11</v>
      </c>
      <c r="G2533">
        <v>8500000</v>
      </c>
      <c r="H2533" s="8">
        <v>5.7</v>
      </c>
    </row>
    <row r="2534" spans="1:8" hidden="1" x14ac:dyDescent="0.3">
      <c r="A2534" t="s">
        <v>1670</v>
      </c>
      <c r="B2534">
        <v>115</v>
      </c>
      <c r="C2534">
        <v>13640000</v>
      </c>
      <c r="D2534" t="s">
        <v>840</v>
      </c>
      <c r="E2534" t="s">
        <v>4195</v>
      </c>
      <c r="F2534" t="s">
        <v>11</v>
      </c>
      <c r="G2534">
        <v>14000000</v>
      </c>
      <c r="H2534" s="8">
        <v>6.9</v>
      </c>
    </row>
    <row r="2535" spans="1:8" hidden="1" x14ac:dyDescent="0.3">
      <c r="A2535" t="s">
        <v>4196</v>
      </c>
      <c r="B2535">
        <v>85</v>
      </c>
      <c r="C2535">
        <v>12610731</v>
      </c>
      <c r="D2535" t="s">
        <v>739</v>
      </c>
      <c r="E2535" t="s">
        <v>4197</v>
      </c>
      <c r="F2535" t="s">
        <v>11</v>
      </c>
      <c r="G2535">
        <v>11000000</v>
      </c>
      <c r="H2535" s="8">
        <v>4.4000000000000004</v>
      </c>
    </row>
    <row r="2536" spans="1:8" hidden="1" x14ac:dyDescent="0.3">
      <c r="A2536" t="s">
        <v>258</v>
      </c>
      <c r="B2536">
        <v>88</v>
      </c>
      <c r="C2536">
        <v>47811275</v>
      </c>
      <c r="D2536" t="s">
        <v>789</v>
      </c>
      <c r="E2536" t="s">
        <v>3975</v>
      </c>
      <c r="F2536" t="s">
        <v>11</v>
      </c>
      <c r="G2536">
        <v>15000000</v>
      </c>
      <c r="H2536" s="8">
        <v>5.4</v>
      </c>
    </row>
    <row r="2537" spans="1:8" hidden="1" x14ac:dyDescent="0.3">
      <c r="A2537" t="s">
        <v>4198</v>
      </c>
      <c r="B2537">
        <v>112</v>
      </c>
      <c r="C2537">
        <v>11204499</v>
      </c>
      <c r="D2537" t="s">
        <v>2124</v>
      </c>
      <c r="E2537" t="s">
        <v>4199</v>
      </c>
      <c r="F2537" t="s">
        <v>11</v>
      </c>
      <c r="G2537">
        <v>14000000</v>
      </c>
      <c r="H2537" s="8">
        <v>7</v>
      </c>
    </row>
    <row r="2538" spans="1:8" hidden="1" x14ac:dyDescent="0.3">
      <c r="A2538" t="s">
        <v>684</v>
      </c>
      <c r="B2538">
        <v>86</v>
      </c>
      <c r="C2538">
        <v>10397365</v>
      </c>
      <c r="D2538" t="s">
        <v>4200</v>
      </c>
      <c r="E2538" t="s">
        <v>4201</v>
      </c>
      <c r="F2538" t="s">
        <v>11</v>
      </c>
      <c r="G2538">
        <v>14000000</v>
      </c>
      <c r="H2538" s="8">
        <v>5.4</v>
      </c>
    </row>
    <row r="2539" spans="1:8" hidden="1" x14ac:dyDescent="0.3">
      <c r="A2539" t="s">
        <v>4202</v>
      </c>
      <c r="B2539">
        <v>86</v>
      </c>
      <c r="C2539">
        <v>9402410</v>
      </c>
      <c r="D2539" t="s">
        <v>1395</v>
      </c>
      <c r="E2539" t="s">
        <v>4203</v>
      </c>
      <c r="F2539" t="s">
        <v>11</v>
      </c>
      <c r="G2539">
        <v>14000000</v>
      </c>
      <c r="H2539" s="8">
        <v>5.4</v>
      </c>
    </row>
    <row r="2540" spans="1:8" hidden="1" x14ac:dyDescent="0.3">
      <c r="A2540" t="s">
        <v>4204</v>
      </c>
      <c r="B2540">
        <v>137</v>
      </c>
      <c r="C2540">
        <v>5459824</v>
      </c>
      <c r="D2540" t="s">
        <v>69</v>
      </c>
      <c r="E2540" t="s">
        <v>4205</v>
      </c>
      <c r="F2540" t="s">
        <v>11</v>
      </c>
      <c r="G2540">
        <v>26000000</v>
      </c>
      <c r="H2540" s="8">
        <v>7.6</v>
      </c>
    </row>
    <row r="2541" spans="1:8" hidden="1" x14ac:dyDescent="0.3">
      <c r="A2541" t="s">
        <v>4206</v>
      </c>
      <c r="B2541">
        <v>90</v>
      </c>
      <c r="C2541">
        <v>5108820</v>
      </c>
      <c r="D2541" t="s">
        <v>639</v>
      </c>
      <c r="E2541" t="s">
        <v>4207</v>
      </c>
      <c r="F2541" t="s">
        <v>11</v>
      </c>
      <c r="G2541">
        <v>24000000</v>
      </c>
      <c r="H2541" s="8">
        <v>5.9</v>
      </c>
    </row>
    <row r="2542" spans="1:8" hidden="1" x14ac:dyDescent="0.3">
      <c r="A2542" t="s">
        <v>3246</v>
      </c>
      <c r="B2542">
        <v>107</v>
      </c>
      <c r="C2542">
        <v>4741987</v>
      </c>
      <c r="D2542" t="s">
        <v>1128</v>
      </c>
      <c r="E2542" t="s">
        <v>4208</v>
      </c>
      <c r="F2542" t="s">
        <v>11</v>
      </c>
      <c r="G2542">
        <v>14000000</v>
      </c>
      <c r="H2542" s="8">
        <v>6.6</v>
      </c>
    </row>
    <row r="2543" spans="1:8" hidden="1" x14ac:dyDescent="0.3">
      <c r="A2543" t="s">
        <v>390</v>
      </c>
      <c r="B2543">
        <v>98</v>
      </c>
      <c r="C2543">
        <v>4291965</v>
      </c>
      <c r="D2543" t="s">
        <v>1943</v>
      </c>
      <c r="E2543" t="s">
        <v>4209</v>
      </c>
      <c r="F2543" t="s">
        <v>11</v>
      </c>
      <c r="G2543">
        <v>14000000</v>
      </c>
      <c r="H2543" s="8">
        <v>6.7</v>
      </c>
    </row>
    <row r="2544" spans="1:8" hidden="1" x14ac:dyDescent="0.3">
      <c r="A2544" t="s">
        <v>4210</v>
      </c>
      <c r="B2544">
        <v>84</v>
      </c>
      <c r="C2544">
        <v>3100650</v>
      </c>
      <c r="D2544" t="s">
        <v>2004</v>
      </c>
      <c r="E2544" t="s">
        <v>4211</v>
      </c>
      <c r="F2544" t="s">
        <v>11</v>
      </c>
      <c r="G2544">
        <v>14000000</v>
      </c>
      <c r="H2544" s="8">
        <v>3.9</v>
      </c>
    </row>
    <row r="2545" spans="1:8" hidden="1" x14ac:dyDescent="0.3">
      <c r="A2545" t="s">
        <v>3926</v>
      </c>
      <c r="B2545">
        <v>139</v>
      </c>
      <c r="C2545">
        <v>2474000</v>
      </c>
      <c r="D2545" t="s">
        <v>1997</v>
      </c>
      <c r="E2545" t="s">
        <v>4212</v>
      </c>
      <c r="F2545" t="s">
        <v>11</v>
      </c>
      <c r="G2545">
        <v>14000000</v>
      </c>
      <c r="H2545" s="8">
        <v>5.7</v>
      </c>
    </row>
    <row r="2546" spans="1:8" hidden="1" x14ac:dyDescent="0.3">
      <c r="A2546" t="s">
        <v>4213</v>
      </c>
      <c r="B2546">
        <v>127</v>
      </c>
      <c r="C2546">
        <v>1000000</v>
      </c>
      <c r="D2546" t="s">
        <v>429</v>
      </c>
      <c r="E2546" t="s">
        <v>4214</v>
      </c>
      <c r="F2546" t="s">
        <v>11</v>
      </c>
      <c r="G2546">
        <v>14000000</v>
      </c>
      <c r="H2546" s="8">
        <v>6.5</v>
      </c>
    </row>
    <row r="2547" spans="1:8" hidden="1" x14ac:dyDescent="0.3">
      <c r="A2547" t="s">
        <v>3577</v>
      </c>
      <c r="B2547">
        <v>150</v>
      </c>
      <c r="C2547">
        <v>3958500</v>
      </c>
      <c r="D2547" t="s">
        <v>1943</v>
      </c>
      <c r="E2547" t="s">
        <v>4215</v>
      </c>
      <c r="F2547" t="s">
        <v>11</v>
      </c>
      <c r="G2547">
        <v>8200000</v>
      </c>
      <c r="H2547" s="8">
        <v>6.8</v>
      </c>
    </row>
    <row r="2548" spans="1:8" hidden="1" x14ac:dyDescent="0.3">
      <c r="A2548" t="s">
        <v>1784</v>
      </c>
      <c r="B2548">
        <v>132</v>
      </c>
      <c r="C2548">
        <v>274299</v>
      </c>
      <c r="D2548" t="s">
        <v>4216</v>
      </c>
      <c r="E2548" t="s">
        <v>4217</v>
      </c>
      <c r="F2548" t="s">
        <v>11</v>
      </c>
      <c r="G2548">
        <v>103000000</v>
      </c>
      <c r="H2548" s="8">
        <v>7.3</v>
      </c>
    </row>
    <row r="2549" spans="1:8" hidden="1" x14ac:dyDescent="0.3">
      <c r="A2549" t="s">
        <v>800</v>
      </c>
      <c r="B2549">
        <v>115</v>
      </c>
      <c r="C2549">
        <v>183088</v>
      </c>
      <c r="D2549" t="s">
        <v>4191</v>
      </c>
      <c r="E2549" t="s">
        <v>4218</v>
      </c>
      <c r="F2549" t="s">
        <v>11</v>
      </c>
      <c r="G2549">
        <v>15000000</v>
      </c>
      <c r="H2549" s="8">
        <v>7</v>
      </c>
    </row>
    <row r="2550" spans="1:8" hidden="1" x14ac:dyDescent="0.3">
      <c r="A2550" t="s">
        <v>4219</v>
      </c>
      <c r="B2550">
        <v>186</v>
      </c>
      <c r="C2550">
        <v>46495</v>
      </c>
      <c r="D2550" t="s">
        <v>1128</v>
      </c>
      <c r="E2550" t="s">
        <v>4220</v>
      </c>
      <c r="F2550" t="s">
        <v>11</v>
      </c>
      <c r="G2550">
        <v>14000000</v>
      </c>
      <c r="H2550" s="8">
        <v>6.5</v>
      </c>
    </row>
    <row r="2551" spans="1:8" hidden="1" x14ac:dyDescent="0.3">
      <c r="A2551" t="s">
        <v>1286</v>
      </c>
      <c r="B2551">
        <v>90</v>
      </c>
      <c r="C2551">
        <v>1752214</v>
      </c>
      <c r="D2551" t="s">
        <v>465</v>
      </c>
      <c r="E2551" t="s">
        <v>4221</v>
      </c>
      <c r="F2551" t="s">
        <v>11</v>
      </c>
      <c r="G2551">
        <v>14000000</v>
      </c>
      <c r="H2551" s="8">
        <v>7.7</v>
      </c>
    </row>
    <row r="2552" spans="1:8" hidden="1" x14ac:dyDescent="0.3">
      <c r="A2552" t="s">
        <v>344</v>
      </c>
      <c r="B2552">
        <v>134</v>
      </c>
      <c r="C2552">
        <v>83025853</v>
      </c>
      <c r="D2552" t="s">
        <v>69</v>
      </c>
      <c r="E2552" t="s">
        <v>4222</v>
      </c>
      <c r="F2552" t="s">
        <v>11</v>
      </c>
      <c r="G2552">
        <v>14000000</v>
      </c>
      <c r="H2552" s="8">
        <v>7.7</v>
      </c>
    </row>
    <row r="2553" spans="1:8" hidden="1" x14ac:dyDescent="0.3">
      <c r="A2553" t="s">
        <v>281</v>
      </c>
      <c r="B2553">
        <v>101</v>
      </c>
      <c r="C2553">
        <v>190871240</v>
      </c>
      <c r="D2553" t="s">
        <v>161</v>
      </c>
      <c r="E2553" t="s">
        <v>484</v>
      </c>
      <c r="F2553" t="s">
        <v>11</v>
      </c>
      <c r="G2553">
        <v>125000000</v>
      </c>
      <c r="H2553" s="8">
        <v>5.9</v>
      </c>
    </row>
    <row r="2554" spans="1:8" hidden="1" x14ac:dyDescent="0.3">
      <c r="A2554" t="s">
        <v>3521</v>
      </c>
      <c r="B2554">
        <v>97</v>
      </c>
      <c r="C2554">
        <v>56631572</v>
      </c>
      <c r="D2554" t="s">
        <v>551</v>
      </c>
      <c r="E2554" t="s">
        <v>4223</v>
      </c>
      <c r="F2554" t="s">
        <v>11</v>
      </c>
      <c r="G2554">
        <v>12000000</v>
      </c>
      <c r="H2554" s="8">
        <v>6.8</v>
      </c>
    </row>
    <row r="2555" spans="1:8" hidden="1" x14ac:dyDescent="0.3">
      <c r="A2555" t="s">
        <v>3594</v>
      </c>
      <c r="B2555">
        <v>107</v>
      </c>
      <c r="C2555">
        <v>15854988</v>
      </c>
      <c r="D2555" t="s">
        <v>69</v>
      </c>
      <c r="E2555" t="s">
        <v>4224</v>
      </c>
      <c r="F2555" t="s">
        <v>11</v>
      </c>
      <c r="G2555">
        <v>13500000</v>
      </c>
      <c r="H2555" s="8">
        <v>7.4</v>
      </c>
    </row>
    <row r="2556" spans="1:8" hidden="1" x14ac:dyDescent="0.3">
      <c r="A2556" t="s">
        <v>2332</v>
      </c>
      <c r="B2556">
        <v>99</v>
      </c>
      <c r="C2556">
        <v>12282677</v>
      </c>
      <c r="D2556" t="s">
        <v>1803</v>
      </c>
      <c r="E2556" t="s">
        <v>4225</v>
      </c>
      <c r="F2556" t="s">
        <v>11</v>
      </c>
      <c r="G2556">
        <v>14000000</v>
      </c>
      <c r="H2556" s="8">
        <v>5.0999999999999996</v>
      </c>
    </row>
    <row r="2557" spans="1:8" hidden="1" x14ac:dyDescent="0.3">
      <c r="A2557" t="s">
        <v>2914</v>
      </c>
      <c r="B2557">
        <v>124</v>
      </c>
      <c r="C2557">
        <v>7060876</v>
      </c>
      <c r="D2557" t="s">
        <v>506</v>
      </c>
      <c r="E2557" t="s">
        <v>4226</v>
      </c>
      <c r="F2557" t="s">
        <v>11</v>
      </c>
      <c r="G2557">
        <v>13500000</v>
      </c>
      <c r="H2557" s="8">
        <v>7.4</v>
      </c>
    </row>
    <row r="2558" spans="1:8" hidden="1" x14ac:dyDescent="0.3">
      <c r="A2558" t="s">
        <v>4100</v>
      </c>
      <c r="B2558">
        <v>110</v>
      </c>
      <c r="C2558">
        <v>14989761</v>
      </c>
      <c r="D2558" t="s">
        <v>326</v>
      </c>
      <c r="E2558" t="s">
        <v>4227</v>
      </c>
      <c r="F2558" t="s">
        <v>11</v>
      </c>
      <c r="G2558">
        <v>15000000</v>
      </c>
      <c r="H2558" s="8">
        <v>7.2</v>
      </c>
    </row>
    <row r="2559" spans="1:8" hidden="1" x14ac:dyDescent="0.3">
      <c r="A2559" t="s">
        <v>973</v>
      </c>
      <c r="B2559">
        <v>178</v>
      </c>
      <c r="C2559">
        <v>5501940</v>
      </c>
      <c r="D2559" t="s">
        <v>1073</v>
      </c>
      <c r="E2559" t="s">
        <v>4228</v>
      </c>
      <c r="F2559" t="s">
        <v>3637</v>
      </c>
      <c r="G2559">
        <v>13500000</v>
      </c>
      <c r="H2559" s="8">
        <v>8.3000000000000007</v>
      </c>
    </row>
    <row r="2560" spans="1:8" hidden="1" x14ac:dyDescent="0.3">
      <c r="A2560" t="s">
        <v>1184</v>
      </c>
      <c r="B2560">
        <v>125</v>
      </c>
      <c r="C2560">
        <v>2086345</v>
      </c>
      <c r="D2560" t="s">
        <v>2067</v>
      </c>
      <c r="E2560" t="s">
        <v>4229</v>
      </c>
      <c r="F2560" t="s">
        <v>920</v>
      </c>
      <c r="G2560">
        <v>10000000</v>
      </c>
      <c r="H2560" s="8">
        <v>8.1</v>
      </c>
    </row>
    <row r="2561" spans="1:8" hidden="1" x14ac:dyDescent="0.3">
      <c r="A2561" t="s">
        <v>1029</v>
      </c>
      <c r="B2561">
        <v>121</v>
      </c>
      <c r="C2561">
        <v>123922370</v>
      </c>
      <c r="D2561" t="s">
        <v>4230</v>
      </c>
      <c r="E2561" t="s">
        <v>4231</v>
      </c>
      <c r="F2561" t="s">
        <v>11</v>
      </c>
      <c r="G2561">
        <v>13000000</v>
      </c>
      <c r="H2561" s="8">
        <v>7.3</v>
      </c>
    </row>
    <row r="2562" spans="1:8" hidden="1" x14ac:dyDescent="0.3">
      <c r="A2562" t="s">
        <v>2576</v>
      </c>
      <c r="B2562">
        <v>100</v>
      </c>
      <c r="C2562">
        <v>163591</v>
      </c>
      <c r="D2562" t="s">
        <v>658</v>
      </c>
      <c r="E2562" t="s">
        <v>4232</v>
      </c>
      <c r="F2562" t="s">
        <v>11</v>
      </c>
      <c r="G2562">
        <v>13400000</v>
      </c>
      <c r="H2562" s="8">
        <v>3.6</v>
      </c>
    </row>
    <row r="2563" spans="1:8" hidden="1" x14ac:dyDescent="0.3">
      <c r="A2563" t="s">
        <v>346</v>
      </c>
      <c r="B2563">
        <v>115</v>
      </c>
      <c r="C2563">
        <v>73000942</v>
      </c>
      <c r="D2563" t="s">
        <v>1343</v>
      </c>
      <c r="E2563" t="s">
        <v>4233</v>
      </c>
      <c r="F2563" t="s">
        <v>11</v>
      </c>
      <c r="G2563">
        <v>13000000</v>
      </c>
      <c r="H2563" s="8">
        <v>1.6</v>
      </c>
    </row>
    <row r="2564" spans="1:8" hidden="1" x14ac:dyDescent="0.3">
      <c r="A2564" t="s">
        <v>393</v>
      </c>
      <c r="B2564">
        <v>108</v>
      </c>
      <c r="C2564">
        <v>106952327</v>
      </c>
      <c r="D2564" t="s">
        <v>1345</v>
      </c>
      <c r="E2564" t="s">
        <v>4234</v>
      </c>
      <c r="F2564" t="s">
        <v>11</v>
      </c>
      <c r="G2564">
        <v>13000000</v>
      </c>
      <c r="H2564" s="8">
        <v>8</v>
      </c>
    </row>
    <row r="2565" spans="1:8" hidden="1" x14ac:dyDescent="0.3">
      <c r="A2565" t="s">
        <v>459</v>
      </c>
      <c r="B2565">
        <v>117</v>
      </c>
      <c r="C2565">
        <v>58607007</v>
      </c>
      <c r="D2565" t="s">
        <v>460</v>
      </c>
      <c r="E2565" t="s">
        <v>461</v>
      </c>
      <c r="F2565" t="s">
        <v>11</v>
      </c>
      <c r="G2565">
        <v>100000000</v>
      </c>
      <c r="H2565" s="8">
        <v>6.2</v>
      </c>
    </row>
    <row r="2566" spans="1:8" hidden="1" x14ac:dyDescent="0.3">
      <c r="A2566" t="s">
        <v>1593</v>
      </c>
      <c r="B2566">
        <v>220</v>
      </c>
      <c r="C2566">
        <v>57300000</v>
      </c>
      <c r="D2566" t="s">
        <v>643</v>
      </c>
      <c r="E2566" t="s">
        <v>4235</v>
      </c>
      <c r="F2566" t="s">
        <v>11</v>
      </c>
      <c r="G2566">
        <v>13000000</v>
      </c>
      <c r="H2566" s="8">
        <v>9</v>
      </c>
    </row>
    <row r="2567" spans="1:8" hidden="1" x14ac:dyDescent="0.3">
      <c r="A2567" t="s">
        <v>1883</v>
      </c>
      <c r="B2567">
        <v>112</v>
      </c>
      <c r="C2567">
        <v>91038276</v>
      </c>
      <c r="D2567" t="s">
        <v>2522</v>
      </c>
      <c r="E2567" t="s">
        <v>4236</v>
      </c>
      <c r="F2567" t="s">
        <v>11</v>
      </c>
      <c r="G2567">
        <v>13000000</v>
      </c>
      <c r="H2567" s="8">
        <v>6.1</v>
      </c>
    </row>
    <row r="2568" spans="1:8" hidden="1" x14ac:dyDescent="0.3">
      <c r="A2568" t="s">
        <v>693</v>
      </c>
      <c r="B2568">
        <v>99</v>
      </c>
      <c r="C2568">
        <v>49369900</v>
      </c>
      <c r="D2568" t="s">
        <v>3102</v>
      </c>
      <c r="E2568" t="s">
        <v>4237</v>
      </c>
      <c r="F2568" t="s">
        <v>11</v>
      </c>
      <c r="G2568">
        <v>7000000</v>
      </c>
      <c r="H2568" s="8">
        <v>5.7</v>
      </c>
    </row>
    <row r="2569" spans="1:8" hidden="1" x14ac:dyDescent="0.3">
      <c r="A2569" t="s">
        <v>3140</v>
      </c>
      <c r="B2569">
        <v>109</v>
      </c>
      <c r="C2569">
        <v>61693523</v>
      </c>
      <c r="D2569" t="s">
        <v>1128</v>
      </c>
      <c r="E2569" t="s">
        <v>4238</v>
      </c>
      <c r="F2569" t="s">
        <v>11</v>
      </c>
      <c r="G2569">
        <v>13000000</v>
      </c>
      <c r="H2569" s="8">
        <v>6.8</v>
      </c>
    </row>
    <row r="2570" spans="1:8" hidden="1" x14ac:dyDescent="0.3">
      <c r="A2570" t="s">
        <v>4239</v>
      </c>
      <c r="B2570">
        <v>83</v>
      </c>
      <c r="C2570">
        <v>46729374</v>
      </c>
      <c r="D2570" t="s">
        <v>3302</v>
      </c>
      <c r="E2570" t="s">
        <v>4240</v>
      </c>
      <c r="F2570" t="s">
        <v>11</v>
      </c>
      <c r="G2570">
        <v>13000000</v>
      </c>
      <c r="H2570" s="8">
        <v>5.5</v>
      </c>
    </row>
    <row r="2571" spans="1:8" hidden="1" x14ac:dyDescent="0.3">
      <c r="A2571" t="s">
        <v>4241</v>
      </c>
      <c r="B2571">
        <v>107</v>
      </c>
      <c r="C2571">
        <v>44726644</v>
      </c>
      <c r="D2571" t="s">
        <v>3264</v>
      </c>
      <c r="E2571" t="s">
        <v>4242</v>
      </c>
      <c r="F2571" t="s">
        <v>11</v>
      </c>
      <c r="G2571">
        <v>13000000</v>
      </c>
      <c r="H2571" s="8">
        <v>6.8</v>
      </c>
    </row>
    <row r="2572" spans="1:8" hidden="1" x14ac:dyDescent="0.3">
      <c r="A2572" t="s">
        <v>4243</v>
      </c>
      <c r="B2572">
        <v>102</v>
      </c>
      <c r="C2572">
        <v>44134898</v>
      </c>
      <c r="D2572" t="s">
        <v>840</v>
      </c>
      <c r="E2572" t="s">
        <v>4244</v>
      </c>
      <c r="F2572" t="s">
        <v>11</v>
      </c>
      <c r="G2572">
        <v>13000000</v>
      </c>
      <c r="H2572" s="8">
        <v>7.3</v>
      </c>
    </row>
    <row r="2573" spans="1:8" hidden="1" x14ac:dyDescent="0.3">
      <c r="A2573" t="s">
        <v>2332</v>
      </c>
      <c r="B2573">
        <v>100</v>
      </c>
      <c r="C2573">
        <v>48637684</v>
      </c>
      <c r="D2573" t="s">
        <v>551</v>
      </c>
      <c r="E2573" t="s">
        <v>4245</v>
      </c>
      <c r="F2573" t="s">
        <v>11</v>
      </c>
      <c r="G2573">
        <v>12500000</v>
      </c>
      <c r="H2573" s="8">
        <v>6.1</v>
      </c>
    </row>
    <row r="2574" spans="1:8" hidden="1" x14ac:dyDescent="0.3">
      <c r="A2574" t="s">
        <v>2413</v>
      </c>
      <c r="B2574">
        <v>97</v>
      </c>
      <c r="C2574">
        <v>38176108</v>
      </c>
      <c r="D2574" t="s">
        <v>465</v>
      </c>
      <c r="E2574" t="s">
        <v>4246</v>
      </c>
      <c r="F2574" t="s">
        <v>11</v>
      </c>
      <c r="G2574">
        <v>16000000</v>
      </c>
      <c r="H2574" s="8">
        <v>7.2</v>
      </c>
    </row>
    <row r="2575" spans="1:8" hidden="1" x14ac:dyDescent="0.3">
      <c r="A2575" t="s">
        <v>4247</v>
      </c>
      <c r="B2575">
        <v>92</v>
      </c>
      <c r="C2575">
        <v>28972187</v>
      </c>
      <c r="D2575" t="s">
        <v>658</v>
      </c>
      <c r="E2575" t="s">
        <v>4248</v>
      </c>
      <c r="F2575" t="s">
        <v>11</v>
      </c>
      <c r="G2575">
        <v>13000000</v>
      </c>
      <c r="H2575" s="8">
        <v>5.9</v>
      </c>
    </row>
    <row r="2576" spans="1:8" hidden="1" x14ac:dyDescent="0.3">
      <c r="A2576" t="s">
        <v>4249</v>
      </c>
      <c r="B2576">
        <v>84</v>
      </c>
      <c r="C2576">
        <v>27979400</v>
      </c>
      <c r="D2576" t="s">
        <v>573</v>
      </c>
      <c r="E2576" t="s">
        <v>4250</v>
      </c>
      <c r="F2576" t="s">
        <v>11</v>
      </c>
      <c r="G2576">
        <v>8200000</v>
      </c>
      <c r="H2576" s="8">
        <v>6.1</v>
      </c>
    </row>
    <row r="2577" spans="1:8" hidden="1" x14ac:dyDescent="0.3">
      <c r="A2577" t="s">
        <v>1686</v>
      </c>
      <c r="B2577">
        <v>86</v>
      </c>
      <c r="C2577">
        <v>54257433</v>
      </c>
      <c r="D2577" t="s">
        <v>1452</v>
      </c>
      <c r="E2577" t="s">
        <v>4251</v>
      </c>
      <c r="F2577" t="s">
        <v>11</v>
      </c>
      <c r="G2577">
        <v>17000000</v>
      </c>
      <c r="H2577" s="8">
        <v>6.8</v>
      </c>
    </row>
    <row r="2578" spans="1:8" hidden="1" x14ac:dyDescent="0.3">
      <c r="A2578" t="s">
        <v>4252</v>
      </c>
      <c r="B2578">
        <v>120</v>
      </c>
      <c r="C2578">
        <v>23947</v>
      </c>
      <c r="D2578" t="s">
        <v>974</v>
      </c>
      <c r="E2578" t="s">
        <v>4253</v>
      </c>
      <c r="F2578" t="s">
        <v>11</v>
      </c>
      <c r="G2578">
        <v>13000000</v>
      </c>
      <c r="H2578" s="8">
        <v>7.7</v>
      </c>
    </row>
    <row r="2579" spans="1:8" hidden="1" x14ac:dyDescent="0.3">
      <c r="A2579" t="s">
        <v>3519</v>
      </c>
      <c r="B2579">
        <v>89</v>
      </c>
      <c r="C2579">
        <v>60008303</v>
      </c>
      <c r="D2579" t="s">
        <v>789</v>
      </c>
      <c r="E2579" t="s">
        <v>4254</v>
      </c>
      <c r="F2579" t="s">
        <v>11</v>
      </c>
      <c r="G2579">
        <v>13000000</v>
      </c>
      <c r="H2579" s="8">
        <v>4.9000000000000004</v>
      </c>
    </row>
    <row r="2580" spans="1:8" hidden="1" x14ac:dyDescent="0.3">
      <c r="A2580" t="s">
        <v>4255</v>
      </c>
      <c r="B2580">
        <v>117</v>
      </c>
      <c r="C2580">
        <v>49121934</v>
      </c>
      <c r="D2580" t="s">
        <v>465</v>
      </c>
      <c r="E2580" t="s">
        <v>4256</v>
      </c>
      <c r="F2580" t="s">
        <v>11</v>
      </c>
      <c r="G2580">
        <v>13000000</v>
      </c>
      <c r="H2580" s="8">
        <v>6.1</v>
      </c>
    </row>
    <row r="2581" spans="1:8" hidden="1" x14ac:dyDescent="0.3">
      <c r="A2581" t="s">
        <v>3561</v>
      </c>
      <c r="B2581">
        <v>97</v>
      </c>
      <c r="C2581">
        <v>27141959</v>
      </c>
      <c r="D2581" t="s">
        <v>4257</v>
      </c>
      <c r="E2581" t="s">
        <v>4258</v>
      </c>
      <c r="F2581" t="s">
        <v>11</v>
      </c>
      <c r="G2581">
        <v>18000000</v>
      </c>
      <c r="H2581" s="8">
        <v>2.5</v>
      </c>
    </row>
    <row r="2582" spans="1:8" hidden="1" x14ac:dyDescent="0.3">
      <c r="A2582" t="s">
        <v>4259</v>
      </c>
      <c r="B2582">
        <v>91</v>
      </c>
      <c r="C2582">
        <v>27052167</v>
      </c>
      <c r="D2582" t="s">
        <v>131</v>
      </c>
      <c r="E2582" t="s">
        <v>4260</v>
      </c>
      <c r="F2582" t="s">
        <v>11</v>
      </c>
      <c r="G2582">
        <v>13000000</v>
      </c>
      <c r="H2582" s="8">
        <v>6.1</v>
      </c>
    </row>
    <row r="2583" spans="1:8" hidden="1" x14ac:dyDescent="0.3">
      <c r="A2583" t="s">
        <v>4261</v>
      </c>
      <c r="B2583">
        <v>100</v>
      </c>
      <c r="C2583">
        <v>26539321</v>
      </c>
      <c r="D2583" t="s">
        <v>1302</v>
      </c>
      <c r="E2583" t="s">
        <v>4262</v>
      </c>
      <c r="F2583" t="s">
        <v>11</v>
      </c>
      <c r="G2583">
        <v>13000000</v>
      </c>
      <c r="H2583" s="8">
        <v>5.9</v>
      </c>
    </row>
    <row r="2584" spans="1:8" hidden="1" x14ac:dyDescent="0.3">
      <c r="A2584" t="s">
        <v>4263</v>
      </c>
      <c r="B2584">
        <v>72</v>
      </c>
      <c r="C2584">
        <v>28501605</v>
      </c>
      <c r="D2584" t="s">
        <v>2404</v>
      </c>
      <c r="E2584" t="s">
        <v>4264</v>
      </c>
      <c r="F2584" t="s">
        <v>11</v>
      </c>
      <c r="G2584">
        <v>13000000</v>
      </c>
      <c r="H2584" s="8">
        <v>5.7</v>
      </c>
    </row>
    <row r="2585" spans="1:8" hidden="1" x14ac:dyDescent="0.3">
      <c r="A2585" t="s">
        <v>4265</v>
      </c>
      <c r="B2585">
        <v>84</v>
      </c>
      <c r="C2585">
        <v>52543632</v>
      </c>
      <c r="D2585" t="s">
        <v>501</v>
      </c>
      <c r="E2585" t="s">
        <v>4266</v>
      </c>
      <c r="F2585" t="s">
        <v>11</v>
      </c>
      <c r="G2585">
        <v>13200000</v>
      </c>
      <c r="H2585" s="8">
        <v>5.6</v>
      </c>
    </row>
    <row r="2586" spans="1:8" hidden="1" x14ac:dyDescent="0.3">
      <c r="A2586" t="s">
        <v>1079</v>
      </c>
      <c r="B2586">
        <v>126</v>
      </c>
      <c r="C2586">
        <v>25592632</v>
      </c>
      <c r="D2586" t="s">
        <v>2090</v>
      </c>
      <c r="E2586" t="s">
        <v>4267</v>
      </c>
      <c r="F2586" t="s">
        <v>11</v>
      </c>
      <c r="G2586">
        <v>18000000</v>
      </c>
      <c r="H2586" s="8">
        <v>7.2</v>
      </c>
    </row>
    <row r="2587" spans="1:8" hidden="1" x14ac:dyDescent="0.3">
      <c r="A2587" t="s">
        <v>4268</v>
      </c>
      <c r="B2587">
        <v>108</v>
      </c>
      <c r="C2587">
        <v>25440971</v>
      </c>
      <c r="D2587" t="s">
        <v>737</v>
      </c>
      <c r="E2587" t="s">
        <v>4269</v>
      </c>
      <c r="F2587" t="s">
        <v>11</v>
      </c>
      <c r="G2587">
        <v>15000000</v>
      </c>
      <c r="H2587" s="8">
        <v>7.7</v>
      </c>
    </row>
    <row r="2588" spans="1:8" hidden="1" x14ac:dyDescent="0.3">
      <c r="A2588" t="s">
        <v>592</v>
      </c>
      <c r="B2588">
        <v>112</v>
      </c>
      <c r="C2588">
        <v>22858926</v>
      </c>
      <c r="D2588" t="s">
        <v>2545</v>
      </c>
      <c r="E2588" t="s">
        <v>4270</v>
      </c>
      <c r="F2588" t="s">
        <v>11</v>
      </c>
      <c r="G2588">
        <v>13000000</v>
      </c>
      <c r="H2588" s="8">
        <v>7.8</v>
      </c>
    </row>
    <row r="2589" spans="1:8" hidden="1" x14ac:dyDescent="0.3">
      <c r="A2589" t="s">
        <v>4271</v>
      </c>
      <c r="B2589">
        <v>90</v>
      </c>
      <c r="C2589">
        <v>22235901</v>
      </c>
      <c r="D2589" t="s">
        <v>551</v>
      </c>
      <c r="E2589" t="s">
        <v>4272</v>
      </c>
      <c r="F2589" t="s">
        <v>11</v>
      </c>
      <c r="G2589">
        <v>6000000</v>
      </c>
      <c r="H2589" s="8">
        <v>6.1</v>
      </c>
    </row>
    <row r="2590" spans="1:8" hidden="1" x14ac:dyDescent="0.3">
      <c r="A2590" t="s">
        <v>489</v>
      </c>
      <c r="B2590">
        <v>91</v>
      </c>
      <c r="C2590">
        <v>38916903</v>
      </c>
      <c r="D2590" t="s">
        <v>4273</v>
      </c>
      <c r="E2590" t="s">
        <v>4274</v>
      </c>
      <c r="F2590" t="s">
        <v>11</v>
      </c>
      <c r="G2590">
        <v>13000000</v>
      </c>
      <c r="H2590" s="8">
        <v>5.8</v>
      </c>
    </row>
    <row r="2591" spans="1:8" hidden="1" x14ac:dyDescent="0.3">
      <c r="A2591" t="s">
        <v>1776</v>
      </c>
      <c r="B2591">
        <v>135</v>
      </c>
      <c r="C2591">
        <v>16929123</v>
      </c>
      <c r="D2591" t="s">
        <v>69</v>
      </c>
      <c r="E2591" t="s">
        <v>4275</v>
      </c>
      <c r="F2591" t="s">
        <v>11</v>
      </c>
      <c r="G2591">
        <v>14000000</v>
      </c>
      <c r="H2591" s="8">
        <v>6.5</v>
      </c>
    </row>
    <row r="2592" spans="1:8" hidden="1" x14ac:dyDescent="0.3">
      <c r="A2592" t="s">
        <v>1226</v>
      </c>
      <c r="B2592">
        <v>141</v>
      </c>
      <c r="C2592">
        <v>13753931</v>
      </c>
      <c r="D2592" t="s">
        <v>655</v>
      </c>
      <c r="E2592" t="s">
        <v>4276</v>
      </c>
      <c r="F2592" t="s">
        <v>2505</v>
      </c>
      <c r="G2592">
        <v>19000000</v>
      </c>
      <c r="H2592" s="8">
        <v>7.9</v>
      </c>
    </row>
    <row r="2593" spans="1:8" hidden="1" x14ac:dyDescent="0.3">
      <c r="A2593" t="s">
        <v>4277</v>
      </c>
      <c r="B2593">
        <v>104</v>
      </c>
      <c r="C2593">
        <v>10996440</v>
      </c>
      <c r="D2593" t="s">
        <v>210</v>
      </c>
      <c r="E2593" t="s">
        <v>4278</v>
      </c>
      <c r="F2593" t="s">
        <v>11</v>
      </c>
      <c r="G2593">
        <v>13000000</v>
      </c>
      <c r="H2593" s="8">
        <v>6.3</v>
      </c>
    </row>
    <row r="2594" spans="1:8" hidden="1" x14ac:dyDescent="0.3">
      <c r="A2594" t="s">
        <v>4279</v>
      </c>
      <c r="B2594">
        <v>84</v>
      </c>
      <c r="C2594">
        <v>8026971</v>
      </c>
      <c r="D2594" t="s">
        <v>551</v>
      </c>
      <c r="E2594" t="s">
        <v>4280</v>
      </c>
      <c r="F2594" t="s">
        <v>11</v>
      </c>
      <c r="G2594">
        <v>13000000</v>
      </c>
      <c r="H2594" s="8">
        <v>3.8</v>
      </c>
    </row>
    <row r="2595" spans="1:8" hidden="1" x14ac:dyDescent="0.3">
      <c r="A2595" t="s">
        <v>4281</v>
      </c>
      <c r="B2595">
        <v>118</v>
      </c>
      <c r="C2595">
        <v>14677654</v>
      </c>
      <c r="D2595" t="s">
        <v>1128</v>
      </c>
      <c r="E2595" t="s">
        <v>4282</v>
      </c>
      <c r="F2595" t="s">
        <v>11</v>
      </c>
      <c r="G2595">
        <v>13000000</v>
      </c>
      <c r="H2595" s="8">
        <v>8.3000000000000007</v>
      </c>
    </row>
    <row r="2596" spans="1:8" hidden="1" x14ac:dyDescent="0.3">
      <c r="A2596" t="s">
        <v>4283</v>
      </c>
      <c r="B2596">
        <v>82</v>
      </c>
      <c r="C2596">
        <v>9975684</v>
      </c>
      <c r="D2596" t="s">
        <v>658</v>
      </c>
      <c r="E2596" t="s">
        <v>4284</v>
      </c>
      <c r="F2596" t="s">
        <v>11</v>
      </c>
      <c r="G2596">
        <v>13000000</v>
      </c>
      <c r="H2596" s="8">
        <v>6.4</v>
      </c>
    </row>
    <row r="2597" spans="1:8" hidden="1" x14ac:dyDescent="0.3">
      <c r="A2597" t="s">
        <v>4285</v>
      </c>
      <c r="B2597">
        <v>95</v>
      </c>
      <c r="C2597">
        <v>7881335</v>
      </c>
      <c r="D2597" t="s">
        <v>1952</v>
      </c>
      <c r="E2597" t="s">
        <v>4286</v>
      </c>
      <c r="F2597" t="s">
        <v>11</v>
      </c>
      <c r="G2597">
        <v>13000000</v>
      </c>
      <c r="H2597" s="8">
        <v>6.7</v>
      </c>
    </row>
    <row r="2598" spans="1:8" hidden="1" x14ac:dyDescent="0.3">
      <c r="A2598" t="s">
        <v>3463</v>
      </c>
      <c r="B2598">
        <v>94</v>
      </c>
      <c r="C2598">
        <v>6241697</v>
      </c>
      <c r="D2598" t="s">
        <v>658</v>
      </c>
      <c r="E2598" t="s">
        <v>4287</v>
      </c>
      <c r="F2598" t="s">
        <v>11</v>
      </c>
      <c r="G2598">
        <v>13000000</v>
      </c>
      <c r="H2598" s="8">
        <v>6.1</v>
      </c>
    </row>
    <row r="2599" spans="1:8" hidden="1" x14ac:dyDescent="0.3">
      <c r="A2599" t="s">
        <v>4288</v>
      </c>
      <c r="B2599">
        <v>99</v>
      </c>
      <c r="C2599">
        <v>5871603</v>
      </c>
      <c r="D2599" t="s">
        <v>1345</v>
      </c>
      <c r="E2599" t="s">
        <v>4289</v>
      </c>
      <c r="F2599" t="s">
        <v>11</v>
      </c>
      <c r="G2599">
        <v>13000000</v>
      </c>
      <c r="H2599" s="8">
        <v>6</v>
      </c>
    </row>
    <row r="2600" spans="1:8" hidden="1" x14ac:dyDescent="0.3">
      <c r="A2600" t="s">
        <v>4290</v>
      </c>
      <c r="B2600">
        <v>121</v>
      </c>
      <c r="C2600">
        <v>16574731</v>
      </c>
      <c r="D2600" t="s">
        <v>2025</v>
      </c>
      <c r="E2600">
        <v>54</v>
      </c>
      <c r="F2600" t="s">
        <v>11</v>
      </c>
      <c r="G2600">
        <v>13000000</v>
      </c>
      <c r="H2600" s="8">
        <v>5.8</v>
      </c>
    </row>
    <row r="2601" spans="1:8" hidden="1" x14ac:dyDescent="0.3">
      <c r="A2601" t="s">
        <v>4291</v>
      </c>
      <c r="B2601">
        <v>84</v>
      </c>
      <c r="C2601">
        <v>5002310</v>
      </c>
      <c r="D2601" t="s">
        <v>4292</v>
      </c>
      <c r="E2601" t="s">
        <v>4293</v>
      </c>
      <c r="F2601" t="s">
        <v>11</v>
      </c>
      <c r="G2601">
        <v>13000000</v>
      </c>
      <c r="H2601" s="8">
        <v>5.6</v>
      </c>
    </row>
    <row r="2602" spans="1:8" hidden="1" x14ac:dyDescent="0.3">
      <c r="A2602" t="s">
        <v>4294</v>
      </c>
      <c r="B2602">
        <v>93</v>
      </c>
      <c r="C2602">
        <v>4919896</v>
      </c>
      <c r="D2602" t="s">
        <v>1952</v>
      </c>
      <c r="E2602" t="s">
        <v>4295</v>
      </c>
      <c r="F2602" t="s">
        <v>11</v>
      </c>
      <c r="G2602">
        <v>13000000</v>
      </c>
      <c r="H2602" s="8">
        <v>6.1</v>
      </c>
    </row>
    <row r="2603" spans="1:8" hidden="1" x14ac:dyDescent="0.3">
      <c r="A2603" t="s">
        <v>3402</v>
      </c>
      <c r="B2603">
        <v>93</v>
      </c>
      <c r="C2603">
        <v>25675765</v>
      </c>
      <c r="D2603" t="s">
        <v>658</v>
      </c>
      <c r="E2603" t="s">
        <v>4296</v>
      </c>
      <c r="F2603" t="s">
        <v>11</v>
      </c>
      <c r="G2603">
        <v>13000000</v>
      </c>
      <c r="H2603" s="8">
        <v>5.9</v>
      </c>
    </row>
    <row r="2604" spans="1:8" hidden="1" x14ac:dyDescent="0.3">
      <c r="A2604" t="s">
        <v>4297</v>
      </c>
      <c r="B2604">
        <v>120</v>
      </c>
      <c r="C2604">
        <v>4857376</v>
      </c>
      <c r="D2604" t="s">
        <v>465</v>
      </c>
      <c r="E2604" t="s">
        <v>4298</v>
      </c>
      <c r="F2604" t="s">
        <v>955</v>
      </c>
      <c r="G2604">
        <v>13000000</v>
      </c>
      <c r="H2604" s="8">
        <v>7.3</v>
      </c>
    </row>
    <row r="2605" spans="1:8" hidden="1" x14ac:dyDescent="0.3">
      <c r="A2605" t="s">
        <v>1439</v>
      </c>
      <c r="B2605">
        <v>112</v>
      </c>
      <c r="C2605">
        <v>3169424</v>
      </c>
      <c r="D2605" t="s">
        <v>1254</v>
      </c>
      <c r="E2605" t="s">
        <v>4299</v>
      </c>
      <c r="F2605" t="s">
        <v>11</v>
      </c>
      <c r="G2605">
        <v>13000000</v>
      </c>
      <c r="H2605" s="8">
        <v>6.8</v>
      </c>
    </row>
    <row r="2606" spans="1:8" hidden="1" x14ac:dyDescent="0.3">
      <c r="A2606" t="s">
        <v>570</v>
      </c>
      <c r="B2606">
        <v>107</v>
      </c>
      <c r="C2606">
        <v>18004225</v>
      </c>
      <c r="D2606" t="s">
        <v>465</v>
      </c>
      <c r="E2606" t="s">
        <v>4300</v>
      </c>
      <c r="F2606" t="s">
        <v>11</v>
      </c>
      <c r="G2606">
        <v>13000000</v>
      </c>
      <c r="H2606" s="8">
        <v>5.7</v>
      </c>
    </row>
    <row r="2607" spans="1:8" hidden="1" x14ac:dyDescent="0.3">
      <c r="A2607" t="s">
        <v>4301</v>
      </c>
      <c r="B2607">
        <v>112</v>
      </c>
      <c r="C2607">
        <v>3058380</v>
      </c>
      <c r="D2607" t="s">
        <v>69</v>
      </c>
      <c r="E2607" t="s">
        <v>4302</v>
      </c>
      <c r="F2607" t="s">
        <v>955</v>
      </c>
      <c r="G2607">
        <v>100000000</v>
      </c>
      <c r="H2607" s="8">
        <v>7.3</v>
      </c>
    </row>
    <row r="2608" spans="1:8" hidden="1" x14ac:dyDescent="0.3">
      <c r="A2608" t="s">
        <v>3173</v>
      </c>
      <c r="B2608">
        <v>96</v>
      </c>
      <c r="C2608">
        <v>3074838</v>
      </c>
      <c r="D2608" t="s">
        <v>1085</v>
      </c>
      <c r="E2608" t="s">
        <v>4303</v>
      </c>
      <c r="F2608" t="s">
        <v>11</v>
      </c>
      <c r="G2608">
        <v>11000000</v>
      </c>
      <c r="H2608" s="8">
        <v>6.3</v>
      </c>
    </row>
    <row r="2609" spans="1:8" hidden="1" x14ac:dyDescent="0.3">
      <c r="A2609" t="s">
        <v>4304</v>
      </c>
      <c r="B2609">
        <v>91</v>
      </c>
      <c r="C2609">
        <v>2104000</v>
      </c>
      <c r="D2609" t="s">
        <v>2933</v>
      </c>
      <c r="E2609" t="s">
        <v>4305</v>
      </c>
      <c r="F2609" t="s">
        <v>11</v>
      </c>
      <c r="G2609">
        <v>13000000</v>
      </c>
      <c r="H2609" s="8">
        <v>5.9</v>
      </c>
    </row>
    <row r="2610" spans="1:8" hidden="1" x14ac:dyDescent="0.3">
      <c r="A2610" t="s">
        <v>1782</v>
      </c>
      <c r="B2610">
        <v>105</v>
      </c>
      <c r="C2610">
        <v>28501651</v>
      </c>
      <c r="D2610" t="s">
        <v>1345</v>
      </c>
      <c r="E2610" t="s">
        <v>2962</v>
      </c>
      <c r="F2610" t="s">
        <v>11</v>
      </c>
      <c r="G2610">
        <v>26000000</v>
      </c>
      <c r="H2610" s="8">
        <v>7.1</v>
      </c>
    </row>
    <row r="2611" spans="1:8" hidden="1" x14ac:dyDescent="0.3">
      <c r="A2611" t="s">
        <v>3217</v>
      </c>
      <c r="B2611">
        <v>125</v>
      </c>
      <c r="C2611">
        <v>1172769</v>
      </c>
      <c r="D2611" t="s">
        <v>604</v>
      </c>
      <c r="E2611" t="s">
        <v>4306</v>
      </c>
      <c r="F2611" t="s">
        <v>11</v>
      </c>
      <c r="G2611">
        <v>13000000</v>
      </c>
      <c r="H2611" s="8">
        <v>7.1</v>
      </c>
    </row>
    <row r="2612" spans="1:8" hidden="1" x14ac:dyDescent="0.3">
      <c r="A2612" t="s">
        <v>4307</v>
      </c>
      <c r="B2612">
        <v>102</v>
      </c>
      <c r="C2612">
        <v>17738570</v>
      </c>
      <c r="D2612" t="s">
        <v>69</v>
      </c>
      <c r="E2612" t="s">
        <v>4308</v>
      </c>
      <c r="F2612" t="s">
        <v>11</v>
      </c>
      <c r="G2612">
        <v>13000000</v>
      </c>
      <c r="H2612" s="8">
        <v>8</v>
      </c>
    </row>
    <row r="2613" spans="1:8" hidden="1" x14ac:dyDescent="0.3">
      <c r="A2613" t="s">
        <v>4309</v>
      </c>
      <c r="B2613">
        <v>87</v>
      </c>
      <c r="C2613">
        <v>1200000</v>
      </c>
      <c r="D2613" t="s">
        <v>434</v>
      </c>
      <c r="E2613" t="s">
        <v>4310</v>
      </c>
      <c r="F2613" t="s">
        <v>11</v>
      </c>
      <c r="G2613">
        <v>3000000</v>
      </c>
      <c r="H2613" s="8">
        <v>5.0999999999999996</v>
      </c>
    </row>
    <row r="2614" spans="1:8" hidden="1" x14ac:dyDescent="0.3">
      <c r="A2614" t="s">
        <v>3222</v>
      </c>
      <c r="B2614">
        <v>118</v>
      </c>
      <c r="C2614">
        <v>1150403</v>
      </c>
      <c r="D2614" t="s">
        <v>564</v>
      </c>
      <c r="E2614" t="s">
        <v>4311</v>
      </c>
      <c r="F2614" t="s">
        <v>11</v>
      </c>
      <c r="G2614">
        <v>13000000</v>
      </c>
      <c r="H2614" s="8">
        <v>7.1</v>
      </c>
    </row>
    <row r="2615" spans="1:8" hidden="1" x14ac:dyDescent="0.3">
      <c r="A2615" t="s">
        <v>4090</v>
      </c>
      <c r="B2615">
        <v>115</v>
      </c>
      <c r="C2615">
        <v>403932</v>
      </c>
      <c r="D2615" t="s">
        <v>1334</v>
      </c>
      <c r="E2615" t="s">
        <v>4312</v>
      </c>
      <c r="F2615" t="s">
        <v>11</v>
      </c>
      <c r="G2615">
        <v>20000000</v>
      </c>
      <c r="H2615" s="8">
        <v>6.5</v>
      </c>
    </row>
    <row r="2616" spans="1:8" hidden="1" x14ac:dyDescent="0.3">
      <c r="A2616" t="s">
        <v>1495</v>
      </c>
      <c r="B2616">
        <v>91</v>
      </c>
      <c r="C2616">
        <v>1712111</v>
      </c>
      <c r="D2616" t="s">
        <v>2170</v>
      </c>
      <c r="E2616" t="s">
        <v>4313</v>
      </c>
      <c r="F2616" t="s">
        <v>11</v>
      </c>
      <c r="G2616">
        <v>8495000</v>
      </c>
      <c r="H2616" s="8">
        <v>4.5</v>
      </c>
    </row>
    <row r="2617" spans="1:8" hidden="1" x14ac:dyDescent="0.3">
      <c r="A2617" t="s">
        <v>4314</v>
      </c>
      <c r="B2617">
        <v>88</v>
      </c>
      <c r="C2617">
        <v>1024175</v>
      </c>
      <c r="D2617" t="s">
        <v>2449</v>
      </c>
      <c r="E2617" t="s">
        <v>4315</v>
      </c>
      <c r="F2617" t="s">
        <v>11</v>
      </c>
      <c r="G2617">
        <v>13000000</v>
      </c>
      <c r="H2617" s="8">
        <v>6.6</v>
      </c>
    </row>
    <row r="2618" spans="1:8" hidden="1" x14ac:dyDescent="0.3">
      <c r="A2618" t="s">
        <v>1223</v>
      </c>
      <c r="B2618">
        <v>127</v>
      </c>
      <c r="C2618">
        <v>301305</v>
      </c>
      <c r="D2618" t="s">
        <v>2371</v>
      </c>
      <c r="E2618" t="s">
        <v>4316</v>
      </c>
      <c r="F2618" t="s">
        <v>4317</v>
      </c>
      <c r="G2618">
        <v>13000000</v>
      </c>
      <c r="H2618" s="8">
        <v>4.3</v>
      </c>
    </row>
    <row r="2619" spans="1:8" hidden="1" x14ac:dyDescent="0.3">
      <c r="A2619" t="s">
        <v>4123</v>
      </c>
      <c r="B2619">
        <v>94</v>
      </c>
      <c r="C2619">
        <v>51872378</v>
      </c>
      <c r="D2619" t="s">
        <v>501</v>
      </c>
      <c r="E2619" t="s">
        <v>4318</v>
      </c>
      <c r="F2619" t="s">
        <v>11</v>
      </c>
      <c r="G2619">
        <v>13000000</v>
      </c>
      <c r="H2619" s="8">
        <v>6.7</v>
      </c>
    </row>
    <row r="2620" spans="1:8" hidden="1" x14ac:dyDescent="0.3">
      <c r="A2620" t="s">
        <v>4319</v>
      </c>
      <c r="B2620">
        <v>115</v>
      </c>
      <c r="C2620">
        <v>31662</v>
      </c>
      <c r="D2620" t="s">
        <v>329</v>
      </c>
      <c r="E2620" t="s">
        <v>4320</v>
      </c>
      <c r="F2620" t="s">
        <v>11</v>
      </c>
      <c r="G2620">
        <v>12620000</v>
      </c>
      <c r="H2620" s="8">
        <v>6.8</v>
      </c>
    </row>
    <row r="2621" spans="1:8" hidden="1" x14ac:dyDescent="0.3">
      <c r="A2621" t="s">
        <v>4321</v>
      </c>
      <c r="B2621">
        <v>90</v>
      </c>
      <c r="C2621">
        <v>28399192</v>
      </c>
      <c r="D2621" t="s">
        <v>4322</v>
      </c>
      <c r="E2621" t="s">
        <v>4323</v>
      </c>
      <c r="F2621" t="s">
        <v>11</v>
      </c>
      <c r="G2621">
        <v>13000000</v>
      </c>
      <c r="H2621" s="8">
        <v>5.4</v>
      </c>
    </row>
    <row r="2622" spans="1:8" hidden="1" x14ac:dyDescent="0.3">
      <c r="A2622" t="s">
        <v>1240</v>
      </c>
      <c r="B2622">
        <v>102</v>
      </c>
      <c r="C2622">
        <v>2035566</v>
      </c>
      <c r="D2622" t="s">
        <v>4324</v>
      </c>
      <c r="E2622" t="s">
        <v>4325</v>
      </c>
      <c r="F2622" t="s">
        <v>11</v>
      </c>
      <c r="G2622">
        <v>13000000</v>
      </c>
      <c r="H2622" s="8">
        <v>6.6</v>
      </c>
    </row>
    <row r="2623" spans="1:8" hidden="1" x14ac:dyDescent="0.3">
      <c r="A2623" t="s">
        <v>4006</v>
      </c>
      <c r="B2623">
        <v>117</v>
      </c>
      <c r="C2623">
        <v>21078145</v>
      </c>
      <c r="D2623" t="s">
        <v>506</v>
      </c>
      <c r="E2623" t="s">
        <v>4326</v>
      </c>
      <c r="F2623" t="s">
        <v>11</v>
      </c>
      <c r="G2623">
        <v>12500000</v>
      </c>
      <c r="H2623" s="8">
        <v>7.3</v>
      </c>
    </row>
    <row r="2624" spans="1:8" hidden="1" x14ac:dyDescent="0.3">
      <c r="A2624" t="s">
        <v>2992</v>
      </c>
      <c r="B2624">
        <v>109</v>
      </c>
      <c r="C2624">
        <v>14060950</v>
      </c>
      <c r="D2624" t="s">
        <v>1128</v>
      </c>
      <c r="E2624" t="s">
        <v>4327</v>
      </c>
      <c r="F2624" t="s">
        <v>11</v>
      </c>
      <c r="G2624">
        <v>12500000</v>
      </c>
      <c r="H2624" s="8">
        <v>6.9</v>
      </c>
    </row>
    <row r="2625" spans="1:8" hidden="1" x14ac:dyDescent="0.3">
      <c r="A2625" t="s">
        <v>568</v>
      </c>
      <c r="B2625">
        <v>121</v>
      </c>
      <c r="C2625">
        <v>12281500</v>
      </c>
      <c r="D2625" t="s">
        <v>1896</v>
      </c>
      <c r="E2625" t="s">
        <v>4328</v>
      </c>
      <c r="F2625" t="s">
        <v>11</v>
      </c>
      <c r="G2625">
        <v>13000000</v>
      </c>
      <c r="H2625" s="8">
        <v>8</v>
      </c>
    </row>
    <row r="2626" spans="1:8" hidden="1" x14ac:dyDescent="0.3">
      <c r="A2626" t="s">
        <v>4070</v>
      </c>
      <c r="B2626">
        <v>100</v>
      </c>
      <c r="C2626">
        <v>10725228</v>
      </c>
      <c r="D2626" t="s">
        <v>3632</v>
      </c>
      <c r="E2626" t="s">
        <v>4329</v>
      </c>
      <c r="F2626" t="s">
        <v>11</v>
      </c>
      <c r="G2626">
        <v>12500000</v>
      </c>
      <c r="H2626" s="8">
        <v>7.8</v>
      </c>
    </row>
    <row r="2627" spans="1:8" hidden="1" x14ac:dyDescent="0.3">
      <c r="A2627" t="s">
        <v>4090</v>
      </c>
      <c r="B2627">
        <v>109</v>
      </c>
      <c r="C2627">
        <v>214966</v>
      </c>
      <c r="D2627" t="s">
        <v>712</v>
      </c>
      <c r="E2627" t="s">
        <v>4330</v>
      </c>
      <c r="F2627" t="s">
        <v>11</v>
      </c>
      <c r="G2627">
        <v>13000000</v>
      </c>
      <c r="H2627" s="8">
        <v>6.1</v>
      </c>
    </row>
    <row r="2628" spans="1:8" hidden="1" x14ac:dyDescent="0.3">
      <c r="A2628" t="s">
        <v>4331</v>
      </c>
      <c r="B2628">
        <v>101</v>
      </c>
      <c r="C2628">
        <v>11956207</v>
      </c>
      <c r="D2628" t="s">
        <v>2059</v>
      </c>
      <c r="E2628" t="s">
        <v>4332</v>
      </c>
      <c r="F2628" t="s">
        <v>11</v>
      </c>
      <c r="G2628">
        <v>16000000</v>
      </c>
      <c r="H2628" s="8">
        <v>5.0999999999999996</v>
      </c>
    </row>
    <row r="2629" spans="1:8" hidden="1" x14ac:dyDescent="0.3">
      <c r="A2629" t="s">
        <v>2772</v>
      </c>
      <c r="B2629">
        <v>106</v>
      </c>
      <c r="C2629">
        <v>5949693</v>
      </c>
      <c r="D2629" t="s">
        <v>465</v>
      </c>
      <c r="E2629" t="s">
        <v>4333</v>
      </c>
      <c r="F2629" t="s">
        <v>11</v>
      </c>
      <c r="G2629">
        <v>12000000</v>
      </c>
      <c r="H2629" s="8">
        <v>7.4</v>
      </c>
    </row>
    <row r="2630" spans="1:8" hidden="1" x14ac:dyDescent="0.3">
      <c r="A2630" t="s">
        <v>4334</v>
      </c>
      <c r="B2630">
        <v>94</v>
      </c>
      <c r="C2630">
        <v>9030581</v>
      </c>
      <c r="D2630" t="s">
        <v>1123</v>
      </c>
      <c r="E2630" t="s">
        <v>4335</v>
      </c>
      <c r="F2630" t="s">
        <v>11</v>
      </c>
      <c r="G2630">
        <v>12500000</v>
      </c>
      <c r="H2630" s="8">
        <v>7.8</v>
      </c>
    </row>
    <row r="2631" spans="1:8" hidden="1" x14ac:dyDescent="0.3">
      <c r="A2631" t="s">
        <v>4160</v>
      </c>
      <c r="B2631">
        <v>140</v>
      </c>
      <c r="C2631">
        <v>4157491</v>
      </c>
      <c r="D2631" t="s">
        <v>4336</v>
      </c>
      <c r="E2631" t="s">
        <v>4337</v>
      </c>
      <c r="F2631" t="s">
        <v>11</v>
      </c>
      <c r="G2631">
        <v>12800000</v>
      </c>
      <c r="H2631" s="8">
        <v>8</v>
      </c>
    </row>
    <row r="2632" spans="1:8" hidden="1" x14ac:dyDescent="0.3">
      <c r="A2632" t="s">
        <v>3969</v>
      </c>
      <c r="B2632">
        <v>132</v>
      </c>
      <c r="C2632">
        <v>1508689</v>
      </c>
      <c r="D2632" t="s">
        <v>69</v>
      </c>
      <c r="E2632" t="s">
        <v>4338</v>
      </c>
      <c r="F2632" t="s">
        <v>11</v>
      </c>
      <c r="G2632">
        <v>16000000</v>
      </c>
      <c r="H2632" s="8">
        <v>6.7</v>
      </c>
    </row>
    <row r="2633" spans="1:8" hidden="1" x14ac:dyDescent="0.3">
      <c r="A2633" t="s">
        <v>4339</v>
      </c>
      <c r="B2633">
        <v>99</v>
      </c>
      <c r="C2633">
        <v>1227324</v>
      </c>
      <c r="D2633" t="s">
        <v>643</v>
      </c>
      <c r="E2633" t="s">
        <v>4340</v>
      </c>
      <c r="F2633" t="s">
        <v>11</v>
      </c>
      <c r="G2633">
        <v>12500000</v>
      </c>
      <c r="H2633" s="8">
        <v>6.6</v>
      </c>
    </row>
    <row r="2634" spans="1:8" hidden="1" x14ac:dyDescent="0.3">
      <c r="A2634" t="s">
        <v>4341</v>
      </c>
      <c r="B2634">
        <v>90</v>
      </c>
      <c r="C2634">
        <v>4360548</v>
      </c>
      <c r="D2634" t="s">
        <v>465</v>
      </c>
      <c r="E2634" t="s">
        <v>4342</v>
      </c>
      <c r="F2634" t="s">
        <v>11</v>
      </c>
      <c r="G2634">
        <v>15000000</v>
      </c>
      <c r="H2634" s="8">
        <v>6.4</v>
      </c>
    </row>
    <row r="2635" spans="1:8" hidden="1" x14ac:dyDescent="0.3">
      <c r="A2635" t="s">
        <v>4343</v>
      </c>
      <c r="B2635">
        <v>105</v>
      </c>
      <c r="C2635">
        <v>26589953</v>
      </c>
      <c r="D2635" t="s">
        <v>108</v>
      </c>
      <c r="E2635" t="s">
        <v>4344</v>
      </c>
      <c r="F2635" t="s">
        <v>11</v>
      </c>
      <c r="G2635">
        <v>10500000</v>
      </c>
      <c r="H2635" s="8">
        <v>6.7</v>
      </c>
    </row>
    <row r="2636" spans="1:8" hidden="1" x14ac:dyDescent="0.3">
      <c r="A2636" t="s">
        <v>4345</v>
      </c>
      <c r="B2636">
        <v>108</v>
      </c>
      <c r="C2636">
        <v>1039869</v>
      </c>
      <c r="D2636" t="s">
        <v>604</v>
      </c>
      <c r="E2636" t="s">
        <v>4346</v>
      </c>
      <c r="F2636" t="s">
        <v>11</v>
      </c>
      <c r="G2636">
        <v>15000000</v>
      </c>
      <c r="H2636" s="8">
        <v>6.2</v>
      </c>
    </row>
    <row r="2637" spans="1:8" hidden="1" x14ac:dyDescent="0.3">
      <c r="A2637" t="s">
        <v>1042</v>
      </c>
      <c r="B2637">
        <v>69</v>
      </c>
      <c r="C2637">
        <v>48092846</v>
      </c>
      <c r="D2637" t="s">
        <v>936</v>
      </c>
      <c r="E2637" t="s">
        <v>4347</v>
      </c>
      <c r="F2637" t="s">
        <v>11</v>
      </c>
      <c r="G2637">
        <v>12500000</v>
      </c>
      <c r="H2637" s="8">
        <v>7.3</v>
      </c>
    </row>
    <row r="2638" spans="1:8" hidden="1" x14ac:dyDescent="0.3">
      <c r="A2638" t="s">
        <v>4348</v>
      </c>
      <c r="B2638">
        <v>148</v>
      </c>
      <c r="C2638">
        <v>1110186</v>
      </c>
      <c r="D2638" t="s">
        <v>480</v>
      </c>
      <c r="E2638" t="s">
        <v>4349</v>
      </c>
      <c r="F2638" t="s">
        <v>4350</v>
      </c>
      <c r="G2638">
        <v>12800000</v>
      </c>
      <c r="H2638" s="8">
        <v>8.1</v>
      </c>
    </row>
    <row r="2639" spans="1:8" hidden="1" x14ac:dyDescent="0.3">
      <c r="A2639" t="s">
        <v>4351</v>
      </c>
      <c r="B2639">
        <v>118</v>
      </c>
      <c r="C2639">
        <v>1089445</v>
      </c>
      <c r="D2639" t="s">
        <v>4352</v>
      </c>
      <c r="E2639" t="s">
        <v>4353</v>
      </c>
      <c r="F2639" t="s">
        <v>11</v>
      </c>
      <c r="G2639">
        <v>12500000</v>
      </c>
      <c r="H2639" s="8">
        <v>7</v>
      </c>
    </row>
    <row r="2640" spans="1:8" hidden="1" x14ac:dyDescent="0.3">
      <c r="A2640" t="s">
        <v>1557</v>
      </c>
      <c r="B2640">
        <v>132</v>
      </c>
      <c r="C2640">
        <v>204565000</v>
      </c>
      <c r="D2640" t="s">
        <v>2090</v>
      </c>
      <c r="E2640" t="s">
        <v>4354</v>
      </c>
      <c r="F2640" t="s">
        <v>11</v>
      </c>
      <c r="G2640">
        <v>8000000</v>
      </c>
      <c r="H2640" s="8">
        <v>8</v>
      </c>
    </row>
    <row r="2641" spans="1:8" x14ac:dyDescent="0.3">
      <c r="A2641" t="s">
        <v>123</v>
      </c>
      <c r="B2641">
        <v>130</v>
      </c>
      <c r="C2641">
        <v>260000000</v>
      </c>
      <c r="D2641" t="s">
        <v>602</v>
      </c>
      <c r="E2641" t="s">
        <v>4355</v>
      </c>
      <c r="F2641" t="s">
        <v>11</v>
      </c>
      <c r="G2641">
        <v>8000000</v>
      </c>
      <c r="H2641" s="8">
        <v>8</v>
      </c>
    </row>
    <row r="2642" spans="1:8" hidden="1" x14ac:dyDescent="0.3">
      <c r="A2642" t="s">
        <v>570</v>
      </c>
      <c r="B2642">
        <v>95</v>
      </c>
      <c r="C2642">
        <v>101736215</v>
      </c>
      <c r="D2642" t="s">
        <v>658</v>
      </c>
      <c r="E2642" t="s">
        <v>4356</v>
      </c>
      <c r="F2642" t="s">
        <v>11</v>
      </c>
      <c r="G2642">
        <v>11000000</v>
      </c>
      <c r="H2642" s="8">
        <v>7</v>
      </c>
    </row>
    <row r="2643" spans="1:8" hidden="1" x14ac:dyDescent="0.3">
      <c r="A2643" t="s">
        <v>4357</v>
      </c>
      <c r="B2643">
        <v>80</v>
      </c>
      <c r="C2643">
        <v>71442</v>
      </c>
      <c r="D2643" t="s">
        <v>4358</v>
      </c>
      <c r="E2643" t="s">
        <v>4359</v>
      </c>
      <c r="F2643" t="s">
        <v>955</v>
      </c>
      <c r="G2643">
        <v>9600000</v>
      </c>
      <c r="H2643" s="8">
        <v>7.9</v>
      </c>
    </row>
    <row r="2644" spans="1:8" hidden="1" x14ac:dyDescent="0.3">
      <c r="A2644" t="s">
        <v>2879</v>
      </c>
      <c r="B2644">
        <v>94</v>
      </c>
      <c r="C2644">
        <v>79817937</v>
      </c>
      <c r="D2644" t="s">
        <v>4360</v>
      </c>
      <c r="E2644" t="s">
        <v>4361</v>
      </c>
      <c r="F2644" t="s">
        <v>11</v>
      </c>
      <c r="G2644">
        <v>25000000</v>
      </c>
      <c r="H2644" s="8">
        <v>5.9</v>
      </c>
    </row>
    <row r="2645" spans="1:8" hidden="1" x14ac:dyDescent="0.3">
      <c r="A2645" t="s">
        <v>441</v>
      </c>
      <c r="B2645">
        <v>122</v>
      </c>
      <c r="C2645">
        <v>91547205</v>
      </c>
      <c r="D2645" t="s">
        <v>551</v>
      </c>
      <c r="E2645" t="s">
        <v>4362</v>
      </c>
      <c r="F2645" t="s">
        <v>11</v>
      </c>
      <c r="G2645">
        <v>12000000</v>
      </c>
      <c r="H2645" s="8">
        <v>6.6</v>
      </c>
    </row>
    <row r="2646" spans="1:8" hidden="1" x14ac:dyDescent="0.3">
      <c r="A2646" t="s">
        <v>441</v>
      </c>
      <c r="B2646">
        <v>102</v>
      </c>
      <c r="C2646">
        <v>75074950</v>
      </c>
      <c r="D2646" t="s">
        <v>840</v>
      </c>
      <c r="E2646" t="s">
        <v>4363</v>
      </c>
      <c r="F2646" t="s">
        <v>11</v>
      </c>
      <c r="G2646">
        <v>12000000</v>
      </c>
      <c r="H2646" s="8">
        <v>6.3</v>
      </c>
    </row>
    <row r="2647" spans="1:8" hidden="1" x14ac:dyDescent="0.3">
      <c r="A2647" t="s">
        <v>2902</v>
      </c>
      <c r="B2647">
        <v>116</v>
      </c>
      <c r="C2647">
        <v>78900000</v>
      </c>
      <c r="D2647" t="s">
        <v>22</v>
      </c>
      <c r="E2647" t="s">
        <v>4364</v>
      </c>
      <c r="F2647" t="s">
        <v>11</v>
      </c>
      <c r="G2647">
        <v>11000000</v>
      </c>
      <c r="H2647" s="8">
        <v>7.7</v>
      </c>
    </row>
    <row r="2648" spans="1:8" hidden="1" x14ac:dyDescent="0.3">
      <c r="A2648" t="s">
        <v>163</v>
      </c>
      <c r="B2648">
        <v>78</v>
      </c>
      <c r="C2648">
        <v>72217000</v>
      </c>
      <c r="D2648" t="s">
        <v>658</v>
      </c>
      <c r="E2648" t="s">
        <v>4365</v>
      </c>
      <c r="F2648" t="s">
        <v>11</v>
      </c>
      <c r="G2648">
        <v>12000000</v>
      </c>
      <c r="H2648" s="8">
        <v>6.9</v>
      </c>
    </row>
    <row r="2649" spans="1:8" hidden="1" x14ac:dyDescent="0.3">
      <c r="A2649" t="s">
        <v>4366</v>
      </c>
      <c r="B2649">
        <v>114</v>
      </c>
      <c r="C2649">
        <v>79568000</v>
      </c>
      <c r="D2649" t="s">
        <v>974</v>
      </c>
      <c r="E2649" t="s">
        <v>4367</v>
      </c>
      <c r="F2649" t="s">
        <v>11</v>
      </c>
      <c r="G2649">
        <v>12000000</v>
      </c>
      <c r="H2649" s="8">
        <v>7.1</v>
      </c>
    </row>
    <row r="2650" spans="1:8" hidden="1" x14ac:dyDescent="0.3">
      <c r="A2650" t="s">
        <v>356</v>
      </c>
      <c r="B2650">
        <v>112</v>
      </c>
      <c r="C2650">
        <v>65500000</v>
      </c>
      <c r="D2650" t="s">
        <v>1736</v>
      </c>
      <c r="E2650" t="s">
        <v>4368</v>
      </c>
      <c r="F2650" t="s">
        <v>11</v>
      </c>
      <c r="G2650">
        <v>12000000</v>
      </c>
      <c r="H2650" s="8">
        <v>7.4</v>
      </c>
    </row>
    <row r="2651" spans="1:8" hidden="1" x14ac:dyDescent="0.3">
      <c r="A2651" t="s">
        <v>4369</v>
      </c>
      <c r="B2651">
        <v>110</v>
      </c>
      <c r="C2651">
        <v>70011073</v>
      </c>
      <c r="D2651" t="s">
        <v>4370</v>
      </c>
      <c r="E2651" t="s">
        <v>4371</v>
      </c>
      <c r="F2651" t="s">
        <v>11</v>
      </c>
      <c r="G2651">
        <v>12000000</v>
      </c>
      <c r="H2651" s="8">
        <v>6.5</v>
      </c>
    </row>
    <row r="2652" spans="1:8" hidden="1" x14ac:dyDescent="0.3">
      <c r="A2652" t="s">
        <v>2038</v>
      </c>
      <c r="B2652">
        <v>104</v>
      </c>
      <c r="C2652">
        <v>65269010</v>
      </c>
      <c r="D2652" t="s">
        <v>4372</v>
      </c>
      <c r="E2652" t="s">
        <v>4373</v>
      </c>
      <c r="F2652" t="s">
        <v>11</v>
      </c>
      <c r="G2652">
        <v>12000000</v>
      </c>
      <c r="H2652" s="8">
        <v>6.5</v>
      </c>
    </row>
    <row r="2653" spans="1:8" hidden="1" x14ac:dyDescent="0.3">
      <c r="A2653" t="s">
        <v>4374</v>
      </c>
      <c r="B2653">
        <v>81</v>
      </c>
      <c r="C2653">
        <v>63071133</v>
      </c>
      <c r="D2653" t="s">
        <v>4375</v>
      </c>
      <c r="E2653" t="s">
        <v>4376</v>
      </c>
      <c r="F2653" t="s">
        <v>11</v>
      </c>
      <c r="G2653">
        <v>12000000</v>
      </c>
      <c r="H2653" s="8">
        <v>6.8</v>
      </c>
    </row>
    <row r="2654" spans="1:8" hidden="1" x14ac:dyDescent="0.3">
      <c r="A2654" t="s">
        <v>578</v>
      </c>
      <c r="B2654">
        <v>154</v>
      </c>
      <c r="C2654">
        <v>39647595</v>
      </c>
      <c r="D2654" t="s">
        <v>501</v>
      </c>
      <c r="E2654" t="s">
        <v>4377</v>
      </c>
      <c r="F2654" t="s">
        <v>11</v>
      </c>
      <c r="G2654">
        <v>12000000</v>
      </c>
      <c r="H2654" s="8">
        <v>7.5</v>
      </c>
    </row>
    <row r="2655" spans="1:8" hidden="1" x14ac:dyDescent="0.3">
      <c r="A2655" t="s">
        <v>1721</v>
      </c>
      <c r="B2655">
        <v>102</v>
      </c>
      <c r="C2655">
        <v>38087366</v>
      </c>
      <c r="D2655" t="s">
        <v>1395</v>
      </c>
      <c r="E2655" t="s">
        <v>4378</v>
      </c>
      <c r="F2655" t="s">
        <v>11</v>
      </c>
      <c r="G2655">
        <v>12000000</v>
      </c>
      <c r="H2655" s="8">
        <v>6.6</v>
      </c>
    </row>
    <row r="2656" spans="1:8" hidden="1" x14ac:dyDescent="0.3">
      <c r="A2656" t="s">
        <v>491</v>
      </c>
      <c r="B2656">
        <v>89</v>
      </c>
      <c r="C2656">
        <v>64572496</v>
      </c>
      <c r="D2656" t="s">
        <v>891</v>
      </c>
      <c r="E2656" t="s">
        <v>4379</v>
      </c>
      <c r="F2656" t="s">
        <v>11</v>
      </c>
      <c r="G2656">
        <v>12000000</v>
      </c>
      <c r="H2656" s="8">
        <v>7.1</v>
      </c>
    </row>
    <row r="2657" spans="1:8" hidden="1" x14ac:dyDescent="0.3">
      <c r="A2657" t="s">
        <v>2001</v>
      </c>
      <c r="B2657">
        <v>132</v>
      </c>
      <c r="C2657">
        <v>30400000</v>
      </c>
      <c r="D2657" t="s">
        <v>942</v>
      </c>
      <c r="E2657" t="s">
        <v>4380</v>
      </c>
      <c r="F2657" t="s">
        <v>11</v>
      </c>
      <c r="G2657">
        <v>12000000</v>
      </c>
      <c r="H2657" s="8">
        <v>6.6</v>
      </c>
    </row>
    <row r="2658" spans="1:8" hidden="1" x14ac:dyDescent="0.3">
      <c r="A2658" t="s">
        <v>926</v>
      </c>
      <c r="B2658">
        <v>103</v>
      </c>
      <c r="C2658">
        <v>42365600</v>
      </c>
      <c r="D2658" t="s">
        <v>4381</v>
      </c>
      <c r="E2658" t="s">
        <v>4382</v>
      </c>
      <c r="F2658" t="s">
        <v>11</v>
      </c>
      <c r="G2658">
        <v>5000000</v>
      </c>
      <c r="H2658" s="8">
        <v>7</v>
      </c>
    </row>
    <row r="2659" spans="1:8" hidden="1" x14ac:dyDescent="0.3">
      <c r="A2659" t="s">
        <v>4383</v>
      </c>
      <c r="B2659">
        <v>93</v>
      </c>
      <c r="C2659">
        <v>37188667</v>
      </c>
      <c r="D2659" t="s">
        <v>840</v>
      </c>
      <c r="E2659" t="s">
        <v>4384</v>
      </c>
      <c r="F2659" t="s">
        <v>11</v>
      </c>
      <c r="G2659">
        <v>12000000</v>
      </c>
      <c r="H2659" s="8">
        <v>3.3</v>
      </c>
    </row>
    <row r="2660" spans="1:8" hidden="1" x14ac:dyDescent="0.3">
      <c r="A2660" t="s">
        <v>4385</v>
      </c>
      <c r="B2660">
        <v>93</v>
      </c>
      <c r="C2660">
        <v>54724272</v>
      </c>
      <c r="D2660" t="s">
        <v>326</v>
      </c>
      <c r="E2660" t="s">
        <v>4386</v>
      </c>
      <c r="F2660" t="s">
        <v>11</v>
      </c>
      <c r="G2660">
        <v>12000000</v>
      </c>
      <c r="H2660" s="8">
        <v>6.7</v>
      </c>
    </row>
    <row r="2661" spans="1:8" hidden="1" x14ac:dyDescent="0.3">
      <c r="A2661" t="s">
        <v>4121</v>
      </c>
      <c r="B2661">
        <v>96</v>
      </c>
      <c r="C2661">
        <v>31597131</v>
      </c>
      <c r="D2661" t="s">
        <v>1345</v>
      </c>
      <c r="E2661" t="s">
        <v>4387</v>
      </c>
      <c r="F2661" t="s">
        <v>11</v>
      </c>
      <c r="G2661">
        <v>12000000</v>
      </c>
      <c r="H2661" s="8">
        <v>6.8</v>
      </c>
    </row>
    <row r="2662" spans="1:8" hidden="1" x14ac:dyDescent="0.3">
      <c r="A2662" t="s">
        <v>4388</v>
      </c>
      <c r="B2662">
        <v>89</v>
      </c>
      <c r="C2662">
        <v>31691811</v>
      </c>
      <c r="D2662" t="s">
        <v>1431</v>
      </c>
      <c r="E2662" t="s">
        <v>4389</v>
      </c>
      <c r="F2662" t="s">
        <v>11</v>
      </c>
      <c r="G2662">
        <v>12000000</v>
      </c>
      <c r="H2662" s="8">
        <v>6</v>
      </c>
    </row>
    <row r="2663" spans="1:8" hidden="1" x14ac:dyDescent="0.3">
      <c r="A2663" t="s">
        <v>4390</v>
      </c>
      <c r="B2663">
        <v>92</v>
      </c>
      <c r="C2663">
        <v>31397498</v>
      </c>
      <c r="D2663" t="s">
        <v>2059</v>
      </c>
      <c r="E2663" t="s">
        <v>4391</v>
      </c>
      <c r="F2663" t="s">
        <v>11</v>
      </c>
      <c r="G2663">
        <v>12000000</v>
      </c>
      <c r="H2663" s="8">
        <v>5.4</v>
      </c>
    </row>
    <row r="2664" spans="1:8" hidden="1" x14ac:dyDescent="0.3">
      <c r="A2664" t="s">
        <v>4392</v>
      </c>
      <c r="B2664">
        <v>97</v>
      </c>
      <c r="C2664">
        <v>31179516</v>
      </c>
      <c r="D2664" t="s">
        <v>658</v>
      </c>
      <c r="E2664" t="s">
        <v>4393</v>
      </c>
      <c r="F2664" t="s">
        <v>11</v>
      </c>
      <c r="G2664">
        <v>12000000</v>
      </c>
      <c r="H2664" s="8">
        <v>4.3</v>
      </c>
    </row>
    <row r="2665" spans="1:8" hidden="1" x14ac:dyDescent="0.3">
      <c r="A2665" t="s">
        <v>1518</v>
      </c>
      <c r="B2665">
        <v>93</v>
      </c>
      <c r="C2665">
        <v>31155435</v>
      </c>
      <c r="D2665" t="s">
        <v>924</v>
      </c>
      <c r="E2665" t="s">
        <v>4394</v>
      </c>
      <c r="F2665" t="s">
        <v>11</v>
      </c>
      <c r="G2665">
        <v>12000000</v>
      </c>
      <c r="H2665" s="8">
        <v>6.2</v>
      </c>
    </row>
    <row r="2666" spans="1:8" hidden="1" x14ac:dyDescent="0.3">
      <c r="A2666" t="s">
        <v>4395</v>
      </c>
      <c r="B2666">
        <v>89</v>
      </c>
      <c r="C2666">
        <v>27281507</v>
      </c>
      <c r="D2666" t="s">
        <v>4396</v>
      </c>
      <c r="E2666" t="s">
        <v>4397</v>
      </c>
      <c r="F2666" t="s">
        <v>11</v>
      </c>
      <c r="G2666">
        <v>12000000</v>
      </c>
      <c r="H2666" s="8">
        <v>7.7</v>
      </c>
    </row>
    <row r="2667" spans="1:8" hidden="1" x14ac:dyDescent="0.3">
      <c r="A2667" t="s">
        <v>101</v>
      </c>
      <c r="B2667">
        <v>144</v>
      </c>
      <c r="C2667">
        <v>167007184</v>
      </c>
      <c r="D2667" t="s">
        <v>16</v>
      </c>
      <c r="E2667" t="s">
        <v>559</v>
      </c>
      <c r="F2667" t="s">
        <v>11</v>
      </c>
      <c r="G2667">
        <v>150000000</v>
      </c>
      <c r="H2667" s="8">
        <v>8</v>
      </c>
    </row>
    <row r="2668" spans="1:8" hidden="1" x14ac:dyDescent="0.3">
      <c r="A2668" t="s">
        <v>1921</v>
      </c>
      <c r="B2668">
        <v>123</v>
      </c>
      <c r="C2668">
        <v>25776062</v>
      </c>
      <c r="D2668" t="s">
        <v>2067</v>
      </c>
      <c r="E2668" t="s">
        <v>4398</v>
      </c>
      <c r="F2668" t="s">
        <v>11</v>
      </c>
      <c r="G2668">
        <v>12000000</v>
      </c>
      <c r="H2668" s="8">
        <v>7.4</v>
      </c>
    </row>
    <row r="2669" spans="1:8" hidden="1" x14ac:dyDescent="0.3">
      <c r="A2669" t="s">
        <v>4399</v>
      </c>
      <c r="B2669">
        <v>93</v>
      </c>
      <c r="C2669">
        <v>25240988</v>
      </c>
      <c r="D2669" t="s">
        <v>1343</v>
      </c>
      <c r="E2669" t="s">
        <v>4400</v>
      </c>
      <c r="F2669" t="s">
        <v>11</v>
      </c>
      <c r="G2669">
        <v>12000000</v>
      </c>
      <c r="H2669" s="8">
        <v>5.9</v>
      </c>
    </row>
    <row r="2670" spans="1:8" hidden="1" x14ac:dyDescent="0.3">
      <c r="A2670" t="s">
        <v>4401</v>
      </c>
      <c r="B2670">
        <v>133</v>
      </c>
      <c r="C2670">
        <v>124868837</v>
      </c>
      <c r="D2670" t="s">
        <v>69</v>
      </c>
      <c r="E2670" t="s">
        <v>4402</v>
      </c>
      <c r="F2670" t="s">
        <v>11</v>
      </c>
      <c r="G2670">
        <v>12000000</v>
      </c>
      <c r="H2670" s="8">
        <v>7.8</v>
      </c>
    </row>
    <row r="2671" spans="1:8" hidden="1" x14ac:dyDescent="0.3">
      <c r="A2671" t="s">
        <v>1464</v>
      </c>
      <c r="B2671">
        <v>121</v>
      </c>
      <c r="C2671">
        <v>22905674</v>
      </c>
      <c r="D2671" t="s">
        <v>643</v>
      </c>
      <c r="E2671" t="s">
        <v>4403</v>
      </c>
      <c r="F2671" t="s">
        <v>11</v>
      </c>
      <c r="G2671">
        <v>12000000</v>
      </c>
      <c r="H2671" s="8">
        <v>7.4</v>
      </c>
    </row>
    <row r="2672" spans="1:8" hidden="1" x14ac:dyDescent="0.3">
      <c r="A2672" t="s">
        <v>2347</v>
      </c>
      <c r="B2672">
        <v>102</v>
      </c>
      <c r="C2672">
        <v>25277561</v>
      </c>
      <c r="D2672" t="s">
        <v>551</v>
      </c>
      <c r="E2672" t="s">
        <v>4404</v>
      </c>
      <c r="F2672" t="s">
        <v>11</v>
      </c>
      <c r="G2672">
        <v>12000000</v>
      </c>
      <c r="H2672" s="8">
        <v>6.5</v>
      </c>
    </row>
    <row r="2673" spans="1:8" hidden="1" x14ac:dyDescent="0.3">
      <c r="A2673" t="s">
        <v>1458</v>
      </c>
      <c r="B2673">
        <v>99</v>
      </c>
      <c r="C2673">
        <v>21133087</v>
      </c>
      <c r="D2673" t="s">
        <v>998</v>
      </c>
      <c r="E2673" t="s">
        <v>4405</v>
      </c>
      <c r="F2673" t="s">
        <v>11</v>
      </c>
      <c r="G2673">
        <v>12000000</v>
      </c>
      <c r="H2673" s="8">
        <v>7</v>
      </c>
    </row>
    <row r="2674" spans="1:8" hidden="1" x14ac:dyDescent="0.3">
      <c r="A2674" t="s">
        <v>1844</v>
      </c>
      <c r="B2674">
        <v>98</v>
      </c>
      <c r="C2674">
        <v>37707719</v>
      </c>
      <c r="D2674" t="s">
        <v>506</v>
      </c>
      <c r="E2674" t="s">
        <v>4406</v>
      </c>
      <c r="F2674" t="s">
        <v>11</v>
      </c>
      <c r="G2674">
        <v>12000000</v>
      </c>
      <c r="H2674" s="8">
        <v>7.6</v>
      </c>
    </row>
    <row r="2675" spans="1:8" hidden="1" x14ac:dyDescent="0.3">
      <c r="A2675" t="s">
        <v>3494</v>
      </c>
      <c r="B2675">
        <v>118</v>
      </c>
      <c r="C2675">
        <v>18761993</v>
      </c>
      <c r="D2675" t="s">
        <v>840</v>
      </c>
      <c r="E2675" t="s">
        <v>4407</v>
      </c>
      <c r="F2675" t="s">
        <v>11</v>
      </c>
      <c r="G2675">
        <v>9000000</v>
      </c>
      <c r="H2675" s="8">
        <v>6.9</v>
      </c>
    </row>
    <row r="2676" spans="1:8" hidden="1" x14ac:dyDescent="0.3">
      <c r="A2676" t="s">
        <v>4028</v>
      </c>
      <c r="B2676">
        <v>104</v>
      </c>
      <c r="C2676">
        <v>18595716</v>
      </c>
      <c r="D2676" t="s">
        <v>868</v>
      </c>
      <c r="E2676" t="s">
        <v>4408</v>
      </c>
      <c r="F2676" t="s">
        <v>11</v>
      </c>
      <c r="G2676">
        <v>12000000</v>
      </c>
      <c r="H2676" s="8">
        <v>5.3</v>
      </c>
    </row>
    <row r="2677" spans="1:8" hidden="1" x14ac:dyDescent="0.3">
      <c r="A2677" t="s">
        <v>4409</v>
      </c>
      <c r="B2677">
        <v>109</v>
      </c>
      <c r="C2677">
        <v>31990064</v>
      </c>
      <c r="D2677" t="s">
        <v>1267</v>
      </c>
      <c r="E2677" t="s">
        <v>4410</v>
      </c>
      <c r="F2677" t="s">
        <v>11</v>
      </c>
      <c r="G2677">
        <v>12000000</v>
      </c>
      <c r="H2677" s="8">
        <v>6.4</v>
      </c>
    </row>
    <row r="2678" spans="1:8" hidden="1" x14ac:dyDescent="0.3">
      <c r="A2678" t="s">
        <v>2645</v>
      </c>
      <c r="B2678">
        <v>115</v>
      </c>
      <c r="C2678">
        <v>17613460</v>
      </c>
      <c r="D2678" t="s">
        <v>1767</v>
      </c>
      <c r="E2678" t="s">
        <v>4411</v>
      </c>
      <c r="F2678" t="s">
        <v>11</v>
      </c>
      <c r="G2678">
        <v>12000000</v>
      </c>
      <c r="H2678" s="8">
        <v>7.8</v>
      </c>
    </row>
    <row r="2679" spans="1:8" hidden="1" x14ac:dyDescent="0.3">
      <c r="A2679" t="s">
        <v>4412</v>
      </c>
      <c r="B2679">
        <v>92</v>
      </c>
      <c r="C2679">
        <v>21088568</v>
      </c>
      <c r="D2679" t="s">
        <v>2860</v>
      </c>
      <c r="E2679" t="s">
        <v>4413</v>
      </c>
      <c r="F2679" t="s">
        <v>11</v>
      </c>
      <c r="G2679">
        <v>13000000</v>
      </c>
      <c r="H2679" s="8">
        <v>6.7</v>
      </c>
    </row>
    <row r="2680" spans="1:8" hidden="1" x14ac:dyDescent="0.3">
      <c r="A2680" t="s">
        <v>1298</v>
      </c>
      <c r="B2680">
        <v>91</v>
      </c>
      <c r="C2680">
        <v>17292381</v>
      </c>
      <c r="D2680" t="s">
        <v>4414</v>
      </c>
      <c r="E2680" t="s">
        <v>4415</v>
      </c>
      <c r="F2680" t="s">
        <v>11</v>
      </c>
      <c r="G2680">
        <v>12000000</v>
      </c>
      <c r="H2680" s="8">
        <v>5.3</v>
      </c>
    </row>
    <row r="2681" spans="1:8" hidden="1" x14ac:dyDescent="0.3">
      <c r="A2681" t="s">
        <v>2643</v>
      </c>
      <c r="B2681">
        <v>94</v>
      </c>
      <c r="C2681">
        <v>16300302</v>
      </c>
      <c r="D2681" t="s">
        <v>840</v>
      </c>
      <c r="E2681" t="s">
        <v>4416</v>
      </c>
      <c r="F2681" t="s">
        <v>11</v>
      </c>
      <c r="G2681">
        <v>12000000</v>
      </c>
      <c r="H2681" s="8">
        <v>6.3</v>
      </c>
    </row>
    <row r="2682" spans="1:8" hidden="1" x14ac:dyDescent="0.3">
      <c r="A2682" t="s">
        <v>1495</v>
      </c>
      <c r="B2682">
        <v>93</v>
      </c>
      <c r="C2682">
        <v>27829874</v>
      </c>
      <c r="D2682" t="s">
        <v>108</v>
      </c>
      <c r="E2682" t="s">
        <v>4417</v>
      </c>
      <c r="F2682" t="s">
        <v>11</v>
      </c>
      <c r="G2682">
        <v>12000000</v>
      </c>
      <c r="H2682" s="8">
        <v>7</v>
      </c>
    </row>
    <row r="2683" spans="1:8" hidden="1" x14ac:dyDescent="0.3">
      <c r="A2683" t="s">
        <v>1796</v>
      </c>
      <c r="B2683">
        <v>100</v>
      </c>
      <c r="C2683">
        <v>12902790</v>
      </c>
      <c r="D2683" t="s">
        <v>465</v>
      </c>
      <c r="E2683" t="s">
        <v>4418</v>
      </c>
      <c r="F2683" t="s">
        <v>11</v>
      </c>
      <c r="G2683">
        <v>12000000</v>
      </c>
      <c r="H2683" s="8">
        <v>6.6</v>
      </c>
    </row>
    <row r="2684" spans="1:8" hidden="1" x14ac:dyDescent="0.3">
      <c r="A2684" t="s">
        <v>225</v>
      </c>
      <c r="B2684">
        <v>293</v>
      </c>
      <c r="C2684">
        <v>11433134</v>
      </c>
      <c r="D2684" t="s">
        <v>4419</v>
      </c>
      <c r="E2684" t="s">
        <v>4420</v>
      </c>
      <c r="F2684" t="s">
        <v>3637</v>
      </c>
      <c r="G2684">
        <v>14000000</v>
      </c>
      <c r="H2684" s="8">
        <v>8.4</v>
      </c>
    </row>
    <row r="2685" spans="1:8" hidden="1" x14ac:dyDescent="0.3">
      <c r="A2685" t="s">
        <v>688</v>
      </c>
      <c r="B2685">
        <v>137</v>
      </c>
      <c r="C2685">
        <v>22406362</v>
      </c>
      <c r="D2685" t="s">
        <v>689</v>
      </c>
      <c r="E2685" t="s">
        <v>690</v>
      </c>
      <c r="F2685" t="s">
        <v>11</v>
      </c>
      <c r="G2685">
        <v>107000000</v>
      </c>
      <c r="H2685" s="8">
        <v>6</v>
      </c>
    </row>
    <row r="2686" spans="1:8" hidden="1" x14ac:dyDescent="0.3">
      <c r="A2686" t="s">
        <v>4421</v>
      </c>
      <c r="B2686">
        <v>93</v>
      </c>
      <c r="C2686">
        <v>10198766</v>
      </c>
      <c r="D2686" t="s">
        <v>658</v>
      </c>
      <c r="E2686" t="s">
        <v>4422</v>
      </c>
      <c r="F2686" t="s">
        <v>11</v>
      </c>
      <c r="G2686">
        <v>12000000</v>
      </c>
      <c r="H2686" s="8">
        <v>5.4</v>
      </c>
    </row>
    <row r="2687" spans="1:8" hidden="1" x14ac:dyDescent="0.3">
      <c r="A2687" t="s">
        <v>1892</v>
      </c>
      <c r="B2687">
        <v>123</v>
      </c>
      <c r="C2687">
        <v>15294553</v>
      </c>
      <c r="D2687" t="s">
        <v>216</v>
      </c>
      <c r="E2687" t="s">
        <v>4423</v>
      </c>
      <c r="F2687" t="s">
        <v>11</v>
      </c>
      <c r="G2687">
        <v>12000000</v>
      </c>
      <c r="H2687" s="8">
        <v>7.8</v>
      </c>
    </row>
    <row r="2688" spans="1:8" hidden="1" x14ac:dyDescent="0.3">
      <c r="A2688" t="s">
        <v>645</v>
      </c>
      <c r="B2688">
        <v>119</v>
      </c>
      <c r="C2688">
        <v>11041228</v>
      </c>
      <c r="D2688" t="s">
        <v>67</v>
      </c>
      <c r="E2688" t="s">
        <v>4424</v>
      </c>
      <c r="F2688" t="s">
        <v>648</v>
      </c>
      <c r="G2688">
        <v>100000000</v>
      </c>
      <c r="H2688" s="8">
        <v>7.6</v>
      </c>
    </row>
    <row r="2689" spans="1:8" hidden="1" x14ac:dyDescent="0.3">
      <c r="A2689" t="s">
        <v>4425</v>
      </c>
      <c r="B2689">
        <v>107</v>
      </c>
      <c r="C2689">
        <v>7918283</v>
      </c>
      <c r="D2689" t="s">
        <v>1345</v>
      </c>
      <c r="E2689" t="s">
        <v>4426</v>
      </c>
      <c r="F2689" t="s">
        <v>11</v>
      </c>
      <c r="G2689">
        <v>12000000</v>
      </c>
      <c r="H2689" s="8">
        <v>6.6</v>
      </c>
    </row>
    <row r="2690" spans="1:8" hidden="1" x14ac:dyDescent="0.3">
      <c r="A2690" t="s">
        <v>4427</v>
      </c>
      <c r="B2690">
        <v>106</v>
      </c>
      <c r="C2690">
        <v>22331028</v>
      </c>
      <c r="D2690" t="s">
        <v>974</v>
      </c>
      <c r="E2690" t="s">
        <v>4428</v>
      </c>
      <c r="F2690" t="s">
        <v>11</v>
      </c>
      <c r="G2690">
        <v>12000000</v>
      </c>
      <c r="H2690" s="8">
        <v>6.4</v>
      </c>
    </row>
    <row r="2691" spans="1:8" hidden="1" x14ac:dyDescent="0.3">
      <c r="A2691" t="s">
        <v>4429</v>
      </c>
      <c r="B2691">
        <v>109</v>
      </c>
      <c r="C2691">
        <v>8134217</v>
      </c>
      <c r="D2691" t="s">
        <v>1418</v>
      </c>
      <c r="E2691" t="s">
        <v>4430</v>
      </c>
      <c r="F2691" t="s">
        <v>11</v>
      </c>
      <c r="G2691">
        <v>12000000</v>
      </c>
      <c r="H2691" s="8">
        <v>7</v>
      </c>
    </row>
    <row r="2692" spans="1:8" hidden="1" x14ac:dyDescent="0.3">
      <c r="A2692" t="s">
        <v>4431</v>
      </c>
      <c r="B2692">
        <v>81</v>
      </c>
      <c r="C2692">
        <v>6982680</v>
      </c>
      <c r="D2692" t="s">
        <v>326</v>
      </c>
      <c r="E2692" t="s">
        <v>4432</v>
      </c>
      <c r="F2692" t="s">
        <v>11</v>
      </c>
      <c r="G2692">
        <v>10000000</v>
      </c>
      <c r="H2692" s="8">
        <v>5.7</v>
      </c>
    </row>
    <row r="2693" spans="1:8" hidden="1" x14ac:dyDescent="0.3">
      <c r="A2693" t="s">
        <v>4433</v>
      </c>
      <c r="B2693">
        <v>95</v>
      </c>
      <c r="C2693">
        <v>6739141</v>
      </c>
      <c r="D2693" t="s">
        <v>460</v>
      </c>
      <c r="E2693" t="s">
        <v>4434</v>
      </c>
      <c r="F2693" t="s">
        <v>11</v>
      </c>
      <c r="G2693">
        <v>8000000</v>
      </c>
      <c r="H2693" s="8">
        <v>5.9</v>
      </c>
    </row>
    <row r="2694" spans="1:8" hidden="1" x14ac:dyDescent="0.3">
      <c r="A2694" t="s">
        <v>4435</v>
      </c>
      <c r="B2694">
        <v>86</v>
      </c>
      <c r="C2694">
        <v>5542025</v>
      </c>
      <c r="D2694" t="s">
        <v>658</v>
      </c>
      <c r="E2694" t="s">
        <v>4436</v>
      </c>
      <c r="F2694" t="s">
        <v>11</v>
      </c>
      <c r="G2694">
        <v>12000000</v>
      </c>
      <c r="H2694" s="8">
        <v>6.3</v>
      </c>
    </row>
    <row r="2695" spans="1:8" hidden="1" x14ac:dyDescent="0.3">
      <c r="A2695" t="s">
        <v>2666</v>
      </c>
      <c r="B2695">
        <v>113</v>
      </c>
      <c r="C2695">
        <v>5032496</v>
      </c>
      <c r="D2695" t="s">
        <v>840</v>
      </c>
      <c r="E2695" t="s">
        <v>4437</v>
      </c>
      <c r="F2695" t="s">
        <v>11</v>
      </c>
      <c r="G2695">
        <v>12000000</v>
      </c>
      <c r="H2695" s="8">
        <v>6.3</v>
      </c>
    </row>
    <row r="2696" spans="1:8" hidden="1" x14ac:dyDescent="0.3">
      <c r="A2696" t="s">
        <v>1328</v>
      </c>
      <c r="B2696">
        <v>122</v>
      </c>
      <c r="C2696">
        <v>6754898</v>
      </c>
      <c r="D2696" t="s">
        <v>840</v>
      </c>
      <c r="E2696" t="s">
        <v>4438</v>
      </c>
      <c r="F2696" t="s">
        <v>11</v>
      </c>
      <c r="G2696">
        <v>12000000</v>
      </c>
      <c r="H2696" s="8">
        <v>6.2</v>
      </c>
    </row>
    <row r="2697" spans="1:8" hidden="1" x14ac:dyDescent="0.3">
      <c r="A2697" t="s">
        <v>3897</v>
      </c>
      <c r="B2697">
        <v>90</v>
      </c>
      <c r="C2697">
        <v>4922166</v>
      </c>
      <c r="D2697" t="s">
        <v>3557</v>
      </c>
      <c r="E2697" t="s">
        <v>4439</v>
      </c>
      <c r="F2697" t="s">
        <v>11</v>
      </c>
      <c r="G2697">
        <v>12000000</v>
      </c>
      <c r="H2697" s="8">
        <v>2.1</v>
      </c>
    </row>
    <row r="2698" spans="1:8" hidden="1" x14ac:dyDescent="0.3">
      <c r="A2698" t="s">
        <v>1670</v>
      </c>
      <c r="B2698">
        <v>108</v>
      </c>
      <c r="C2698">
        <v>4903000</v>
      </c>
      <c r="D2698" t="s">
        <v>840</v>
      </c>
      <c r="E2698" t="s">
        <v>4440</v>
      </c>
      <c r="F2698" t="s">
        <v>11</v>
      </c>
      <c r="G2698">
        <v>12000000</v>
      </c>
      <c r="H2698" s="8">
        <v>5</v>
      </c>
    </row>
    <row r="2699" spans="1:8" hidden="1" x14ac:dyDescent="0.3">
      <c r="A2699" t="s">
        <v>4441</v>
      </c>
      <c r="B2699">
        <v>113</v>
      </c>
      <c r="C2699">
        <v>4717455</v>
      </c>
      <c r="D2699" t="s">
        <v>271</v>
      </c>
      <c r="E2699" t="s">
        <v>4442</v>
      </c>
      <c r="F2699" t="s">
        <v>11</v>
      </c>
      <c r="G2699">
        <v>12000000</v>
      </c>
      <c r="H2699" s="8">
        <v>5.3</v>
      </c>
    </row>
    <row r="2700" spans="1:8" hidden="1" x14ac:dyDescent="0.3">
      <c r="A2700" t="s">
        <v>2869</v>
      </c>
      <c r="B2700">
        <v>110</v>
      </c>
      <c r="C2700">
        <v>3148482</v>
      </c>
      <c r="D2700" t="s">
        <v>69</v>
      </c>
      <c r="E2700" t="s">
        <v>4443</v>
      </c>
      <c r="F2700" t="s">
        <v>11</v>
      </c>
      <c r="G2700">
        <v>12000000</v>
      </c>
      <c r="H2700" s="8">
        <v>7.1</v>
      </c>
    </row>
    <row r="2701" spans="1:8" hidden="1" x14ac:dyDescent="0.3">
      <c r="A2701" t="s">
        <v>4444</v>
      </c>
      <c r="B2701">
        <v>109</v>
      </c>
      <c r="C2701">
        <v>2326407</v>
      </c>
      <c r="D2701" t="s">
        <v>1128</v>
      </c>
      <c r="E2701" t="s">
        <v>4445</v>
      </c>
      <c r="F2701" t="s">
        <v>11</v>
      </c>
      <c r="G2701">
        <v>12000000</v>
      </c>
      <c r="H2701" s="8">
        <v>7</v>
      </c>
    </row>
    <row r="2702" spans="1:8" hidden="1" x14ac:dyDescent="0.3">
      <c r="A2702" t="s">
        <v>2245</v>
      </c>
      <c r="B2702">
        <v>110</v>
      </c>
      <c r="C2702">
        <v>2201412</v>
      </c>
      <c r="D2702" t="s">
        <v>4446</v>
      </c>
      <c r="E2702" t="s">
        <v>1759</v>
      </c>
      <c r="F2702" t="s">
        <v>4350</v>
      </c>
      <c r="G2702">
        <v>12215500000</v>
      </c>
      <c r="H2702" s="8">
        <v>7</v>
      </c>
    </row>
    <row r="2703" spans="1:8" hidden="1" x14ac:dyDescent="0.3">
      <c r="A2703" t="s">
        <v>4447</v>
      </c>
      <c r="B2703">
        <v>101</v>
      </c>
      <c r="C2703">
        <v>2060953</v>
      </c>
      <c r="D2703" t="s">
        <v>3102</v>
      </c>
      <c r="E2703" t="s">
        <v>4448</v>
      </c>
      <c r="F2703" t="s">
        <v>11</v>
      </c>
      <c r="G2703">
        <v>12000000</v>
      </c>
      <c r="H2703" s="8">
        <v>7.1</v>
      </c>
    </row>
    <row r="2704" spans="1:8" hidden="1" x14ac:dyDescent="0.3">
      <c r="A2704" t="s">
        <v>4449</v>
      </c>
      <c r="B2704">
        <v>97</v>
      </c>
      <c r="C2704">
        <v>3950294</v>
      </c>
      <c r="D2704" t="s">
        <v>465</v>
      </c>
      <c r="E2704" t="s">
        <v>4450</v>
      </c>
      <c r="F2704" t="s">
        <v>11</v>
      </c>
      <c r="G2704">
        <v>12000000</v>
      </c>
      <c r="H2704" s="8">
        <v>7</v>
      </c>
    </row>
    <row r="2705" spans="1:8" hidden="1" x14ac:dyDescent="0.3">
      <c r="A2705" t="s">
        <v>4451</v>
      </c>
      <c r="B2705">
        <v>172</v>
      </c>
      <c r="C2705">
        <v>2835886</v>
      </c>
      <c r="D2705" t="s">
        <v>1128</v>
      </c>
      <c r="E2705" t="s">
        <v>4452</v>
      </c>
      <c r="F2705" t="s">
        <v>3119</v>
      </c>
      <c r="G2705">
        <v>9200000</v>
      </c>
      <c r="H2705" s="8">
        <v>7.7</v>
      </c>
    </row>
    <row r="2706" spans="1:8" hidden="1" x14ac:dyDescent="0.3">
      <c r="A2706" t="s">
        <v>4453</v>
      </c>
      <c r="B2706">
        <v>104</v>
      </c>
      <c r="C2706">
        <v>1779284</v>
      </c>
      <c r="D2706" t="s">
        <v>840</v>
      </c>
      <c r="E2706" t="s">
        <v>4454</v>
      </c>
      <c r="F2706" t="s">
        <v>11</v>
      </c>
      <c r="G2706">
        <v>12000000</v>
      </c>
      <c r="H2706" s="8">
        <v>7.1</v>
      </c>
    </row>
    <row r="2707" spans="1:8" hidden="1" x14ac:dyDescent="0.3">
      <c r="A2707" t="s">
        <v>4455</v>
      </c>
      <c r="B2707">
        <v>99</v>
      </c>
      <c r="C2707">
        <v>1702277</v>
      </c>
      <c r="D2707" t="s">
        <v>1345</v>
      </c>
      <c r="E2707" t="s">
        <v>4456</v>
      </c>
      <c r="F2707" t="s">
        <v>11</v>
      </c>
      <c r="G2707">
        <v>12000000</v>
      </c>
      <c r="H2707" s="8">
        <v>6.8</v>
      </c>
    </row>
    <row r="2708" spans="1:8" hidden="1" x14ac:dyDescent="0.3">
      <c r="A2708" t="s">
        <v>2271</v>
      </c>
      <c r="B2708">
        <v>129</v>
      </c>
      <c r="C2708">
        <v>261481</v>
      </c>
      <c r="D2708" t="s">
        <v>3054</v>
      </c>
      <c r="E2708">
        <v>2046</v>
      </c>
      <c r="F2708" t="s">
        <v>2353</v>
      </c>
      <c r="G2708">
        <v>12000000</v>
      </c>
      <c r="H2708" s="8">
        <v>7.5</v>
      </c>
    </row>
    <row r="2709" spans="1:8" hidden="1" x14ac:dyDescent="0.3">
      <c r="A2709" t="s">
        <v>4457</v>
      </c>
      <c r="B2709">
        <v>91</v>
      </c>
      <c r="C2709">
        <v>1506998</v>
      </c>
      <c r="D2709" t="s">
        <v>4458</v>
      </c>
      <c r="E2709" t="s">
        <v>4459</v>
      </c>
      <c r="F2709" t="s">
        <v>11</v>
      </c>
      <c r="G2709">
        <v>12000000</v>
      </c>
      <c r="H2709" s="8">
        <v>6.3</v>
      </c>
    </row>
    <row r="2710" spans="1:8" hidden="1" x14ac:dyDescent="0.3">
      <c r="A2710" t="s">
        <v>4460</v>
      </c>
      <c r="B2710">
        <v>100</v>
      </c>
      <c r="C2710">
        <v>860002</v>
      </c>
      <c r="D2710" t="s">
        <v>1083</v>
      </c>
      <c r="E2710" t="s">
        <v>4461</v>
      </c>
      <c r="F2710" t="s">
        <v>11</v>
      </c>
      <c r="G2710">
        <v>12000000</v>
      </c>
      <c r="H2710" s="8">
        <v>7.3</v>
      </c>
    </row>
    <row r="2711" spans="1:8" hidden="1" x14ac:dyDescent="0.3">
      <c r="A2711" t="s">
        <v>1660</v>
      </c>
      <c r="B2711">
        <v>111</v>
      </c>
      <c r="C2711">
        <v>548934</v>
      </c>
      <c r="D2711" t="s">
        <v>1267</v>
      </c>
      <c r="E2711" t="s">
        <v>4462</v>
      </c>
      <c r="F2711" t="s">
        <v>11</v>
      </c>
      <c r="G2711">
        <v>12000000</v>
      </c>
      <c r="H2711" s="8">
        <v>6.8</v>
      </c>
    </row>
    <row r="2712" spans="1:8" hidden="1" x14ac:dyDescent="0.3">
      <c r="A2712" t="s">
        <v>4463</v>
      </c>
      <c r="B2712">
        <v>114</v>
      </c>
      <c r="C2712">
        <v>447750</v>
      </c>
      <c r="D2712" t="s">
        <v>712</v>
      </c>
      <c r="E2712" t="s">
        <v>4464</v>
      </c>
      <c r="F2712" t="s">
        <v>11</v>
      </c>
      <c r="G2712">
        <v>10000000</v>
      </c>
      <c r="H2712" s="8">
        <v>7.2</v>
      </c>
    </row>
    <row r="2713" spans="1:8" hidden="1" x14ac:dyDescent="0.3">
      <c r="A2713" t="s">
        <v>71</v>
      </c>
      <c r="B2713">
        <v>86</v>
      </c>
      <c r="C2713">
        <v>333976</v>
      </c>
      <c r="D2713" t="s">
        <v>326</v>
      </c>
      <c r="E2713" t="s">
        <v>4465</v>
      </c>
      <c r="F2713" t="s">
        <v>11</v>
      </c>
      <c r="G2713">
        <v>12000000</v>
      </c>
      <c r="H2713" s="8">
        <v>6.4</v>
      </c>
    </row>
    <row r="2714" spans="1:8" hidden="1" x14ac:dyDescent="0.3">
      <c r="A2714" t="s">
        <v>3217</v>
      </c>
      <c r="B2714">
        <v>107</v>
      </c>
      <c r="C2714">
        <v>141853</v>
      </c>
      <c r="D2714" t="s">
        <v>840</v>
      </c>
      <c r="E2714" t="s">
        <v>4466</v>
      </c>
      <c r="F2714" t="s">
        <v>11</v>
      </c>
      <c r="G2714">
        <v>12000000</v>
      </c>
      <c r="H2714" s="8">
        <v>6</v>
      </c>
    </row>
    <row r="2715" spans="1:8" hidden="1" x14ac:dyDescent="0.3">
      <c r="A2715" t="s">
        <v>3864</v>
      </c>
      <c r="B2715">
        <v>90</v>
      </c>
      <c r="C2715">
        <v>303439</v>
      </c>
      <c r="D2715" t="s">
        <v>639</v>
      </c>
      <c r="E2715" t="s">
        <v>4467</v>
      </c>
      <c r="F2715" t="s">
        <v>11</v>
      </c>
      <c r="G2715">
        <v>8000000</v>
      </c>
      <c r="H2715" s="8">
        <v>6.4</v>
      </c>
    </row>
    <row r="2716" spans="1:8" hidden="1" x14ac:dyDescent="0.3">
      <c r="A2716" t="s">
        <v>4468</v>
      </c>
      <c r="B2716">
        <v>120</v>
      </c>
      <c r="C2716">
        <v>214202</v>
      </c>
      <c r="D2716" t="s">
        <v>712</v>
      </c>
      <c r="E2716" t="s">
        <v>4469</v>
      </c>
      <c r="F2716" t="s">
        <v>11</v>
      </c>
      <c r="G2716">
        <v>12000000</v>
      </c>
      <c r="H2716" s="8">
        <v>7.5</v>
      </c>
    </row>
    <row r="2717" spans="1:8" hidden="1" x14ac:dyDescent="0.3">
      <c r="A2717" t="s">
        <v>4470</v>
      </c>
      <c r="B2717">
        <v>134</v>
      </c>
      <c r="C2717">
        <v>195888</v>
      </c>
      <c r="D2717" t="s">
        <v>2371</v>
      </c>
      <c r="E2717" t="s">
        <v>4471</v>
      </c>
      <c r="F2717" t="s">
        <v>4472</v>
      </c>
      <c r="G2717">
        <v>2500000000</v>
      </c>
      <c r="H2717" s="8">
        <v>7.1</v>
      </c>
    </row>
    <row r="2718" spans="1:8" hidden="1" x14ac:dyDescent="0.3">
      <c r="A2718" t="s">
        <v>4473</v>
      </c>
      <c r="B2718">
        <v>110</v>
      </c>
      <c r="C2718">
        <v>175370</v>
      </c>
      <c r="D2718" t="s">
        <v>658</v>
      </c>
      <c r="E2718" t="s">
        <v>4474</v>
      </c>
      <c r="F2718" t="s">
        <v>11</v>
      </c>
      <c r="G2718">
        <v>12000000</v>
      </c>
      <c r="H2718" s="8">
        <v>4.5999999999999996</v>
      </c>
    </row>
    <row r="2719" spans="1:8" hidden="1" x14ac:dyDescent="0.3">
      <c r="A2719" t="s">
        <v>4475</v>
      </c>
      <c r="B2719">
        <v>132</v>
      </c>
      <c r="C2719">
        <v>119922</v>
      </c>
      <c r="D2719" t="s">
        <v>655</v>
      </c>
      <c r="E2719" t="s">
        <v>4476</v>
      </c>
      <c r="F2719" t="s">
        <v>648</v>
      </c>
      <c r="G2719">
        <v>12000000</v>
      </c>
      <c r="H2719" s="8">
        <v>7.7</v>
      </c>
    </row>
    <row r="2720" spans="1:8" hidden="1" x14ac:dyDescent="0.3">
      <c r="A2720" t="s">
        <v>384</v>
      </c>
      <c r="B2720">
        <v>94</v>
      </c>
      <c r="C2720">
        <v>177343675</v>
      </c>
      <c r="D2720" t="s">
        <v>385</v>
      </c>
      <c r="E2720" t="s">
        <v>386</v>
      </c>
      <c r="F2720" t="s">
        <v>11</v>
      </c>
      <c r="G2720">
        <v>135000000</v>
      </c>
      <c r="H2720" s="8">
        <v>6.7</v>
      </c>
    </row>
    <row r="2721" spans="1:8" hidden="1" x14ac:dyDescent="0.3">
      <c r="A2721" t="s">
        <v>693</v>
      </c>
      <c r="B2721">
        <v>113</v>
      </c>
      <c r="C2721">
        <v>17149</v>
      </c>
      <c r="D2721" t="s">
        <v>480</v>
      </c>
      <c r="E2721" t="s">
        <v>4477</v>
      </c>
      <c r="F2721" t="s">
        <v>11</v>
      </c>
      <c r="G2721">
        <v>20000000</v>
      </c>
      <c r="H2721" s="8">
        <v>5.6</v>
      </c>
    </row>
    <row r="2722" spans="1:8" hidden="1" x14ac:dyDescent="0.3">
      <c r="A2722" t="s">
        <v>4478</v>
      </c>
      <c r="B2722">
        <v>111</v>
      </c>
      <c r="C2722">
        <v>14616</v>
      </c>
      <c r="D2722" t="s">
        <v>1128</v>
      </c>
      <c r="E2722" t="s">
        <v>4479</v>
      </c>
      <c r="F2722" t="s">
        <v>11</v>
      </c>
      <c r="G2722">
        <v>12000000</v>
      </c>
      <c r="H2722" s="8">
        <v>7.5</v>
      </c>
    </row>
    <row r="2723" spans="1:8" hidden="1" x14ac:dyDescent="0.3">
      <c r="A2723" t="s">
        <v>1114</v>
      </c>
      <c r="B2723">
        <v>99</v>
      </c>
      <c r="C2723">
        <v>91443253</v>
      </c>
      <c r="D2723" t="s">
        <v>506</v>
      </c>
      <c r="E2723" t="s">
        <v>4480</v>
      </c>
      <c r="F2723" t="s">
        <v>11</v>
      </c>
      <c r="G2723">
        <v>12000000</v>
      </c>
      <c r="H2723" s="8">
        <v>5.8</v>
      </c>
    </row>
    <row r="2724" spans="1:8" hidden="1" x14ac:dyDescent="0.3">
      <c r="A2724" t="s">
        <v>422</v>
      </c>
      <c r="B2724">
        <v>104</v>
      </c>
      <c r="C2724">
        <v>30093107</v>
      </c>
      <c r="D2724" t="s">
        <v>326</v>
      </c>
      <c r="E2724" t="s">
        <v>4481</v>
      </c>
      <c r="F2724" t="s">
        <v>11</v>
      </c>
      <c r="G2724">
        <v>6000000</v>
      </c>
      <c r="H2724" s="8">
        <v>8.3000000000000007</v>
      </c>
    </row>
    <row r="2725" spans="1:8" hidden="1" x14ac:dyDescent="0.3">
      <c r="A2725" t="s">
        <v>4110</v>
      </c>
      <c r="B2725">
        <v>103</v>
      </c>
      <c r="C2725">
        <v>57469179</v>
      </c>
      <c r="D2725" t="s">
        <v>2404</v>
      </c>
      <c r="E2725" t="s">
        <v>4482</v>
      </c>
      <c r="F2725" t="s">
        <v>11</v>
      </c>
      <c r="G2725">
        <v>11500000</v>
      </c>
      <c r="H2725" s="8">
        <v>6.6</v>
      </c>
    </row>
    <row r="2726" spans="1:8" hidden="1" x14ac:dyDescent="0.3">
      <c r="A2726" t="s">
        <v>4483</v>
      </c>
      <c r="B2726">
        <v>134</v>
      </c>
      <c r="C2726">
        <v>48856</v>
      </c>
      <c r="D2726" t="s">
        <v>1128</v>
      </c>
      <c r="E2726" t="s">
        <v>4484</v>
      </c>
      <c r="F2726" t="s">
        <v>2505</v>
      </c>
      <c r="G2726">
        <v>11900000</v>
      </c>
      <c r="H2726" s="8">
        <v>7.5</v>
      </c>
    </row>
    <row r="2727" spans="1:8" hidden="1" x14ac:dyDescent="0.3">
      <c r="A2727" t="s">
        <v>940</v>
      </c>
      <c r="B2727">
        <v>106</v>
      </c>
      <c r="C2727">
        <v>148170000</v>
      </c>
      <c r="D2727" t="s">
        <v>283</v>
      </c>
      <c r="E2727" t="s">
        <v>4485</v>
      </c>
      <c r="F2727" t="s">
        <v>11</v>
      </c>
      <c r="G2727">
        <v>11000000</v>
      </c>
      <c r="H2727" s="8">
        <v>7.2</v>
      </c>
    </row>
    <row r="2728" spans="1:8" hidden="1" x14ac:dyDescent="0.3">
      <c r="A2728" t="s">
        <v>472</v>
      </c>
      <c r="B2728">
        <v>125</v>
      </c>
      <c r="C2728">
        <v>460935665</v>
      </c>
      <c r="D2728" t="s">
        <v>9</v>
      </c>
      <c r="E2728" t="s">
        <v>4486</v>
      </c>
      <c r="F2728" t="s">
        <v>11</v>
      </c>
      <c r="G2728">
        <v>11000000</v>
      </c>
      <c r="H2728" s="8">
        <v>8.6999999999999993</v>
      </c>
    </row>
    <row r="2729" spans="1:8" hidden="1" x14ac:dyDescent="0.3">
      <c r="A2729" t="s">
        <v>4487</v>
      </c>
      <c r="B2729">
        <v>109</v>
      </c>
      <c r="C2729">
        <v>35537564</v>
      </c>
      <c r="D2729" t="s">
        <v>658</v>
      </c>
      <c r="E2729" t="s">
        <v>4488</v>
      </c>
      <c r="F2729" t="s">
        <v>11</v>
      </c>
      <c r="G2729">
        <v>11500000</v>
      </c>
      <c r="H2729" s="8">
        <v>6</v>
      </c>
    </row>
    <row r="2730" spans="1:8" hidden="1" x14ac:dyDescent="0.3">
      <c r="A2730" t="s">
        <v>2897</v>
      </c>
      <c r="B2730">
        <v>200</v>
      </c>
      <c r="C2730">
        <v>111722000</v>
      </c>
      <c r="D2730" t="s">
        <v>2371</v>
      </c>
      <c r="E2730" t="s">
        <v>4489</v>
      </c>
      <c r="F2730" t="s">
        <v>11</v>
      </c>
      <c r="G2730">
        <v>11000000</v>
      </c>
      <c r="H2730" s="8">
        <v>8</v>
      </c>
    </row>
    <row r="2731" spans="1:8" hidden="1" x14ac:dyDescent="0.3">
      <c r="A2731" t="s">
        <v>1342</v>
      </c>
      <c r="B2731">
        <v>112</v>
      </c>
      <c r="C2731">
        <v>90556401</v>
      </c>
      <c r="D2731" t="s">
        <v>996</v>
      </c>
      <c r="E2731" t="s">
        <v>4490</v>
      </c>
      <c r="F2731" t="s">
        <v>11</v>
      </c>
      <c r="G2731">
        <v>11000000</v>
      </c>
      <c r="H2731" s="8">
        <v>4.5</v>
      </c>
    </row>
    <row r="2732" spans="1:8" hidden="1" x14ac:dyDescent="0.3">
      <c r="A2732" t="s">
        <v>1375</v>
      </c>
      <c r="B2732">
        <v>116</v>
      </c>
      <c r="C2732">
        <v>93571803</v>
      </c>
      <c r="D2732" t="s">
        <v>536</v>
      </c>
      <c r="E2732" t="s">
        <v>4491</v>
      </c>
      <c r="F2732" t="s">
        <v>11</v>
      </c>
      <c r="G2732">
        <v>25000000</v>
      </c>
      <c r="H2732" s="8">
        <v>7.9</v>
      </c>
    </row>
    <row r="2733" spans="1:8" hidden="1" x14ac:dyDescent="0.3">
      <c r="A2733" t="s">
        <v>2266</v>
      </c>
      <c r="B2733">
        <v>120</v>
      </c>
      <c r="C2733">
        <v>52929168</v>
      </c>
      <c r="D2733" t="s">
        <v>326</v>
      </c>
      <c r="E2733" t="s">
        <v>4492</v>
      </c>
      <c r="F2733" t="s">
        <v>11</v>
      </c>
      <c r="G2733">
        <v>11000000</v>
      </c>
      <c r="H2733" s="8">
        <v>7.5</v>
      </c>
    </row>
    <row r="2734" spans="1:8" hidden="1" x14ac:dyDescent="0.3">
      <c r="A2734" t="s">
        <v>4493</v>
      </c>
      <c r="B2734">
        <v>107</v>
      </c>
      <c r="C2734">
        <v>50461335</v>
      </c>
      <c r="D2734" t="s">
        <v>4494</v>
      </c>
      <c r="E2734" t="s">
        <v>4495</v>
      </c>
      <c r="F2734" t="s">
        <v>11</v>
      </c>
      <c r="G2734">
        <v>11000000</v>
      </c>
      <c r="H2734" s="8">
        <v>6.8</v>
      </c>
    </row>
    <row r="2735" spans="1:8" hidden="1" x14ac:dyDescent="0.3">
      <c r="A2735" t="s">
        <v>4496</v>
      </c>
      <c r="B2735">
        <v>107</v>
      </c>
      <c r="C2735">
        <v>49797148</v>
      </c>
      <c r="D2735" t="s">
        <v>1296</v>
      </c>
      <c r="E2735" t="s">
        <v>4497</v>
      </c>
      <c r="F2735" t="s">
        <v>11</v>
      </c>
      <c r="G2735">
        <v>11000000</v>
      </c>
      <c r="H2735" s="8">
        <v>7.2</v>
      </c>
    </row>
    <row r="2736" spans="1:8" hidden="1" x14ac:dyDescent="0.3">
      <c r="A2736" t="s">
        <v>433</v>
      </c>
      <c r="B2736">
        <v>81</v>
      </c>
      <c r="C2736">
        <v>46563158</v>
      </c>
      <c r="D2736" t="s">
        <v>501</v>
      </c>
      <c r="E2736" t="s">
        <v>4498</v>
      </c>
      <c r="F2736" t="s">
        <v>11</v>
      </c>
      <c r="G2736">
        <v>13000000</v>
      </c>
      <c r="H2736" s="8">
        <v>7.1</v>
      </c>
    </row>
    <row r="2737" spans="1:8" hidden="1" x14ac:dyDescent="0.3">
      <c r="A2737" t="s">
        <v>867</v>
      </c>
      <c r="B2737">
        <v>101</v>
      </c>
      <c r="C2737">
        <v>41227069</v>
      </c>
      <c r="D2737" t="s">
        <v>69</v>
      </c>
      <c r="E2737" t="s">
        <v>4499</v>
      </c>
      <c r="F2737" t="s">
        <v>11</v>
      </c>
      <c r="G2737">
        <v>11000000</v>
      </c>
      <c r="H2737" s="8">
        <v>7.4</v>
      </c>
    </row>
    <row r="2738" spans="1:8" hidden="1" x14ac:dyDescent="0.3">
      <c r="A2738" t="s">
        <v>2584</v>
      </c>
      <c r="B2738">
        <v>122</v>
      </c>
      <c r="C2738">
        <v>39025000</v>
      </c>
      <c r="D2738" t="s">
        <v>643</v>
      </c>
      <c r="E2738" t="s">
        <v>4500</v>
      </c>
      <c r="F2738" t="s">
        <v>11</v>
      </c>
      <c r="G2738">
        <v>11000000</v>
      </c>
      <c r="H2738" s="8">
        <v>7.6</v>
      </c>
    </row>
    <row r="2739" spans="1:8" hidden="1" x14ac:dyDescent="0.3">
      <c r="A2739" t="s">
        <v>1982</v>
      </c>
      <c r="B2739">
        <v>97</v>
      </c>
      <c r="C2739">
        <v>38201895</v>
      </c>
      <c r="D2739" t="s">
        <v>69</v>
      </c>
      <c r="E2739" t="s">
        <v>4501</v>
      </c>
      <c r="F2739" t="s">
        <v>11</v>
      </c>
      <c r="G2739">
        <v>10500000</v>
      </c>
      <c r="H2739" s="8">
        <v>6.9</v>
      </c>
    </row>
    <row r="2740" spans="1:8" hidden="1" x14ac:dyDescent="0.3">
      <c r="A2740" t="s">
        <v>3810</v>
      </c>
      <c r="B2740">
        <v>92</v>
      </c>
      <c r="C2740">
        <v>27669413</v>
      </c>
      <c r="D2740" t="s">
        <v>2059</v>
      </c>
      <c r="E2740" t="s">
        <v>4502</v>
      </c>
      <c r="F2740" t="s">
        <v>11</v>
      </c>
      <c r="G2740">
        <v>11000000</v>
      </c>
      <c r="H2740" s="8">
        <v>6</v>
      </c>
    </row>
    <row r="2741" spans="1:8" hidden="1" x14ac:dyDescent="0.3">
      <c r="A2741" t="s">
        <v>4018</v>
      </c>
      <c r="B2741">
        <v>110</v>
      </c>
      <c r="C2741">
        <v>37766350</v>
      </c>
      <c r="D2741" t="s">
        <v>1128</v>
      </c>
      <c r="E2741" t="s">
        <v>4503</v>
      </c>
      <c r="F2741" t="s">
        <v>11</v>
      </c>
      <c r="G2741">
        <v>11000000</v>
      </c>
      <c r="H2741" s="8">
        <v>7.3</v>
      </c>
    </row>
    <row r="2742" spans="1:8" hidden="1" x14ac:dyDescent="0.3">
      <c r="A2742" t="s">
        <v>4504</v>
      </c>
      <c r="B2742">
        <v>86</v>
      </c>
      <c r="C2742">
        <v>23978402</v>
      </c>
      <c r="D2742" t="s">
        <v>326</v>
      </c>
      <c r="E2742" t="s">
        <v>4505</v>
      </c>
      <c r="F2742" t="s">
        <v>11</v>
      </c>
      <c r="G2742">
        <v>11000000</v>
      </c>
      <c r="H2742" s="8">
        <v>4.5999999999999996</v>
      </c>
    </row>
    <row r="2743" spans="1:8" hidden="1" x14ac:dyDescent="0.3">
      <c r="A2743" t="s">
        <v>752</v>
      </c>
      <c r="B2743">
        <v>91</v>
      </c>
      <c r="C2743">
        <v>21370057</v>
      </c>
      <c r="D2743" t="s">
        <v>712</v>
      </c>
      <c r="E2743" t="s">
        <v>4506</v>
      </c>
      <c r="F2743" t="s">
        <v>11</v>
      </c>
      <c r="G2743">
        <v>12000000</v>
      </c>
      <c r="H2743" s="8">
        <v>6</v>
      </c>
    </row>
    <row r="2744" spans="1:8" hidden="1" x14ac:dyDescent="0.3">
      <c r="A2744" t="s">
        <v>2403</v>
      </c>
      <c r="B2744">
        <v>100</v>
      </c>
      <c r="C2744">
        <v>4884663</v>
      </c>
      <c r="D2744" t="s">
        <v>3244</v>
      </c>
      <c r="E2744" t="s">
        <v>4507</v>
      </c>
      <c r="F2744" t="s">
        <v>11</v>
      </c>
      <c r="G2744">
        <v>12000000</v>
      </c>
      <c r="H2744" s="8">
        <v>5.5</v>
      </c>
    </row>
    <row r="2745" spans="1:8" hidden="1" x14ac:dyDescent="0.3">
      <c r="A2745" t="s">
        <v>4508</v>
      </c>
      <c r="B2745">
        <v>111</v>
      </c>
      <c r="C2745">
        <v>38317535</v>
      </c>
      <c r="D2745" t="s">
        <v>69</v>
      </c>
      <c r="E2745" t="s">
        <v>4509</v>
      </c>
      <c r="F2745" t="s">
        <v>11</v>
      </c>
      <c r="G2745">
        <v>11000000</v>
      </c>
      <c r="H2745" s="8">
        <v>7.5</v>
      </c>
    </row>
    <row r="2746" spans="1:8" hidden="1" x14ac:dyDescent="0.3">
      <c r="A2746" t="s">
        <v>4510</v>
      </c>
      <c r="B2746">
        <v>89</v>
      </c>
      <c r="C2746">
        <v>13903262</v>
      </c>
      <c r="D2746" t="s">
        <v>1296</v>
      </c>
      <c r="E2746" t="s">
        <v>4511</v>
      </c>
      <c r="F2746" t="s">
        <v>11</v>
      </c>
      <c r="G2746">
        <v>11000000</v>
      </c>
      <c r="H2746" s="8">
        <v>6.3</v>
      </c>
    </row>
    <row r="2747" spans="1:8" hidden="1" x14ac:dyDescent="0.3">
      <c r="A2747" t="s">
        <v>1993</v>
      </c>
      <c r="B2747">
        <v>84</v>
      </c>
      <c r="C2747">
        <v>13592872</v>
      </c>
      <c r="D2747" t="s">
        <v>658</v>
      </c>
      <c r="E2747" t="s">
        <v>4512</v>
      </c>
      <c r="F2747" t="s">
        <v>11</v>
      </c>
      <c r="G2747">
        <v>11000000</v>
      </c>
      <c r="H2747" s="8">
        <v>5.0999999999999996</v>
      </c>
    </row>
    <row r="2748" spans="1:8" hidden="1" x14ac:dyDescent="0.3">
      <c r="A2748" t="s">
        <v>4513</v>
      </c>
      <c r="B2748">
        <v>98</v>
      </c>
      <c r="C2748">
        <v>18381787</v>
      </c>
      <c r="D2748" t="s">
        <v>840</v>
      </c>
      <c r="E2748" t="s">
        <v>4514</v>
      </c>
      <c r="F2748" t="s">
        <v>11</v>
      </c>
      <c r="G2748">
        <v>11000000</v>
      </c>
      <c r="H2748" s="8">
        <v>6.8</v>
      </c>
    </row>
    <row r="2749" spans="1:8" hidden="1" x14ac:dyDescent="0.3">
      <c r="A2749" t="s">
        <v>4515</v>
      </c>
      <c r="B2749">
        <v>95</v>
      </c>
      <c r="C2749">
        <v>13558739</v>
      </c>
      <c r="D2749" t="s">
        <v>658</v>
      </c>
      <c r="E2749" t="s">
        <v>4516</v>
      </c>
      <c r="F2749" t="s">
        <v>11</v>
      </c>
      <c r="G2749">
        <v>11000000</v>
      </c>
      <c r="H2749" s="8">
        <v>5.3</v>
      </c>
    </row>
    <row r="2750" spans="1:8" hidden="1" x14ac:dyDescent="0.3">
      <c r="A2750" t="s">
        <v>4517</v>
      </c>
      <c r="B2750">
        <v>100</v>
      </c>
      <c r="C2750">
        <v>13103828</v>
      </c>
      <c r="D2750" t="s">
        <v>712</v>
      </c>
      <c r="E2750" t="s">
        <v>4518</v>
      </c>
      <c r="F2750" t="s">
        <v>11</v>
      </c>
      <c r="G2750">
        <v>11000000</v>
      </c>
      <c r="H2750" s="8">
        <v>7.3</v>
      </c>
    </row>
    <row r="2751" spans="1:8" hidden="1" x14ac:dyDescent="0.3">
      <c r="A2751" t="s">
        <v>4519</v>
      </c>
      <c r="B2751">
        <v>109</v>
      </c>
      <c r="C2751">
        <v>33305037</v>
      </c>
      <c r="D2751" t="s">
        <v>1943</v>
      </c>
      <c r="E2751" t="s">
        <v>4520</v>
      </c>
      <c r="F2751" t="s">
        <v>11</v>
      </c>
      <c r="G2751">
        <v>11000000</v>
      </c>
      <c r="H2751" s="8">
        <v>7.3</v>
      </c>
    </row>
    <row r="2752" spans="1:8" hidden="1" x14ac:dyDescent="0.3">
      <c r="A2752" t="s">
        <v>359</v>
      </c>
      <c r="B2752">
        <v>118</v>
      </c>
      <c r="C2752">
        <v>10214647</v>
      </c>
      <c r="D2752" t="s">
        <v>506</v>
      </c>
      <c r="E2752" t="s">
        <v>4521</v>
      </c>
      <c r="F2752" t="s">
        <v>11</v>
      </c>
      <c r="G2752">
        <v>11000000</v>
      </c>
      <c r="H2752" s="8">
        <v>7.1</v>
      </c>
    </row>
    <row r="2753" spans="1:8" hidden="1" x14ac:dyDescent="0.3">
      <c r="A2753" t="s">
        <v>24</v>
      </c>
      <c r="B2753">
        <v>88</v>
      </c>
      <c r="C2753">
        <v>11501093</v>
      </c>
      <c r="D2753" t="s">
        <v>283</v>
      </c>
      <c r="E2753" t="s">
        <v>4522</v>
      </c>
      <c r="F2753" t="s">
        <v>11</v>
      </c>
      <c r="G2753">
        <v>13000000</v>
      </c>
      <c r="H2753" s="8">
        <v>7.6</v>
      </c>
    </row>
    <row r="2754" spans="1:8" hidden="1" x14ac:dyDescent="0.3">
      <c r="A2754" t="s">
        <v>4523</v>
      </c>
      <c r="B2754">
        <v>86</v>
      </c>
      <c r="C2754">
        <v>4814244</v>
      </c>
      <c r="D2754" t="s">
        <v>551</v>
      </c>
      <c r="E2754" t="s">
        <v>4524</v>
      </c>
      <c r="F2754" t="s">
        <v>11</v>
      </c>
      <c r="G2754">
        <v>11000000</v>
      </c>
      <c r="H2754" s="8">
        <v>5.3</v>
      </c>
    </row>
    <row r="2755" spans="1:8" hidden="1" x14ac:dyDescent="0.3">
      <c r="A2755" t="s">
        <v>2466</v>
      </c>
      <c r="B2755">
        <v>118</v>
      </c>
      <c r="C2755">
        <v>9170214</v>
      </c>
      <c r="D2755" t="s">
        <v>69</v>
      </c>
      <c r="E2755" t="s">
        <v>4525</v>
      </c>
      <c r="F2755" t="s">
        <v>11</v>
      </c>
      <c r="G2755">
        <v>11000000</v>
      </c>
      <c r="H2755" s="8">
        <v>7.8</v>
      </c>
    </row>
    <row r="2756" spans="1:8" hidden="1" x14ac:dyDescent="0.3">
      <c r="A2756" t="s">
        <v>4526</v>
      </c>
      <c r="B2756">
        <v>125</v>
      </c>
      <c r="C2756">
        <v>4068087</v>
      </c>
      <c r="D2756" t="s">
        <v>1943</v>
      </c>
      <c r="E2756" t="s">
        <v>4527</v>
      </c>
      <c r="F2756" t="s">
        <v>11</v>
      </c>
      <c r="G2756">
        <v>17000000</v>
      </c>
      <c r="H2756" s="8">
        <v>7.7</v>
      </c>
    </row>
    <row r="2757" spans="1:8" hidden="1" x14ac:dyDescent="0.3">
      <c r="A2757" t="s">
        <v>3577</v>
      </c>
      <c r="B2757">
        <v>125</v>
      </c>
      <c r="C2757">
        <v>3753806</v>
      </c>
      <c r="D2757" t="s">
        <v>643</v>
      </c>
      <c r="E2757" t="s">
        <v>4528</v>
      </c>
      <c r="F2757" t="s">
        <v>11</v>
      </c>
      <c r="G2757">
        <v>11000000</v>
      </c>
      <c r="H2757" s="8">
        <v>7.7</v>
      </c>
    </row>
    <row r="2758" spans="1:8" hidden="1" x14ac:dyDescent="0.3">
      <c r="A2758" t="s">
        <v>4279</v>
      </c>
      <c r="B2758">
        <v>94</v>
      </c>
      <c r="C2758">
        <v>3034181</v>
      </c>
      <c r="D2758" t="s">
        <v>3814</v>
      </c>
      <c r="E2758" t="s">
        <v>4529</v>
      </c>
      <c r="F2758" t="s">
        <v>11</v>
      </c>
      <c r="G2758">
        <v>11000000</v>
      </c>
      <c r="H2758" s="8">
        <v>5.4</v>
      </c>
    </row>
    <row r="2759" spans="1:8" hidden="1" x14ac:dyDescent="0.3">
      <c r="A2759" t="s">
        <v>3269</v>
      </c>
      <c r="B2759">
        <v>113</v>
      </c>
      <c r="C2759">
        <v>2832826</v>
      </c>
      <c r="D2759" t="s">
        <v>465</v>
      </c>
      <c r="E2759" t="s">
        <v>4530</v>
      </c>
      <c r="F2759" t="s">
        <v>11</v>
      </c>
      <c r="G2759">
        <v>11000000</v>
      </c>
      <c r="H2759" s="8">
        <v>6.2</v>
      </c>
    </row>
    <row r="2760" spans="1:8" hidden="1" x14ac:dyDescent="0.3">
      <c r="A2760" t="s">
        <v>2311</v>
      </c>
      <c r="B2760">
        <v>104</v>
      </c>
      <c r="C2760">
        <v>13214255</v>
      </c>
      <c r="D2760" t="s">
        <v>2025</v>
      </c>
      <c r="E2760" t="s">
        <v>4531</v>
      </c>
      <c r="F2760" t="s">
        <v>11</v>
      </c>
      <c r="G2760">
        <v>11000000</v>
      </c>
      <c r="H2760" s="8">
        <v>7.4</v>
      </c>
    </row>
    <row r="2761" spans="1:8" hidden="1" x14ac:dyDescent="0.3">
      <c r="A2761" t="s">
        <v>4532</v>
      </c>
      <c r="B2761">
        <v>95</v>
      </c>
      <c r="C2761">
        <v>16017403</v>
      </c>
      <c r="D2761" t="s">
        <v>2854</v>
      </c>
      <c r="E2761" t="s">
        <v>4533</v>
      </c>
      <c r="F2761" t="s">
        <v>11</v>
      </c>
      <c r="G2761">
        <v>5000000</v>
      </c>
      <c r="H2761" s="8">
        <v>6.2</v>
      </c>
    </row>
    <row r="2762" spans="1:8" hidden="1" x14ac:dyDescent="0.3">
      <c r="A2762" t="s">
        <v>4534</v>
      </c>
      <c r="B2762">
        <v>102</v>
      </c>
      <c r="C2762">
        <v>2807854</v>
      </c>
      <c r="D2762" t="s">
        <v>773</v>
      </c>
      <c r="E2762" t="s">
        <v>4535</v>
      </c>
      <c r="F2762" t="s">
        <v>11</v>
      </c>
      <c r="G2762">
        <v>11000000</v>
      </c>
      <c r="H2762" s="8">
        <v>5.0999999999999996</v>
      </c>
    </row>
    <row r="2763" spans="1:8" hidden="1" x14ac:dyDescent="0.3">
      <c r="A2763" t="s">
        <v>4536</v>
      </c>
      <c r="B2763">
        <v>104</v>
      </c>
      <c r="C2763">
        <v>352786</v>
      </c>
      <c r="D2763" t="s">
        <v>1418</v>
      </c>
      <c r="E2763" t="s">
        <v>4537</v>
      </c>
      <c r="F2763" t="s">
        <v>11</v>
      </c>
      <c r="G2763">
        <v>11000000</v>
      </c>
      <c r="H2763" s="8">
        <v>6.8</v>
      </c>
    </row>
    <row r="2764" spans="1:8" hidden="1" x14ac:dyDescent="0.3">
      <c r="A2764" t="s">
        <v>2403</v>
      </c>
      <c r="B2764">
        <v>120</v>
      </c>
      <c r="C2764">
        <v>76600000</v>
      </c>
      <c r="D2764" t="s">
        <v>2404</v>
      </c>
      <c r="E2764" t="s">
        <v>2405</v>
      </c>
      <c r="F2764" t="s">
        <v>11</v>
      </c>
      <c r="G2764">
        <v>10700000</v>
      </c>
      <c r="H2764" s="8">
        <v>7.4</v>
      </c>
    </row>
    <row r="2765" spans="1:8" hidden="1" x14ac:dyDescent="0.3">
      <c r="A2765" t="s">
        <v>4538</v>
      </c>
      <c r="B2765">
        <v>95</v>
      </c>
      <c r="C2765">
        <v>56729973</v>
      </c>
      <c r="D2765" t="s">
        <v>2059</v>
      </c>
      <c r="E2765" t="s">
        <v>4539</v>
      </c>
      <c r="F2765" t="s">
        <v>11</v>
      </c>
      <c r="G2765">
        <v>10800000</v>
      </c>
      <c r="H2765" s="8">
        <v>5.8</v>
      </c>
    </row>
    <row r="2766" spans="1:8" hidden="1" x14ac:dyDescent="0.3">
      <c r="A2766" t="s">
        <v>4540</v>
      </c>
      <c r="B2766">
        <v>118</v>
      </c>
      <c r="C2766">
        <v>399879</v>
      </c>
      <c r="D2766" t="s">
        <v>719</v>
      </c>
      <c r="E2766" t="s">
        <v>4541</v>
      </c>
      <c r="F2766" t="s">
        <v>11</v>
      </c>
      <c r="G2766">
        <v>15000000</v>
      </c>
      <c r="H2766" s="8">
        <v>6.4</v>
      </c>
    </row>
    <row r="2767" spans="1:8" hidden="1" x14ac:dyDescent="0.3">
      <c r="A2767" t="s">
        <v>4542</v>
      </c>
      <c r="B2767">
        <v>193</v>
      </c>
      <c r="C2767">
        <v>3275443</v>
      </c>
      <c r="D2767" t="s">
        <v>1128</v>
      </c>
      <c r="E2767" t="s">
        <v>4543</v>
      </c>
      <c r="F2767" t="s">
        <v>4544</v>
      </c>
      <c r="G2767">
        <v>700000000</v>
      </c>
      <c r="H2767" s="8">
        <v>6</v>
      </c>
    </row>
    <row r="2768" spans="1:8" hidden="1" x14ac:dyDescent="0.3">
      <c r="A2768" t="s">
        <v>1957</v>
      </c>
      <c r="B2768">
        <v>97</v>
      </c>
      <c r="C2768">
        <v>18535191</v>
      </c>
      <c r="D2768" t="s">
        <v>551</v>
      </c>
      <c r="E2768" t="s">
        <v>4545</v>
      </c>
      <c r="F2768" t="s">
        <v>11</v>
      </c>
      <c r="G2768">
        <v>14000000</v>
      </c>
      <c r="H2768" s="8">
        <v>6.9</v>
      </c>
    </row>
    <row r="2769" spans="1:8" hidden="1" x14ac:dyDescent="0.3">
      <c r="A2769" t="s">
        <v>4546</v>
      </c>
      <c r="B2769">
        <v>98</v>
      </c>
      <c r="C2769">
        <v>23838</v>
      </c>
      <c r="D2769" t="s">
        <v>1431</v>
      </c>
      <c r="E2769" t="s">
        <v>4547</v>
      </c>
      <c r="F2769" t="s">
        <v>11</v>
      </c>
      <c r="G2769">
        <v>7000000</v>
      </c>
      <c r="H2769" s="8">
        <v>5.5</v>
      </c>
    </row>
    <row r="2770" spans="1:8" hidden="1" x14ac:dyDescent="0.3">
      <c r="A2770" t="s">
        <v>4548</v>
      </c>
      <c r="B2770">
        <v>103</v>
      </c>
      <c r="C2770">
        <v>22160085</v>
      </c>
      <c r="D2770" t="s">
        <v>2090</v>
      </c>
      <c r="E2770" t="s">
        <v>4549</v>
      </c>
      <c r="F2770" t="s">
        <v>11</v>
      </c>
      <c r="G2770">
        <v>10600000</v>
      </c>
      <c r="H2770" s="8">
        <v>5.4</v>
      </c>
    </row>
    <row r="2771" spans="1:8" hidden="1" x14ac:dyDescent="0.3">
      <c r="A2771" t="s">
        <v>1235</v>
      </c>
      <c r="B2771">
        <v>161</v>
      </c>
      <c r="C2771">
        <v>56715371</v>
      </c>
      <c r="D2771" t="s">
        <v>451</v>
      </c>
      <c r="E2771" t="s">
        <v>4550</v>
      </c>
      <c r="F2771" t="s">
        <v>11</v>
      </c>
      <c r="G2771">
        <v>12000000</v>
      </c>
      <c r="H2771" s="8">
        <v>8.3000000000000007</v>
      </c>
    </row>
    <row r="2772" spans="1:8" x14ac:dyDescent="0.3">
      <c r="A2772" t="s">
        <v>123</v>
      </c>
      <c r="B2772">
        <v>120</v>
      </c>
      <c r="C2772">
        <v>434949459</v>
      </c>
      <c r="D2772" t="s">
        <v>4551</v>
      </c>
      <c r="E2772" t="s">
        <v>4552</v>
      </c>
      <c r="F2772" t="s">
        <v>11</v>
      </c>
      <c r="G2772">
        <v>10500000</v>
      </c>
      <c r="H2772" s="8">
        <v>7.9</v>
      </c>
    </row>
    <row r="2773" spans="1:8" hidden="1" x14ac:dyDescent="0.3">
      <c r="A2773" t="s">
        <v>4553</v>
      </c>
      <c r="B2773">
        <v>97</v>
      </c>
      <c r="C2773">
        <v>11043445</v>
      </c>
      <c r="D2773" t="s">
        <v>465</v>
      </c>
      <c r="E2773" t="s">
        <v>4554</v>
      </c>
      <c r="F2773" t="s">
        <v>11</v>
      </c>
      <c r="G2773">
        <v>10000000</v>
      </c>
      <c r="H2773" s="8">
        <v>6.5</v>
      </c>
    </row>
    <row r="2774" spans="1:8" hidden="1" x14ac:dyDescent="0.3">
      <c r="A2774" t="s">
        <v>4555</v>
      </c>
      <c r="B2774">
        <v>99</v>
      </c>
      <c r="C2774">
        <v>125169</v>
      </c>
      <c r="D2774" t="s">
        <v>840</v>
      </c>
      <c r="E2774" t="s">
        <v>4556</v>
      </c>
      <c r="F2774" t="s">
        <v>11</v>
      </c>
      <c r="G2774">
        <v>10500000</v>
      </c>
      <c r="H2774" s="8">
        <v>6.4</v>
      </c>
    </row>
    <row r="2775" spans="1:8" hidden="1" x14ac:dyDescent="0.3">
      <c r="A2775" t="s">
        <v>4557</v>
      </c>
      <c r="B2775">
        <v>145</v>
      </c>
      <c r="C2775">
        <v>5669081</v>
      </c>
      <c r="D2775" t="s">
        <v>655</v>
      </c>
      <c r="E2775" t="s">
        <v>4558</v>
      </c>
      <c r="F2775" t="s">
        <v>920</v>
      </c>
      <c r="G2775">
        <v>10818775</v>
      </c>
      <c r="H2775" s="8">
        <v>6.6</v>
      </c>
    </row>
    <row r="2776" spans="1:8" hidden="1" x14ac:dyDescent="0.3">
      <c r="A2776" t="s">
        <v>1978</v>
      </c>
      <c r="B2776">
        <v>126</v>
      </c>
      <c r="C2776">
        <v>138339411</v>
      </c>
      <c r="D2776" t="s">
        <v>1128</v>
      </c>
      <c r="E2776" t="s">
        <v>4559</v>
      </c>
      <c r="F2776" t="s">
        <v>11</v>
      </c>
      <c r="G2776">
        <v>10000000</v>
      </c>
      <c r="H2776" s="8">
        <v>8.3000000000000007</v>
      </c>
    </row>
    <row r="2777" spans="1:8" hidden="1" x14ac:dyDescent="0.3">
      <c r="A2777" t="s">
        <v>4560</v>
      </c>
      <c r="B2777">
        <v>121</v>
      </c>
      <c r="C2777">
        <v>80150343</v>
      </c>
      <c r="D2777" t="s">
        <v>2059</v>
      </c>
      <c r="E2777" t="s">
        <v>4561</v>
      </c>
      <c r="F2777" t="s">
        <v>11</v>
      </c>
      <c r="G2777">
        <v>10000000</v>
      </c>
      <c r="H2777" s="8">
        <v>6.2</v>
      </c>
    </row>
    <row r="2778" spans="1:8" hidden="1" x14ac:dyDescent="0.3">
      <c r="A2778" t="s">
        <v>896</v>
      </c>
      <c r="B2778">
        <v>117</v>
      </c>
      <c r="C2778">
        <v>85300000</v>
      </c>
      <c r="D2778" t="s">
        <v>4562</v>
      </c>
      <c r="E2778" t="s">
        <v>4563</v>
      </c>
      <c r="F2778" t="s">
        <v>11</v>
      </c>
      <c r="G2778">
        <v>10000000</v>
      </c>
      <c r="H2778" s="8">
        <v>6.9</v>
      </c>
    </row>
    <row r="2779" spans="1:8" hidden="1" x14ac:dyDescent="0.3">
      <c r="A2779" t="s">
        <v>380</v>
      </c>
      <c r="B2779">
        <v>98</v>
      </c>
      <c r="C2779">
        <v>68353550</v>
      </c>
      <c r="D2779" t="s">
        <v>1296</v>
      </c>
      <c r="E2779" t="s">
        <v>4564</v>
      </c>
      <c r="F2779" t="s">
        <v>11</v>
      </c>
      <c r="G2779">
        <v>10000000</v>
      </c>
      <c r="H2779" s="8">
        <v>5.9</v>
      </c>
    </row>
    <row r="2780" spans="1:8" hidden="1" x14ac:dyDescent="0.3">
      <c r="A2780" t="s">
        <v>4565</v>
      </c>
      <c r="B2780">
        <v>109</v>
      </c>
      <c r="C2780">
        <v>78845130</v>
      </c>
      <c r="D2780" t="s">
        <v>739</v>
      </c>
      <c r="E2780" t="s">
        <v>4566</v>
      </c>
      <c r="F2780" t="s">
        <v>11</v>
      </c>
      <c r="G2780">
        <v>10000000</v>
      </c>
      <c r="H2780" s="8">
        <v>6.1</v>
      </c>
    </row>
    <row r="2781" spans="1:8" hidden="1" x14ac:dyDescent="0.3">
      <c r="A2781" t="s">
        <v>3897</v>
      </c>
      <c r="B2781">
        <v>95</v>
      </c>
      <c r="C2781">
        <v>63319509</v>
      </c>
      <c r="D2781" t="s">
        <v>551</v>
      </c>
      <c r="E2781" t="s">
        <v>4567</v>
      </c>
      <c r="F2781" t="s">
        <v>11</v>
      </c>
      <c r="G2781">
        <v>10000000</v>
      </c>
      <c r="H2781" s="8">
        <v>5.8</v>
      </c>
    </row>
    <row r="2782" spans="1:8" hidden="1" x14ac:dyDescent="0.3">
      <c r="A2782" t="s">
        <v>2287</v>
      </c>
      <c r="B2782">
        <v>109</v>
      </c>
      <c r="C2782">
        <v>47536959</v>
      </c>
      <c r="D2782" t="s">
        <v>1128</v>
      </c>
      <c r="E2782" t="s">
        <v>2288</v>
      </c>
      <c r="F2782" t="s">
        <v>11</v>
      </c>
      <c r="G2782">
        <v>10000000</v>
      </c>
      <c r="H2782" s="8">
        <v>7.3</v>
      </c>
    </row>
    <row r="2783" spans="1:8" hidden="1" x14ac:dyDescent="0.3">
      <c r="A2783" t="s">
        <v>4560</v>
      </c>
      <c r="B2783">
        <v>96</v>
      </c>
      <c r="C2783">
        <v>63270259</v>
      </c>
      <c r="D2783" t="s">
        <v>2059</v>
      </c>
      <c r="E2783" t="s">
        <v>4568</v>
      </c>
      <c r="F2783" t="s">
        <v>11</v>
      </c>
      <c r="G2783">
        <v>10000000</v>
      </c>
      <c r="H2783" s="8">
        <v>5.9</v>
      </c>
    </row>
    <row r="2784" spans="1:8" hidden="1" x14ac:dyDescent="0.3">
      <c r="A2784" t="s">
        <v>2232</v>
      </c>
      <c r="B2784">
        <v>101</v>
      </c>
      <c r="C2784">
        <v>55865715</v>
      </c>
      <c r="D2784" t="s">
        <v>2004</v>
      </c>
      <c r="E2784" t="s">
        <v>4569</v>
      </c>
      <c r="F2784" t="s">
        <v>11</v>
      </c>
      <c r="G2784">
        <v>10000000</v>
      </c>
      <c r="H2784" s="8">
        <v>5.5</v>
      </c>
    </row>
    <row r="2785" spans="1:8" hidden="1" x14ac:dyDescent="0.3">
      <c r="A2785" t="s">
        <v>3025</v>
      </c>
      <c r="B2785">
        <v>107</v>
      </c>
      <c r="C2785">
        <v>63231524</v>
      </c>
      <c r="D2785" t="s">
        <v>465</v>
      </c>
      <c r="E2785" t="s">
        <v>4570</v>
      </c>
      <c r="F2785" t="s">
        <v>11</v>
      </c>
      <c r="G2785">
        <v>6000000</v>
      </c>
      <c r="H2785" s="8">
        <v>5</v>
      </c>
    </row>
    <row r="2786" spans="1:8" hidden="1" x14ac:dyDescent="0.3">
      <c r="A2786" t="s">
        <v>152</v>
      </c>
      <c r="B2786">
        <v>119</v>
      </c>
      <c r="C2786">
        <v>52293982</v>
      </c>
      <c r="D2786" t="s">
        <v>1254</v>
      </c>
      <c r="E2786" t="s">
        <v>4571</v>
      </c>
      <c r="F2786" t="s">
        <v>11</v>
      </c>
      <c r="G2786">
        <v>13800000</v>
      </c>
      <c r="H2786" s="8">
        <v>7</v>
      </c>
    </row>
    <row r="2787" spans="1:8" hidden="1" x14ac:dyDescent="0.3">
      <c r="A2787" t="s">
        <v>1470</v>
      </c>
      <c r="B2787">
        <v>100</v>
      </c>
      <c r="C2787">
        <v>50752337</v>
      </c>
      <c r="D2787" t="s">
        <v>4352</v>
      </c>
      <c r="E2787" t="s">
        <v>4572</v>
      </c>
      <c r="F2787" t="s">
        <v>11</v>
      </c>
      <c r="G2787">
        <v>10000000</v>
      </c>
      <c r="H2787" s="8">
        <v>6.4</v>
      </c>
    </row>
    <row r="2788" spans="1:8" hidden="1" x14ac:dyDescent="0.3">
      <c r="A2788" t="s">
        <v>3425</v>
      </c>
      <c r="B2788">
        <v>98</v>
      </c>
      <c r="C2788">
        <v>110175871</v>
      </c>
      <c r="D2788" t="s">
        <v>998</v>
      </c>
      <c r="E2788" t="s">
        <v>4573</v>
      </c>
      <c r="F2788" t="s">
        <v>11</v>
      </c>
      <c r="G2788">
        <v>10000000</v>
      </c>
      <c r="H2788" s="8">
        <v>5.9</v>
      </c>
    </row>
    <row r="2789" spans="1:8" hidden="1" x14ac:dyDescent="0.3">
      <c r="A2789" t="s">
        <v>730</v>
      </c>
      <c r="B2789">
        <v>92</v>
      </c>
      <c r="C2789">
        <v>38624000</v>
      </c>
      <c r="D2789" t="s">
        <v>1296</v>
      </c>
      <c r="E2789" t="s">
        <v>4574</v>
      </c>
      <c r="F2789" t="s">
        <v>11</v>
      </c>
      <c r="G2789">
        <v>12000000</v>
      </c>
      <c r="H2789" s="8">
        <v>7</v>
      </c>
    </row>
    <row r="2790" spans="1:8" hidden="1" x14ac:dyDescent="0.3">
      <c r="A2790" t="s">
        <v>3057</v>
      </c>
      <c r="B2790">
        <v>90</v>
      </c>
      <c r="C2790">
        <v>37470017</v>
      </c>
      <c r="D2790" t="s">
        <v>2059</v>
      </c>
      <c r="E2790" t="s">
        <v>4575</v>
      </c>
      <c r="F2790" t="s">
        <v>11</v>
      </c>
      <c r="G2790">
        <v>10000000</v>
      </c>
      <c r="H2790" s="8">
        <v>6.1</v>
      </c>
    </row>
    <row r="2791" spans="1:8" hidden="1" x14ac:dyDescent="0.3">
      <c r="A2791" t="s">
        <v>1470</v>
      </c>
      <c r="B2791">
        <v>90</v>
      </c>
      <c r="C2791">
        <v>40485039</v>
      </c>
      <c r="D2791" t="s">
        <v>4576</v>
      </c>
      <c r="E2791" t="s">
        <v>4577</v>
      </c>
      <c r="F2791" t="s">
        <v>11</v>
      </c>
      <c r="G2791">
        <v>10000000</v>
      </c>
      <c r="H2791" s="8">
        <v>6.9</v>
      </c>
    </row>
    <row r="2792" spans="1:8" hidden="1" x14ac:dyDescent="0.3">
      <c r="A2792" t="s">
        <v>4578</v>
      </c>
      <c r="B2792">
        <v>153</v>
      </c>
      <c r="C2792">
        <v>16800000</v>
      </c>
      <c r="D2792" t="s">
        <v>4579</v>
      </c>
      <c r="E2792" t="s">
        <v>4580</v>
      </c>
      <c r="F2792" t="s">
        <v>11</v>
      </c>
      <c r="G2792">
        <v>10000000</v>
      </c>
      <c r="H2792" s="8">
        <v>7.5</v>
      </c>
    </row>
    <row r="2793" spans="1:8" hidden="1" x14ac:dyDescent="0.3">
      <c r="A2793" t="s">
        <v>1497</v>
      </c>
      <c r="B2793">
        <v>124</v>
      </c>
      <c r="C2793">
        <v>46377022</v>
      </c>
      <c r="D2793" t="s">
        <v>840</v>
      </c>
      <c r="E2793" t="s">
        <v>4581</v>
      </c>
      <c r="F2793" t="s">
        <v>11</v>
      </c>
      <c r="G2793">
        <v>10000000</v>
      </c>
      <c r="H2793" s="8">
        <v>7.3</v>
      </c>
    </row>
    <row r="2794" spans="1:8" hidden="1" x14ac:dyDescent="0.3">
      <c r="A2794" t="s">
        <v>4582</v>
      </c>
      <c r="B2794">
        <v>82</v>
      </c>
      <c r="C2794">
        <v>36696761</v>
      </c>
      <c r="D2794" t="s">
        <v>2680</v>
      </c>
      <c r="E2794" t="s">
        <v>4583</v>
      </c>
      <c r="F2794" t="s">
        <v>11</v>
      </c>
      <c r="G2794">
        <v>23000000</v>
      </c>
      <c r="H2794" s="8">
        <v>6.5</v>
      </c>
    </row>
    <row r="2795" spans="1:8" hidden="1" x14ac:dyDescent="0.3">
      <c r="A2795" t="s">
        <v>268</v>
      </c>
      <c r="B2795">
        <v>107</v>
      </c>
      <c r="C2795">
        <v>36200000</v>
      </c>
      <c r="D2795" t="s">
        <v>74</v>
      </c>
      <c r="E2795" t="s">
        <v>4584</v>
      </c>
      <c r="F2795" t="s">
        <v>11</v>
      </c>
      <c r="G2795">
        <v>12305523</v>
      </c>
      <c r="H2795" s="8">
        <v>6.2</v>
      </c>
    </row>
    <row r="2796" spans="1:8" hidden="1" x14ac:dyDescent="0.3">
      <c r="A2796" t="s">
        <v>3472</v>
      </c>
      <c r="B2796">
        <v>97</v>
      </c>
      <c r="C2796">
        <v>35794166</v>
      </c>
      <c r="D2796" t="s">
        <v>998</v>
      </c>
      <c r="E2796" t="s">
        <v>4585</v>
      </c>
      <c r="F2796" t="s">
        <v>11</v>
      </c>
      <c r="G2796">
        <v>10000000</v>
      </c>
      <c r="H2796" s="8">
        <v>6</v>
      </c>
    </row>
    <row r="2797" spans="1:8" hidden="1" x14ac:dyDescent="0.3">
      <c r="A2797" t="s">
        <v>4388</v>
      </c>
      <c r="B2797">
        <v>80</v>
      </c>
      <c r="C2797">
        <v>33583175</v>
      </c>
      <c r="D2797" t="s">
        <v>998</v>
      </c>
      <c r="E2797" t="s">
        <v>4586</v>
      </c>
      <c r="F2797" t="s">
        <v>11</v>
      </c>
      <c r="G2797">
        <v>10000000</v>
      </c>
      <c r="H2797" s="8">
        <v>6.3</v>
      </c>
    </row>
    <row r="2798" spans="1:8" hidden="1" x14ac:dyDescent="0.3">
      <c r="A2798" t="s">
        <v>4587</v>
      </c>
      <c r="B2798">
        <v>85</v>
      </c>
      <c r="C2798">
        <v>32983713</v>
      </c>
      <c r="D2798" t="s">
        <v>840</v>
      </c>
      <c r="E2798" t="s">
        <v>4588</v>
      </c>
      <c r="F2798" t="s">
        <v>11</v>
      </c>
      <c r="G2798">
        <v>20000000</v>
      </c>
      <c r="H2798" s="8">
        <v>5.8</v>
      </c>
    </row>
    <row r="2799" spans="1:8" hidden="1" x14ac:dyDescent="0.3">
      <c r="A2799" t="s">
        <v>4589</v>
      </c>
      <c r="B2799">
        <v>97</v>
      </c>
      <c r="C2799">
        <v>52200504</v>
      </c>
      <c r="D2799" t="s">
        <v>3102</v>
      </c>
      <c r="E2799" t="s">
        <v>4590</v>
      </c>
      <c r="F2799" t="s">
        <v>11</v>
      </c>
      <c r="G2799">
        <v>10000000</v>
      </c>
      <c r="H2799" s="8">
        <v>6.1</v>
      </c>
    </row>
    <row r="2800" spans="1:8" hidden="1" x14ac:dyDescent="0.3">
      <c r="A2800" t="s">
        <v>4591</v>
      </c>
      <c r="B2800">
        <v>109</v>
      </c>
      <c r="C2800">
        <v>33000000</v>
      </c>
      <c r="D2800" t="s">
        <v>4592</v>
      </c>
      <c r="E2800" t="s">
        <v>4593</v>
      </c>
      <c r="F2800" t="s">
        <v>11</v>
      </c>
      <c r="G2800">
        <v>10000000</v>
      </c>
      <c r="H2800" s="8">
        <v>6.9</v>
      </c>
    </row>
    <row r="2801" spans="1:8" hidden="1" x14ac:dyDescent="0.3">
      <c r="A2801" t="s">
        <v>422</v>
      </c>
      <c r="B2801">
        <v>104</v>
      </c>
      <c r="C2801">
        <v>30093107</v>
      </c>
      <c r="D2801" t="s">
        <v>326</v>
      </c>
      <c r="E2801" t="s">
        <v>4481</v>
      </c>
      <c r="F2801" t="s">
        <v>11</v>
      </c>
      <c r="G2801">
        <v>6000000</v>
      </c>
      <c r="H2801" s="8">
        <v>8.3000000000000007</v>
      </c>
    </row>
    <row r="2802" spans="1:8" hidden="1" x14ac:dyDescent="0.3">
      <c r="A2802" t="s">
        <v>2732</v>
      </c>
      <c r="B2802">
        <v>140</v>
      </c>
      <c r="C2802">
        <v>32101000</v>
      </c>
      <c r="D2802" t="s">
        <v>3244</v>
      </c>
      <c r="E2802" t="s">
        <v>4594</v>
      </c>
      <c r="F2802" t="s">
        <v>11</v>
      </c>
      <c r="G2802">
        <v>10000000</v>
      </c>
      <c r="H2802" s="8">
        <v>5.4</v>
      </c>
    </row>
    <row r="2803" spans="1:8" hidden="1" x14ac:dyDescent="0.3">
      <c r="A2803" t="s">
        <v>4595</v>
      </c>
      <c r="B2803">
        <v>90</v>
      </c>
      <c r="C2803">
        <v>31487293</v>
      </c>
      <c r="D2803" t="s">
        <v>1890</v>
      </c>
      <c r="E2803" t="s">
        <v>4596</v>
      </c>
      <c r="F2803" t="s">
        <v>11</v>
      </c>
      <c r="G2803">
        <v>9000000</v>
      </c>
      <c r="H2803" s="8">
        <v>6.7</v>
      </c>
    </row>
    <row r="2804" spans="1:8" hidden="1" x14ac:dyDescent="0.3">
      <c r="A2804" t="s">
        <v>2318</v>
      </c>
      <c r="B2804">
        <v>130</v>
      </c>
      <c r="C2804">
        <v>30651422</v>
      </c>
      <c r="D2804" t="s">
        <v>4597</v>
      </c>
      <c r="E2804" t="s">
        <v>4598</v>
      </c>
      <c r="F2804" t="s">
        <v>11</v>
      </c>
      <c r="G2804">
        <v>10000000</v>
      </c>
      <c r="H2804" s="8">
        <v>7.4</v>
      </c>
    </row>
    <row r="2805" spans="1:8" hidden="1" x14ac:dyDescent="0.3">
      <c r="A2805" t="s">
        <v>4599</v>
      </c>
      <c r="B2805">
        <v>98</v>
      </c>
      <c r="C2805">
        <v>30306281</v>
      </c>
      <c r="D2805" t="s">
        <v>840</v>
      </c>
      <c r="E2805" t="s">
        <v>4600</v>
      </c>
      <c r="F2805" t="s">
        <v>11</v>
      </c>
      <c r="G2805">
        <v>10000000</v>
      </c>
      <c r="H2805" s="8">
        <v>5.6</v>
      </c>
    </row>
    <row r="2806" spans="1:8" hidden="1" x14ac:dyDescent="0.3">
      <c r="A2806" t="s">
        <v>940</v>
      </c>
      <c r="B2806">
        <v>101</v>
      </c>
      <c r="C2806">
        <v>29500000</v>
      </c>
      <c r="D2806" t="s">
        <v>4601</v>
      </c>
      <c r="E2806" t="s">
        <v>4602</v>
      </c>
      <c r="F2806" t="s">
        <v>11</v>
      </c>
      <c r="G2806">
        <v>10000000</v>
      </c>
      <c r="H2806" s="8">
        <v>6.5</v>
      </c>
    </row>
    <row r="2807" spans="1:8" hidden="1" x14ac:dyDescent="0.3">
      <c r="A2807" t="s">
        <v>4603</v>
      </c>
      <c r="B2807">
        <v>114</v>
      </c>
      <c r="C2807">
        <v>30050028</v>
      </c>
      <c r="D2807" t="s">
        <v>19</v>
      </c>
      <c r="E2807" t="s">
        <v>4604</v>
      </c>
      <c r="F2807" t="s">
        <v>11</v>
      </c>
      <c r="G2807">
        <v>17000000</v>
      </c>
      <c r="H2807" s="8">
        <v>6.5</v>
      </c>
    </row>
    <row r="2808" spans="1:8" hidden="1" x14ac:dyDescent="0.3">
      <c r="A2808" t="s">
        <v>1282</v>
      </c>
      <c r="B2808">
        <v>100</v>
      </c>
      <c r="C2808">
        <v>29392418</v>
      </c>
      <c r="D2808" t="s">
        <v>573</v>
      </c>
      <c r="E2808" t="s">
        <v>4605</v>
      </c>
      <c r="F2808" t="s">
        <v>11</v>
      </c>
      <c r="G2808">
        <v>10000000</v>
      </c>
      <c r="H2808" s="8">
        <v>5.8</v>
      </c>
    </row>
    <row r="2809" spans="1:8" hidden="1" x14ac:dyDescent="0.3">
      <c r="A2809" t="s">
        <v>3029</v>
      </c>
      <c r="B2809">
        <v>85</v>
      </c>
      <c r="C2809">
        <v>28563926</v>
      </c>
      <c r="D2809" t="s">
        <v>1345</v>
      </c>
      <c r="E2809" t="s">
        <v>4606</v>
      </c>
      <c r="F2809" t="s">
        <v>11</v>
      </c>
      <c r="G2809">
        <v>8500000</v>
      </c>
      <c r="H2809" s="8">
        <v>5</v>
      </c>
    </row>
    <row r="2810" spans="1:8" hidden="1" x14ac:dyDescent="0.3">
      <c r="A2810" t="s">
        <v>4607</v>
      </c>
      <c r="B2810">
        <v>103</v>
      </c>
      <c r="C2810">
        <v>28435406</v>
      </c>
      <c r="D2810" t="s">
        <v>551</v>
      </c>
      <c r="E2810" t="s">
        <v>4608</v>
      </c>
      <c r="F2810" t="s">
        <v>11</v>
      </c>
      <c r="G2810">
        <v>12000000</v>
      </c>
      <c r="H2810" s="8">
        <v>5.5</v>
      </c>
    </row>
    <row r="2811" spans="1:8" hidden="1" x14ac:dyDescent="0.3">
      <c r="A2811" t="s">
        <v>3304</v>
      </c>
      <c r="B2811">
        <v>100</v>
      </c>
      <c r="C2811">
        <v>25339117</v>
      </c>
      <c r="D2811" t="s">
        <v>551</v>
      </c>
      <c r="E2811" t="s">
        <v>4609</v>
      </c>
      <c r="F2811" t="s">
        <v>11</v>
      </c>
      <c r="G2811">
        <v>10000000</v>
      </c>
      <c r="H2811" s="8">
        <v>6.5</v>
      </c>
    </row>
    <row r="2812" spans="1:8" hidden="1" x14ac:dyDescent="0.3">
      <c r="A2812" t="s">
        <v>1593</v>
      </c>
      <c r="B2812">
        <v>114</v>
      </c>
      <c r="C2812">
        <v>25600000</v>
      </c>
      <c r="D2812" t="s">
        <v>643</v>
      </c>
      <c r="E2812" t="s">
        <v>4610</v>
      </c>
      <c r="F2812" t="s">
        <v>11</v>
      </c>
      <c r="G2812">
        <v>10000000</v>
      </c>
      <c r="H2812" s="8">
        <v>7.2</v>
      </c>
    </row>
    <row r="2813" spans="1:8" hidden="1" x14ac:dyDescent="0.3">
      <c r="A2813" t="s">
        <v>4611</v>
      </c>
      <c r="B2813">
        <v>97</v>
      </c>
      <c r="C2813">
        <v>27736779</v>
      </c>
      <c r="D2813" t="s">
        <v>998</v>
      </c>
      <c r="E2813" t="s">
        <v>4612</v>
      </c>
      <c r="F2813" t="s">
        <v>11</v>
      </c>
      <c r="G2813">
        <v>10000000</v>
      </c>
      <c r="H2813" s="8">
        <v>5.2</v>
      </c>
    </row>
    <row r="2814" spans="1:8" hidden="1" x14ac:dyDescent="0.3">
      <c r="A2814" t="s">
        <v>4613</v>
      </c>
      <c r="B2814">
        <v>116</v>
      </c>
      <c r="C2814">
        <v>24397469</v>
      </c>
      <c r="D2814" t="s">
        <v>2025</v>
      </c>
      <c r="E2814" t="s">
        <v>4614</v>
      </c>
      <c r="F2814" t="s">
        <v>11</v>
      </c>
      <c r="G2814">
        <v>17000000</v>
      </c>
      <c r="H2814" s="8">
        <v>5.7</v>
      </c>
    </row>
    <row r="2815" spans="1:8" hidden="1" x14ac:dyDescent="0.3">
      <c r="A2815" t="s">
        <v>4172</v>
      </c>
      <c r="B2815">
        <v>96</v>
      </c>
      <c r="C2815">
        <v>20384136</v>
      </c>
      <c r="D2815" t="s">
        <v>998</v>
      </c>
      <c r="E2815" t="s">
        <v>4615</v>
      </c>
      <c r="F2815" t="s">
        <v>11</v>
      </c>
      <c r="G2815">
        <v>10000000</v>
      </c>
      <c r="H2815" s="8">
        <v>4.7</v>
      </c>
    </row>
    <row r="2816" spans="1:8" hidden="1" x14ac:dyDescent="0.3">
      <c r="A2816" t="s">
        <v>4616</v>
      </c>
      <c r="B2816">
        <v>98</v>
      </c>
      <c r="C2816">
        <v>25464480</v>
      </c>
      <c r="D2816" t="s">
        <v>1655</v>
      </c>
      <c r="E2816" t="s">
        <v>4617</v>
      </c>
      <c r="F2816" t="s">
        <v>11</v>
      </c>
      <c r="G2816">
        <v>10000000</v>
      </c>
      <c r="H2816" s="8">
        <v>5.9</v>
      </c>
    </row>
    <row r="2817" spans="1:8" hidden="1" x14ac:dyDescent="0.3">
      <c r="A2817" t="s">
        <v>3667</v>
      </c>
      <c r="B2817">
        <v>105</v>
      </c>
      <c r="C2817">
        <v>20338609</v>
      </c>
      <c r="D2817" t="s">
        <v>2842</v>
      </c>
      <c r="E2817" t="s">
        <v>4618</v>
      </c>
      <c r="F2817" t="s">
        <v>11</v>
      </c>
      <c r="G2817">
        <v>10000000</v>
      </c>
      <c r="H2817" s="8">
        <v>6.8</v>
      </c>
    </row>
    <row r="2818" spans="1:8" hidden="1" x14ac:dyDescent="0.3">
      <c r="A2818" t="s">
        <v>4619</v>
      </c>
      <c r="B2818">
        <v>123</v>
      </c>
      <c r="C2818">
        <v>18272447</v>
      </c>
      <c r="D2818" t="s">
        <v>1345</v>
      </c>
      <c r="E2818" t="s">
        <v>4620</v>
      </c>
      <c r="F2818" t="s">
        <v>11</v>
      </c>
      <c r="G2818">
        <v>10000000</v>
      </c>
      <c r="H2818" s="8">
        <v>5.9</v>
      </c>
    </row>
    <row r="2819" spans="1:8" hidden="1" x14ac:dyDescent="0.3">
      <c r="A2819" t="s">
        <v>1766</v>
      </c>
      <c r="B2819">
        <v>93</v>
      </c>
      <c r="C2819">
        <v>17096053</v>
      </c>
      <c r="D2819" t="s">
        <v>840</v>
      </c>
      <c r="E2819" t="s">
        <v>4621</v>
      </c>
      <c r="F2819" t="s">
        <v>11</v>
      </c>
      <c r="G2819">
        <v>9000000</v>
      </c>
      <c r="H2819" s="8">
        <v>7.7</v>
      </c>
    </row>
    <row r="2820" spans="1:8" hidden="1" x14ac:dyDescent="0.3">
      <c r="A2820" t="s">
        <v>2127</v>
      </c>
      <c r="B2820">
        <v>97</v>
      </c>
      <c r="C2820">
        <v>21371425</v>
      </c>
      <c r="D2820" t="s">
        <v>930</v>
      </c>
      <c r="E2820" t="s">
        <v>4622</v>
      </c>
      <c r="F2820" t="s">
        <v>11</v>
      </c>
      <c r="G2820">
        <v>10000000</v>
      </c>
      <c r="H2820" s="8">
        <v>4.4000000000000004</v>
      </c>
    </row>
    <row r="2821" spans="1:8" hidden="1" x14ac:dyDescent="0.3">
      <c r="A2821" t="s">
        <v>1497</v>
      </c>
      <c r="B2821">
        <v>122</v>
      </c>
      <c r="C2821">
        <v>33071558</v>
      </c>
      <c r="D2821" t="s">
        <v>840</v>
      </c>
      <c r="E2821" t="s">
        <v>4623</v>
      </c>
      <c r="F2821" t="s">
        <v>11</v>
      </c>
      <c r="G2821">
        <v>10000000</v>
      </c>
      <c r="H2821" s="8">
        <v>6.6</v>
      </c>
    </row>
    <row r="2822" spans="1:8" hidden="1" x14ac:dyDescent="0.3">
      <c r="A2822" t="s">
        <v>4624</v>
      </c>
      <c r="B2822">
        <v>101</v>
      </c>
      <c r="C2822">
        <v>17655201</v>
      </c>
      <c r="D2822" t="s">
        <v>2323</v>
      </c>
      <c r="E2822" t="s">
        <v>4625</v>
      </c>
      <c r="F2822" t="s">
        <v>11</v>
      </c>
      <c r="G2822">
        <v>10000000</v>
      </c>
      <c r="H2822" s="8">
        <v>6.7</v>
      </c>
    </row>
    <row r="2823" spans="1:8" hidden="1" x14ac:dyDescent="0.3">
      <c r="A2823" t="s">
        <v>3641</v>
      </c>
      <c r="B2823">
        <v>100</v>
      </c>
      <c r="C2823">
        <v>16247775</v>
      </c>
      <c r="D2823" t="s">
        <v>904</v>
      </c>
      <c r="E2823" t="s">
        <v>4626</v>
      </c>
      <c r="F2823" t="s">
        <v>11</v>
      </c>
      <c r="G2823">
        <v>25000000</v>
      </c>
      <c r="H2823" s="8">
        <v>5.5</v>
      </c>
    </row>
    <row r="2824" spans="1:8" hidden="1" x14ac:dyDescent="0.3">
      <c r="A2824" t="s">
        <v>1670</v>
      </c>
      <c r="B2824">
        <v>129</v>
      </c>
      <c r="C2824">
        <v>16153600</v>
      </c>
      <c r="D2824" t="s">
        <v>2522</v>
      </c>
      <c r="E2824" t="s">
        <v>4627</v>
      </c>
      <c r="F2824" t="s">
        <v>11</v>
      </c>
      <c r="G2824">
        <v>10000000</v>
      </c>
      <c r="H2824" s="8">
        <v>6.5</v>
      </c>
    </row>
    <row r="2825" spans="1:8" hidden="1" x14ac:dyDescent="0.3">
      <c r="A2825" t="s">
        <v>1640</v>
      </c>
      <c r="B2825">
        <v>81</v>
      </c>
      <c r="C2825">
        <v>16033556</v>
      </c>
      <c r="D2825" t="s">
        <v>717</v>
      </c>
      <c r="E2825" t="s">
        <v>4628</v>
      </c>
      <c r="F2825" t="s">
        <v>11</v>
      </c>
      <c r="G2825">
        <v>10000000</v>
      </c>
      <c r="H2825" s="8">
        <v>6.2</v>
      </c>
    </row>
    <row r="2826" spans="1:8" hidden="1" x14ac:dyDescent="0.3">
      <c r="A2826" t="s">
        <v>631</v>
      </c>
      <c r="B2826">
        <v>96</v>
      </c>
      <c r="C2826">
        <v>16667084</v>
      </c>
      <c r="D2826" t="s">
        <v>3944</v>
      </c>
      <c r="E2826" t="s">
        <v>4629</v>
      </c>
      <c r="F2826" t="s">
        <v>11</v>
      </c>
      <c r="G2826">
        <v>11000000</v>
      </c>
      <c r="H2826" s="8">
        <v>7.1</v>
      </c>
    </row>
    <row r="2827" spans="1:8" hidden="1" x14ac:dyDescent="0.3">
      <c r="A2827" t="s">
        <v>4630</v>
      </c>
      <c r="B2827">
        <v>84</v>
      </c>
      <c r="C2827">
        <v>15417771</v>
      </c>
      <c r="D2827" t="s">
        <v>2170</v>
      </c>
      <c r="E2827" t="s">
        <v>4631</v>
      </c>
      <c r="F2827" t="s">
        <v>11</v>
      </c>
      <c r="G2827">
        <v>12600000</v>
      </c>
      <c r="H2827" s="8">
        <v>6.1</v>
      </c>
    </row>
    <row r="2828" spans="1:8" hidden="1" x14ac:dyDescent="0.3">
      <c r="A2828" t="s">
        <v>4070</v>
      </c>
      <c r="B2828">
        <v>110</v>
      </c>
      <c r="C2828">
        <v>15156200</v>
      </c>
      <c r="D2828" t="s">
        <v>794</v>
      </c>
      <c r="E2828" t="s">
        <v>4632</v>
      </c>
      <c r="F2828" t="s">
        <v>11</v>
      </c>
      <c r="G2828">
        <v>30000000</v>
      </c>
      <c r="H2828" s="8">
        <v>6</v>
      </c>
    </row>
    <row r="2829" spans="1:8" hidden="1" x14ac:dyDescent="0.3">
      <c r="A2829" t="s">
        <v>3762</v>
      </c>
      <c r="B2829">
        <v>130</v>
      </c>
      <c r="C2829">
        <v>21589307</v>
      </c>
      <c r="D2829" t="s">
        <v>1128</v>
      </c>
      <c r="E2829" t="s">
        <v>4633</v>
      </c>
      <c r="F2829" t="s">
        <v>11</v>
      </c>
      <c r="G2829">
        <v>10000000</v>
      </c>
      <c r="H2829" s="8">
        <v>7.4</v>
      </c>
    </row>
    <row r="2830" spans="1:8" hidden="1" x14ac:dyDescent="0.3">
      <c r="A2830" t="s">
        <v>4634</v>
      </c>
      <c r="B2830">
        <v>84</v>
      </c>
      <c r="C2830">
        <v>20339754</v>
      </c>
      <c r="D2830" t="s">
        <v>326</v>
      </c>
      <c r="E2830" t="s">
        <v>4635</v>
      </c>
      <c r="F2830" t="s">
        <v>11</v>
      </c>
      <c r="G2830">
        <v>10000000</v>
      </c>
      <c r="H2830" s="8">
        <v>5.9</v>
      </c>
    </row>
    <row r="2831" spans="1:8" hidden="1" x14ac:dyDescent="0.3">
      <c r="A2831" t="s">
        <v>4636</v>
      </c>
      <c r="B2831">
        <v>106</v>
      </c>
      <c r="C2831">
        <v>28873374</v>
      </c>
      <c r="D2831" t="s">
        <v>1343</v>
      </c>
      <c r="E2831" t="s">
        <v>4637</v>
      </c>
      <c r="F2831" t="s">
        <v>11</v>
      </c>
      <c r="G2831">
        <v>10000000</v>
      </c>
      <c r="H2831" s="8">
        <v>4.0999999999999996</v>
      </c>
    </row>
    <row r="2832" spans="1:8" hidden="1" x14ac:dyDescent="0.3">
      <c r="A2832" t="s">
        <v>4638</v>
      </c>
      <c r="B2832">
        <v>76</v>
      </c>
      <c r="C2832">
        <v>13684949</v>
      </c>
      <c r="D2832" t="s">
        <v>145</v>
      </c>
      <c r="E2832" t="s">
        <v>4639</v>
      </c>
      <c r="F2832" t="s">
        <v>11</v>
      </c>
      <c r="G2832">
        <v>3000000</v>
      </c>
      <c r="H2832" s="8">
        <v>5.9</v>
      </c>
    </row>
    <row r="2833" spans="1:8" hidden="1" x14ac:dyDescent="0.3">
      <c r="A2833" t="s">
        <v>4519</v>
      </c>
      <c r="B2833">
        <v>99</v>
      </c>
      <c r="C2833">
        <v>14597405</v>
      </c>
      <c r="D2833" t="s">
        <v>506</v>
      </c>
      <c r="E2833" t="s">
        <v>4640</v>
      </c>
      <c r="F2833" t="s">
        <v>11</v>
      </c>
      <c r="G2833">
        <v>6400000</v>
      </c>
      <c r="H2833" s="8">
        <v>7</v>
      </c>
    </row>
    <row r="2834" spans="1:8" hidden="1" x14ac:dyDescent="0.3">
      <c r="A2834" t="s">
        <v>2237</v>
      </c>
      <c r="B2834">
        <v>96</v>
      </c>
      <c r="C2834">
        <v>12570442</v>
      </c>
      <c r="D2834" t="s">
        <v>1747</v>
      </c>
      <c r="E2834" t="s">
        <v>4641</v>
      </c>
      <c r="F2834" t="s">
        <v>11</v>
      </c>
      <c r="G2834">
        <v>10000000</v>
      </c>
      <c r="H2834" s="8">
        <v>6.8</v>
      </c>
    </row>
    <row r="2835" spans="1:8" hidden="1" x14ac:dyDescent="0.3">
      <c r="A2835" t="s">
        <v>4642</v>
      </c>
      <c r="B2835">
        <v>104</v>
      </c>
      <c r="C2835">
        <v>12514138</v>
      </c>
      <c r="D2835" t="s">
        <v>69</v>
      </c>
      <c r="E2835" t="s">
        <v>4643</v>
      </c>
      <c r="F2835" t="s">
        <v>11</v>
      </c>
      <c r="G2835">
        <v>10000000</v>
      </c>
      <c r="H2835" s="8">
        <v>7.4</v>
      </c>
    </row>
    <row r="2836" spans="1:8" hidden="1" x14ac:dyDescent="0.3">
      <c r="A2836" t="s">
        <v>4644</v>
      </c>
      <c r="B2836">
        <v>108</v>
      </c>
      <c r="C2836">
        <v>43771291</v>
      </c>
      <c r="D2836" t="s">
        <v>271</v>
      </c>
      <c r="E2836" t="s">
        <v>4645</v>
      </c>
      <c r="F2836" t="s">
        <v>11</v>
      </c>
      <c r="G2836">
        <v>5000000</v>
      </c>
      <c r="H2836" s="8">
        <v>7.1</v>
      </c>
    </row>
    <row r="2837" spans="1:8" hidden="1" x14ac:dyDescent="0.3">
      <c r="A2837" t="s">
        <v>4646</v>
      </c>
      <c r="B2837">
        <v>108</v>
      </c>
      <c r="C2837">
        <v>11703287</v>
      </c>
      <c r="D2837" t="s">
        <v>2289</v>
      </c>
      <c r="E2837" t="s">
        <v>4647</v>
      </c>
      <c r="F2837" t="s">
        <v>11</v>
      </c>
      <c r="G2837">
        <v>10000000</v>
      </c>
      <c r="H2837" s="8">
        <v>7</v>
      </c>
    </row>
    <row r="2838" spans="1:8" hidden="1" x14ac:dyDescent="0.3">
      <c r="A2838" t="s">
        <v>2439</v>
      </c>
      <c r="B2838">
        <v>87</v>
      </c>
      <c r="C2838">
        <v>11560259</v>
      </c>
      <c r="D2838" t="s">
        <v>551</v>
      </c>
      <c r="E2838" t="s">
        <v>4648</v>
      </c>
      <c r="F2838" t="s">
        <v>11</v>
      </c>
      <c r="G2838">
        <v>22000000</v>
      </c>
      <c r="H2838" s="8">
        <v>5.8</v>
      </c>
    </row>
    <row r="2839" spans="1:8" hidden="1" x14ac:dyDescent="0.3">
      <c r="A2839" t="s">
        <v>4374</v>
      </c>
      <c r="B2839">
        <v>89</v>
      </c>
      <c r="C2839">
        <v>10824921</v>
      </c>
      <c r="D2839" t="s">
        <v>658</v>
      </c>
      <c r="E2839" t="s">
        <v>4649</v>
      </c>
      <c r="F2839" t="s">
        <v>11</v>
      </c>
      <c r="G2839">
        <v>10000000</v>
      </c>
      <c r="H2839" s="8">
        <v>7.8</v>
      </c>
    </row>
    <row r="2840" spans="1:8" hidden="1" x14ac:dyDescent="0.3">
      <c r="A2840" t="s">
        <v>4650</v>
      </c>
      <c r="B2840">
        <v>97</v>
      </c>
      <c r="C2840">
        <v>10561238</v>
      </c>
      <c r="D2840" t="s">
        <v>4651</v>
      </c>
      <c r="E2840" t="s">
        <v>4652</v>
      </c>
      <c r="F2840" t="s">
        <v>11</v>
      </c>
      <c r="G2840">
        <v>10000000</v>
      </c>
      <c r="H2840" s="8">
        <v>6.5</v>
      </c>
    </row>
    <row r="2841" spans="1:8" hidden="1" x14ac:dyDescent="0.3">
      <c r="A2841" t="s">
        <v>83</v>
      </c>
      <c r="B2841">
        <v>106</v>
      </c>
      <c r="C2841">
        <v>14479776</v>
      </c>
      <c r="D2841" t="s">
        <v>4653</v>
      </c>
      <c r="E2841" t="s">
        <v>4654</v>
      </c>
      <c r="F2841" t="s">
        <v>11</v>
      </c>
      <c r="G2841">
        <v>10000000</v>
      </c>
      <c r="H2841" s="8">
        <v>7</v>
      </c>
    </row>
    <row r="2842" spans="1:8" hidden="1" x14ac:dyDescent="0.3">
      <c r="A2842" t="s">
        <v>73</v>
      </c>
      <c r="B2842">
        <v>100</v>
      </c>
      <c r="C2842">
        <v>9801782</v>
      </c>
      <c r="D2842" t="s">
        <v>1952</v>
      </c>
      <c r="E2842" t="s">
        <v>4655</v>
      </c>
      <c r="F2842" t="s">
        <v>11</v>
      </c>
      <c r="G2842">
        <v>10000000</v>
      </c>
      <c r="H2842" s="8">
        <v>6.3</v>
      </c>
    </row>
    <row r="2843" spans="1:8" hidden="1" x14ac:dyDescent="0.3">
      <c r="A2843" t="s">
        <v>3862</v>
      </c>
      <c r="B2843">
        <v>89</v>
      </c>
      <c r="C2843">
        <v>8070311</v>
      </c>
      <c r="D2843" t="s">
        <v>551</v>
      </c>
      <c r="E2843" t="s">
        <v>4656</v>
      </c>
      <c r="F2843" t="s">
        <v>11</v>
      </c>
      <c r="G2843">
        <v>10000000</v>
      </c>
      <c r="H2843" s="8">
        <v>5.3</v>
      </c>
    </row>
    <row r="2844" spans="1:8" hidden="1" x14ac:dyDescent="0.3">
      <c r="A2844" t="s">
        <v>4657</v>
      </c>
      <c r="B2844">
        <v>95</v>
      </c>
      <c r="C2844">
        <v>8460995</v>
      </c>
      <c r="D2844" t="s">
        <v>468</v>
      </c>
      <c r="E2844" t="s">
        <v>4658</v>
      </c>
      <c r="F2844" t="s">
        <v>11</v>
      </c>
      <c r="G2844">
        <v>10000000</v>
      </c>
      <c r="H2844" s="8">
        <v>5.5</v>
      </c>
    </row>
    <row r="2845" spans="1:8" hidden="1" x14ac:dyDescent="0.3">
      <c r="A2845" t="s">
        <v>1844</v>
      </c>
      <c r="B2845">
        <v>97</v>
      </c>
      <c r="C2845">
        <v>8111360</v>
      </c>
      <c r="D2845" t="s">
        <v>712</v>
      </c>
      <c r="E2845" t="s">
        <v>4659</v>
      </c>
      <c r="F2845" t="s">
        <v>11</v>
      </c>
      <c r="G2845">
        <v>10000000</v>
      </c>
      <c r="H2845" s="8">
        <v>7.4</v>
      </c>
    </row>
    <row r="2846" spans="1:8" hidden="1" x14ac:dyDescent="0.3">
      <c r="A2846" t="s">
        <v>2811</v>
      </c>
      <c r="B2846">
        <v>94</v>
      </c>
      <c r="C2846">
        <v>8828771</v>
      </c>
      <c r="D2846" t="s">
        <v>658</v>
      </c>
      <c r="E2846" t="s">
        <v>4660</v>
      </c>
      <c r="F2846" t="s">
        <v>11</v>
      </c>
      <c r="G2846">
        <v>6000000</v>
      </c>
      <c r="H2846" s="8">
        <v>4.3</v>
      </c>
    </row>
    <row r="2847" spans="1:8" hidden="1" x14ac:dyDescent="0.3">
      <c r="A2847" t="s">
        <v>596</v>
      </c>
      <c r="B2847">
        <v>103</v>
      </c>
      <c r="C2847">
        <v>67631157</v>
      </c>
      <c r="D2847" t="s">
        <v>597</v>
      </c>
      <c r="E2847" t="s">
        <v>598</v>
      </c>
      <c r="F2847" t="s">
        <v>11</v>
      </c>
      <c r="G2847">
        <v>100000000</v>
      </c>
      <c r="H2847" s="8">
        <v>6</v>
      </c>
    </row>
    <row r="2848" spans="1:8" hidden="1" x14ac:dyDescent="0.3">
      <c r="A2848" t="s">
        <v>4661</v>
      </c>
      <c r="B2848">
        <v>95</v>
      </c>
      <c r="C2848">
        <v>7563670</v>
      </c>
      <c r="D2848" t="s">
        <v>1203</v>
      </c>
      <c r="E2848" t="s">
        <v>4662</v>
      </c>
      <c r="F2848" t="s">
        <v>11</v>
      </c>
      <c r="G2848">
        <v>10000000</v>
      </c>
      <c r="H2848" s="8">
        <v>5.2</v>
      </c>
    </row>
    <row r="2849" spans="1:8" hidden="1" x14ac:dyDescent="0.3">
      <c r="A2849" t="s">
        <v>4663</v>
      </c>
      <c r="B2849">
        <v>101</v>
      </c>
      <c r="C2849">
        <v>6619173</v>
      </c>
      <c r="D2849" t="s">
        <v>4664</v>
      </c>
      <c r="E2849" t="s">
        <v>4665</v>
      </c>
      <c r="F2849" t="s">
        <v>11</v>
      </c>
      <c r="G2849">
        <v>10000000</v>
      </c>
      <c r="H2849" s="8">
        <v>6.7</v>
      </c>
    </row>
    <row r="2850" spans="1:8" hidden="1" x14ac:dyDescent="0.3">
      <c r="A2850" t="s">
        <v>4666</v>
      </c>
      <c r="B2850">
        <v>101</v>
      </c>
      <c r="C2850">
        <v>6712241</v>
      </c>
      <c r="D2850" t="s">
        <v>643</v>
      </c>
      <c r="E2850" t="s">
        <v>4667</v>
      </c>
      <c r="F2850" t="s">
        <v>11</v>
      </c>
      <c r="G2850">
        <v>7500000</v>
      </c>
      <c r="H2850" s="8">
        <v>8.6</v>
      </c>
    </row>
    <row r="2851" spans="1:8" hidden="1" x14ac:dyDescent="0.3">
      <c r="A2851" t="s">
        <v>4668</v>
      </c>
      <c r="B2851">
        <v>82</v>
      </c>
      <c r="C2851">
        <v>6842058</v>
      </c>
      <c r="D2851" t="s">
        <v>1612</v>
      </c>
      <c r="E2851" t="s">
        <v>4669</v>
      </c>
      <c r="F2851" t="s">
        <v>11</v>
      </c>
      <c r="G2851">
        <v>10000000</v>
      </c>
      <c r="H2851" s="8">
        <v>6.1</v>
      </c>
    </row>
    <row r="2852" spans="1:8" hidden="1" x14ac:dyDescent="0.3">
      <c r="A2852" t="s">
        <v>4670</v>
      </c>
      <c r="B2852">
        <v>74</v>
      </c>
      <c r="C2852">
        <v>6491350</v>
      </c>
      <c r="D2852" t="s">
        <v>2582</v>
      </c>
      <c r="E2852" t="s">
        <v>4671</v>
      </c>
      <c r="F2852" t="s">
        <v>11</v>
      </c>
      <c r="G2852">
        <v>10000000</v>
      </c>
      <c r="H2852" s="8">
        <v>5.8</v>
      </c>
    </row>
    <row r="2853" spans="1:8" hidden="1" x14ac:dyDescent="0.3">
      <c r="A2853" t="s">
        <v>4672</v>
      </c>
      <c r="B2853">
        <v>130</v>
      </c>
      <c r="C2853">
        <v>9473382</v>
      </c>
      <c r="D2853" t="s">
        <v>4673</v>
      </c>
      <c r="E2853" t="s">
        <v>4674</v>
      </c>
      <c r="F2853" t="s">
        <v>955</v>
      </c>
      <c r="G2853">
        <v>10000000</v>
      </c>
      <c r="H2853" s="8">
        <v>7.7</v>
      </c>
    </row>
    <row r="2854" spans="1:8" hidden="1" x14ac:dyDescent="0.3">
      <c r="A2854" t="s">
        <v>1919</v>
      </c>
      <c r="B2854">
        <v>112</v>
      </c>
      <c r="C2854">
        <v>6197866</v>
      </c>
      <c r="D2854" t="s">
        <v>506</v>
      </c>
      <c r="E2854" t="s">
        <v>4675</v>
      </c>
      <c r="F2854" t="s">
        <v>11</v>
      </c>
      <c r="G2854">
        <v>10000000</v>
      </c>
      <c r="H2854" s="8">
        <v>8</v>
      </c>
    </row>
    <row r="2855" spans="1:8" hidden="1" x14ac:dyDescent="0.3">
      <c r="A2855" t="s">
        <v>4676</v>
      </c>
      <c r="B2855">
        <v>96</v>
      </c>
      <c r="C2855">
        <v>6044618</v>
      </c>
      <c r="D2855" t="s">
        <v>4677</v>
      </c>
      <c r="E2855" t="s">
        <v>4678</v>
      </c>
      <c r="F2855" t="s">
        <v>11</v>
      </c>
      <c r="G2855">
        <v>10000000</v>
      </c>
      <c r="H2855" s="8">
        <v>5.6</v>
      </c>
    </row>
    <row r="2856" spans="1:8" hidden="1" x14ac:dyDescent="0.3">
      <c r="A2856" t="s">
        <v>4679</v>
      </c>
      <c r="B2856">
        <v>89</v>
      </c>
      <c r="C2856">
        <v>7764027</v>
      </c>
      <c r="D2856" t="s">
        <v>840</v>
      </c>
      <c r="E2856" t="s">
        <v>4680</v>
      </c>
      <c r="F2856" t="s">
        <v>11</v>
      </c>
      <c r="G2856">
        <v>10000000</v>
      </c>
      <c r="H2856" s="8">
        <v>6.7</v>
      </c>
    </row>
    <row r="2857" spans="1:8" hidden="1" x14ac:dyDescent="0.3">
      <c r="A2857" t="s">
        <v>3494</v>
      </c>
      <c r="B2857">
        <v>121</v>
      </c>
      <c r="C2857">
        <v>21569041</v>
      </c>
      <c r="D2857" t="s">
        <v>1128</v>
      </c>
      <c r="E2857" t="s">
        <v>4681</v>
      </c>
      <c r="F2857" t="s">
        <v>11</v>
      </c>
      <c r="G2857">
        <v>9000000</v>
      </c>
      <c r="H2857" s="8">
        <v>6.6</v>
      </c>
    </row>
    <row r="2858" spans="1:8" hidden="1" x14ac:dyDescent="0.3">
      <c r="A2858" t="s">
        <v>4682</v>
      </c>
      <c r="B2858">
        <v>85</v>
      </c>
      <c r="C2858">
        <v>4356743</v>
      </c>
      <c r="D2858" t="s">
        <v>904</v>
      </c>
      <c r="E2858" t="s">
        <v>4683</v>
      </c>
      <c r="F2858" t="s">
        <v>11</v>
      </c>
      <c r="G2858">
        <v>16000000</v>
      </c>
      <c r="H2858" s="8">
        <v>4.0999999999999996</v>
      </c>
    </row>
    <row r="2859" spans="1:8" hidden="1" x14ac:dyDescent="0.3">
      <c r="A2859" t="s">
        <v>3181</v>
      </c>
      <c r="B2859">
        <v>120</v>
      </c>
      <c r="C2859">
        <v>5484375</v>
      </c>
      <c r="D2859" t="s">
        <v>4684</v>
      </c>
      <c r="E2859" t="s">
        <v>4685</v>
      </c>
      <c r="F2859" t="s">
        <v>11</v>
      </c>
      <c r="G2859">
        <v>10000000</v>
      </c>
      <c r="H2859" s="8">
        <v>7.3</v>
      </c>
    </row>
    <row r="2860" spans="1:8" hidden="1" x14ac:dyDescent="0.3">
      <c r="A2860" t="s">
        <v>4686</v>
      </c>
      <c r="B2860">
        <v>106</v>
      </c>
      <c r="C2860">
        <v>5348317</v>
      </c>
      <c r="D2860" t="s">
        <v>2842</v>
      </c>
      <c r="E2860" t="s">
        <v>4687</v>
      </c>
      <c r="F2860" t="s">
        <v>11</v>
      </c>
      <c r="G2860">
        <v>10000000</v>
      </c>
      <c r="H2860" s="8">
        <v>7.1</v>
      </c>
    </row>
    <row r="2861" spans="1:8" hidden="1" x14ac:dyDescent="0.3">
      <c r="A2861" t="s">
        <v>4688</v>
      </c>
      <c r="B2861">
        <v>83</v>
      </c>
      <c r="C2861">
        <v>4244155</v>
      </c>
      <c r="D2861" t="s">
        <v>840</v>
      </c>
      <c r="E2861" t="s">
        <v>4689</v>
      </c>
      <c r="F2861" t="s">
        <v>11</v>
      </c>
      <c r="G2861">
        <v>10000000</v>
      </c>
      <c r="H2861" s="8">
        <v>6.5</v>
      </c>
    </row>
    <row r="2862" spans="1:8" hidden="1" x14ac:dyDescent="0.3">
      <c r="A2862" t="s">
        <v>4690</v>
      </c>
      <c r="B2862">
        <v>120</v>
      </c>
      <c r="C2862">
        <v>5004648</v>
      </c>
      <c r="D2862" t="s">
        <v>69</v>
      </c>
      <c r="E2862" t="s">
        <v>4691</v>
      </c>
      <c r="F2862" t="s">
        <v>3119</v>
      </c>
      <c r="G2862">
        <v>10000000</v>
      </c>
      <c r="H2862" s="8">
        <v>7</v>
      </c>
    </row>
    <row r="2863" spans="1:8" hidden="1" x14ac:dyDescent="0.3">
      <c r="A2863" t="s">
        <v>4692</v>
      </c>
      <c r="B2863">
        <v>111</v>
      </c>
      <c r="C2863">
        <v>3333823</v>
      </c>
      <c r="D2863" t="s">
        <v>1822</v>
      </c>
      <c r="E2863" t="s">
        <v>4693</v>
      </c>
      <c r="F2863" t="s">
        <v>11</v>
      </c>
      <c r="G2863">
        <v>10000000</v>
      </c>
      <c r="H2863" s="8">
        <v>5.5</v>
      </c>
    </row>
    <row r="2864" spans="1:8" hidden="1" x14ac:dyDescent="0.3">
      <c r="A2864" t="s">
        <v>4694</v>
      </c>
      <c r="B2864">
        <v>100</v>
      </c>
      <c r="C2864">
        <v>3275585</v>
      </c>
      <c r="D2864" t="s">
        <v>142</v>
      </c>
      <c r="E2864" t="s">
        <v>4695</v>
      </c>
      <c r="F2864" t="s">
        <v>11</v>
      </c>
      <c r="G2864">
        <v>11500000</v>
      </c>
      <c r="H2864" s="8">
        <v>6.6</v>
      </c>
    </row>
    <row r="2865" spans="1:8" hidden="1" x14ac:dyDescent="0.3">
      <c r="A2865" t="s">
        <v>500</v>
      </c>
      <c r="B2865">
        <v>89</v>
      </c>
      <c r="C2865">
        <v>3193102</v>
      </c>
      <c r="D2865" t="s">
        <v>719</v>
      </c>
      <c r="E2865" t="s">
        <v>4696</v>
      </c>
      <c r="F2865" t="s">
        <v>11</v>
      </c>
      <c r="G2865">
        <v>9000000</v>
      </c>
      <c r="H2865" s="8">
        <v>7.1</v>
      </c>
    </row>
    <row r="2866" spans="1:8" hidden="1" x14ac:dyDescent="0.3">
      <c r="A2866" t="s">
        <v>2743</v>
      </c>
      <c r="B2866">
        <v>115</v>
      </c>
      <c r="C2866">
        <v>54557348</v>
      </c>
      <c r="D2866" t="s">
        <v>712</v>
      </c>
      <c r="E2866" t="s">
        <v>4697</v>
      </c>
      <c r="F2866" t="s">
        <v>11</v>
      </c>
      <c r="G2866">
        <v>6500000</v>
      </c>
      <c r="H2866" s="8">
        <v>7.9</v>
      </c>
    </row>
    <row r="2867" spans="1:8" hidden="1" x14ac:dyDescent="0.3">
      <c r="A2867" t="s">
        <v>4698</v>
      </c>
      <c r="B2867">
        <v>135</v>
      </c>
      <c r="C2867">
        <v>3041803</v>
      </c>
      <c r="D2867" t="s">
        <v>69</v>
      </c>
      <c r="E2867" t="s">
        <v>4699</v>
      </c>
      <c r="F2867" t="s">
        <v>11</v>
      </c>
      <c r="G2867">
        <v>10000000</v>
      </c>
      <c r="H2867" s="8">
        <v>7.1</v>
      </c>
    </row>
    <row r="2868" spans="1:8" hidden="1" x14ac:dyDescent="0.3">
      <c r="A2868" t="s">
        <v>4700</v>
      </c>
      <c r="B2868">
        <v>92</v>
      </c>
      <c r="C2868">
        <v>3060858</v>
      </c>
      <c r="D2868" t="s">
        <v>297</v>
      </c>
      <c r="E2868" t="s">
        <v>4701</v>
      </c>
      <c r="F2868" t="s">
        <v>11</v>
      </c>
      <c r="G2868">
        <v>10000000</v>
      </c>
      <c r="H2868" s="8">
        <v>5.6</v>
      </c>
    </row>
    <row r="2869" spans="1:8" hidden="1" x14ac:dyDescent="0.3">
      <c r="A2869" t="s">
        <v>3057</v>
      </c>
      <c r="B2869">
        <v>120</v>
      </c>
      <c r="C2869">
        <v>1055654</v>
      </c>
      <c r="D2869" t="s">
        <v>1617</v>
      </c>
      <c r="E2869" t="s">
        <v>4702</v>
      </c>
      <c r="F2869" t="s">
        <v>11</v>
      </c>
      <c r="G2869">
        <v>10000000</v>
      </c>
      <c r="H2869" s="8">
        <v>7.3</v>
      </c>
    </row>
    <row r="2870" spans="1:8" hidden="1" x14ac:dyDescent="0.3">
      <c r="A2870" t="s">
        <v>4703</v>
      </c>
      <c r="B2870">
        <v>97</v>
      </c>
      <c r="C2870">
        <v>2331318</v>
      </c>
      <c r="D2870" t="s">
        <v>658</v>
      </c>
      <c r="E2870" t="s">
        <v>4704</v>
      </c>
      <c r="F2870" t="s">
        <v>11</v>
      </c>
      <c r="G2870">
        <v>10000000</v>
      </c>
      <c r="H2870" s="8">
        <v>3.3</v>
      </c>
    </row>
    <row r="2871" spans="1:8" hidden="1" x14ac:dyDescent="0.3">
      <c r="A2871" t="s">
        <v>1670</v>
      </c>
      <c r="B2871">
        <v>135</v>
      </c>
      <c r="C2871">
        <v>2185266</v>
      </c>
      <c r="D2871" t="s">
        <v>2842</v>
      </c>
      <c r="E2871" t="s">
        <v>4705</v>
      </c>
      <c r="F2871" t="s">
        <v>11</v>
      </c>
      <c r="G2871">
        <v>10000000</v>
      </c>
      <c r="H2871" s="8">
        <v>6.5</v>
      </c>
    </row>
    <row r="2872" spans="1:8" hidden="1" x14ac:dyDescent="0.3">
      <c r="A2872" t="s">
        <v>4706</v>
      </c>
      <c r="B2872">
        <v>93</v>
      </c>
      <c r="C2872">
        <v>26583369</v>
      </c>
      <c r="D2872" t="s">
        <v>998</v>
      </c>
      <c r="E2872" t="s">
        <v>4707</v>
      </c>
      <c r="F2872" t="s">
        <v>11</v>
      </c>
      <c r="G2872">
        <v>10000000</v>
      </c>
      <c r="H2872" s="8">
        <v>4.8</v>
      </c>
    </row>
    <row r="2873" spans="1:8" hidden="1" x14ac:dyDescent="0.3">
      <c r="A2873" t="s">
        <v>4708</v>
      </c>
      <c r="B2873">
        <v>118</v>
      </c>
      <c r="C2873">
        <v>800000</v>
      </c>
      <c r="D2873" t="s">
        <v>4184</v>
      </c>
      <c r="E2873" t="s">
        <v>4709</v>
      </c>
      <c r="F2873" t="s">
        <v>11</v>
      </c>
      <c r="G2873">
        <v>14000000</v>
      </c>
      <c r="H2873" s="8">
        <v>5.2</v>
      </c>
    </row>
    <row r="2874" spans="1:8" hidden="1" x14ac:dyDescent="0.3">
      <c r="A2874" t="s">
        <v>4710</v>
      </c>
      <c r="B2874">
        <v>97</v>
      </c>
      <c r="C2874">
        <v>7574066</v>
      </c>
      <c r="D2874" t="s">
        <v>840</v>
      </c>
      <c r="E2874" t="s">
        <v>4711</v>
      </c>
      <c r="F2874" t="s">
        <v>11</v>
      </c>
      <c r="G2874">
        <v>10000000</v>
      </c>
      <c r="H2874" s="8">
        <v>6.3</v>
      </c>
    </row>
    <row r="2875" spans="1:8" hidden="1" x14ac:dyDescent="0.3">
      <c r="A2875" t="s">
        <v>64</v>
      </c>
      <c r="B2875">
        <v>98</v>
      </c>
      <c r="C2875">
        <v>1754319</v>
      </c>
      <c r="D2875" t="s">
        <v>69</v>
      </c>
      <c r="E2875" t="s">
        <v>4712</v>
      </c>
      <c r="F2875" t="s">
        <v>11</v>
      </c>
      <c r="G2875">
        <v>10000000</v>
      </c>
      <c r="H2875" s="8">
        <v>7.2</v>
      </c>
    </row>
    <row r="2876" spans="1:8" hidden="1" x14ac:dyDescent="0.3">
      <c r="A2876" t="s">
        <v>1774</v>
      </c>
      <c r="B2876">
        <v>98</v>
      </c>
      <c r="C2876">
        <v>1641788</v>
      </c>
      <c r="D2876" t="s">
        <v>639</v>
      </c>
      <c r="E2876" t="s">
        <v>4713</v>
      </c>
      <c r="F2876" t="s">
        <v>11</v>
      </c>
      <c r="G2876">
        <v>8000000</v>
      </c>
      <c r="H2876" s="8">
        <v>6.8</v>
      </c>
    </row>
    <row r="2877" spans="1:8" hidden="1" x14ac:dyDescent="0.3">
      <c r="A2877" t="s">
        <v>4714</v>
      </c>
      <c r="B2877">
        <v>101</v>
      </c>
      <c r="C2877">
        <v>1631839</v>
      </c>
      <c r="D2877" t="s">
        <v>1409</v>
      </c>
      <c r="E2877" t="s">
        <v>4715</v>
      </c>
      <c r="F2877" t="s">
        <v>11</v>
      </c>
      <c r="G2877">
        <v>10000000</v>
      </c>
      <c r="H2877" s="8">
        <v>5.7</v>
      </c>
    </row>
    <row r="2878" spans="1:8" hidden="1" x14ac:dyDescent="0.3">
      <c r="A2878" t="s">
        <v>3222</v>
      </c>
      <c r="B2878">
        <v>132</v>
      </c>
      <c r="C2878">
        <v>1309849</v>
      </c>
      <c r="D2878" t="s">
        <v>69</v>
      </c>
      <c r="E2878" t="s">
        <v>4716</v>
      </c>
      <c r="F2878" t="s">
        <v>11</v>
      </c>
      <c r="G2878">
        <v>10000000</v>
      </c>
      <c r="H2878" s="8">
        <v>7.2</v>
      </c>
    </row>
    <row r="2879" spans="1:8" hidden="1" x14ac:dyDescent="0.3">
      <c r="A2879" t="s">
        <v>2591</v>
      </c>
      <c r="B2879">
        <v>106</v>
      </c>
      <c r="C2879">
        <v>1939441</v>
      </c>
      <c r="D2879" t="s">
        <v>564</v>
      </c>
      <c r="E2879" t="s">
        <v>4717</v>
      </c>
      <c r="F2879" t="s">
        <v>11</v>
      </c>
      <c r="G2879">
        <v>10000000</v>
      </c>
      <c r="H2879" s="8">
        <v>6.9</v>
      </c>
    </row>
    <row r="2880" spans="1:8" hidden="1" x14ac:dyDescent="0.3">
      <c r="A2880" t="s">
        <v>4285</v>
      </c>
      <c r="B2880">
        <v>87</v>
      </c>
      <c r="C2880">
        <v>1276984</v>
      </c>
      <c r="D2880" t="s">
        <v>1952</v>
      </c>
      <c r="E2880" t="s">
        <v>4718</v>
      </c>
      <c r="F2880" t="s">
        <v>11</v>
      </c>
      <c r="G2880">
        <v>10000000</v>
      </c>
      <c r="H2880" s="8">
        <v>6.2</v>
      </c>
    </row>
    <row r="2881" spans="1:8" hidden="1" x14ac:dyDescent="0.3">
      <c r="A2881" t="s">
        <v>1557</v>
      </c>
      <c r="B2881">
        <v>98</v>
      </c>
      <c r="C2881">
        <v>1987762</v>
      </c>
      <c r="D2881" t="s">
        <v>1736</v>
      </c>
      <c r="E2881" t="s">
        <v>4719</v>
      </c>
      <c r="F2881" t="s">
        <v>11</v>
      </c>
      <c r="G2881">
        <v>11000000</v>
      </c>
      <c r="H2881" s="8">
        <v>6.7</v>
      </c>
    </row>
    <row r="2882" spans="1:8" hidden="1" x14ac:dyDescent="0.3">
      <c r="A2882" t="s">
        <v>4720</v>
      </c>
      <c r="B2882">
        <v>96</v>
      </c>
      <c r="C2882">
        <v>1474508</v>
      </c>
      <c r="D2882" t="s">
        <v>840</v>
      </c>
      <c r="E2882" t="s">
        <v>4721</v>
      </c>
      <c r="F2882" t="s">
        <v>11</v>
      </c>
      <c r="G2882">
        <v>5000000</v>
      </c>
      <c r="H2882" s="8">
        <v>6.5</v>
      </c>
    </row>
    <row r="2883" spans="1:8" hidden="1" x14ac:dyDescent="0.3">
      <c r="A2883" t="s">
        <v>4722</v>
      </c>
      <c r="B2883">
        <v>104</v>
      </c>
      <c r="C2883">
        <v>1011054</v>
      </c>
      <c r="D2883" t="s">
        <v>712</v>
      </c>
      <c r="E2883" t="s">
        <v>4723</v>
      </c>
      <c r="F2883" t="s">
        <v>11</v>
      </c>
      <c r="G2883">
        <v>10000000</v>
      </c>
      <c r="H2883" s="8">
        <v>7.2</v>
      </c>
    </row>
    <row r="2884" spans="1:8" hidden="1" x14ac:dyDescent="0.3">
      <c r="A2884" t="s">
        <v>4724</v>
      </c>
      <c r="B2884">
        <v>93</v>
      </c>
      <c r="C2884">
        <v>900926</v>
      </c>
      <c r="D2884" t="s">
        <v>658</v>
      </c>
      <c r="E2884" t="s">
        <v>4725</v>
      </c>
      <c r="F2884" t="s">
        <v>11</v>
      </c>
      <c r="G2884">
        <v>10000000</v>
      </c>
      <c r="H2884" s="8">
        <v>5.3</v>
      </c>
    </row>
    <row r="2885" spans="1:8" hidden="1" x14ac:dyDescent="0.3">
      <c r="A2885" t="s">
        <v>2271</v>
      </c>
      <c r="B2885">
        <v>95</v>
      </c>
      <c r="C2885">
        <v>866778</v>
      </c>
      <c r="D2885" t="s">
        <v>69</v>
      </c>
      <c r="E2885" t="s">
        <v>4726</v>
      </c>
      <c r="F2885" t="s">
        <v>11</v>
      </c>
      <c r="G2885">
        <v>10000000</v>
      </c>
      <c r="H2885" s="8">
        <v>6.7</v>
      </c>
    </row>
    <row r="2886" spans="1:8" hidden="1" x14ac:dyDescent="0.3">
      <c r="A2886" t="s">
        <v>422</v>
      </c>
      <c r="B2886">
        <v>89</v>
      </c>
      <c r="C2886">
        <v>598645</v>
      </c>
      <c r="D2886" t="s">
        <v>551</v>
      </c>
      <c r="E2886" t="s">
        <v>4727</v>
      </c>
      <c r="F2886" t="s">
        <v>11</v>
      </c>
      <c r="G2886">
        <v>10000000</v>
      </c>
      <c r="H2886" s="8">
        <v>3.6</v>
      </c>
    </row>
    <row r="2887" spans="1:8" hidden="1" x14ac:dyDescent="0.3">
      <c r="A2887" t="s">
        <v>4728</v>
      </c>
      <c r="B2887">
        <v>107</v>
      </c>
      <c r="C2887">
        <v>578527</v>
      </c>
      <c r="D2887" t="s">
        <v>566</v>
      </c>
      <c r="E2887" t="s">
        <v>4729</v>
      </c>
      <c r="F2887" t="s">
        <v>11</v>
      </c>
      <c r="G2887">
        <v>10000000</v>
      </c>
      <c r="H2887" s="8">
        <v>5.7</v>
      </c>
    </row>
    <row r="2888" spans="1:8" hidden="1" x14ac:dyDescent="0.3">
      <c r="A2888" t="s">
        <v>3508</v>
      </c>
      <c r="B2888">
        <v>85</v>
      </c>
      <c r="C2888">
        <v>488872</v>
      </c>
      <c r="D2888" t="s">
        <v>1068</v>
      </c>
      <c r="E2888" t="s">
        <v>4730</v>
      </c>
      <c r="F2888" t="s">
        <v>2353</v>
      </c>
      <c r="G2888">
        <v>10000000</v>
      </c>
      <c r="H2888" s="8">
        <v>7.3</v>
      </c>
    </row>
    <row r="2889" spans="1:8" hidden="1" x14ac:dyDescent="0.3">
      <c r="A2889" t="s">
        <v>4731</v>
      </c>
      <c r="B2889">
        <v>93</v>
      </c>
      <c r="C2889">
        <v>365734</v>
      </c>
      <c r="D2889" t="s">
        <v>1128</v>
      </c>
      <c r="E2889" t="s">
        <v>4732</v>
      </c>
      <c r="F2889" t="s">
        <v>11</v>
      </c>
      <c r="G2889">
        <v>10000000</v>
      </c>
      <c r="H2889" s="8">
        <v>5</v>
      </c>
    </row>
    <row r="2890" spans="1:8" hidden="1" x14ac:dyDescent="0.3">
      <c r="A2890" t="s">
        <v>4733</v>
      </c>
      <c r="B2890">
        <v>101</v>
      </c>
      <c r="C2890">
        <v>231417</v>
      </c>
      <c r="D2890" t="s">
        <v>1952</v>
      </c>
      <c r="E2890" t="s">
        <v>4734</v>
      </c>
      <c r="F2890" t="s">
        <v>955</v>
      </c>
      <c r="G2890">
        <v>60000000</v>
      </c>
      <c r="H2890" s="8">
        <v>6.6</v>
      </c>
    </row>
    <row r="2891" spans="1:8" hidden="1" x14ac:dyDescent="0.3">
      <c r="A2891" t="s">
        <v>4735</v>
      </c>
      <c r="B2891">
        <v>103</v>
      </c>
      <c r="C2891">
        <v>3093491</v>
      </c>
      <c r="D2891" t="s">
        <v>506</v>
      </c>
      <c r="E2891" t="s">
        <v>4736</v>
      </c>
      <c r="F2891" t="s">
        <v>11</v>
      </c>
      <c r="G2891">
        <v>5000000</v>
      </c>
      <c r="H2891" s="8">
        <v>6.6</v>
      </c>
    </row>
    <row r="2892" spans="1:8" hidden="1" x14ac:dyDescent="0.3">
      <c r="A2892" t="s">
        <v>4737</v>
      </c>
      <c r="B2892">
        <v>111</v>
      </c>
      <c r="C2892">
        <v>228524</v>
      </c>
      <c r="D2892" t="s">
        <v>840</v>
      </c>
      <c r="E2892" t="s">
        <v>4738</v>
      </c>
      <c r="F2892" t="s">
        <v>11</v>
      </c>
      <c r="G2892">
        <v>4000000</v>
      </c>
      <c r="H2892" s="8">
        <v>7.3</v>
      </c>
    </row>
    <row r="2893" spans="1:8" hidden="1" x14ac:dyDescent="0.3">
      <c r="A2893" t="s">
        <v>4739</v>
      </c>
      <c r="B2893">
        <v>86</v>
      </c>
      <c r="C2893">
        <v>226792</v>
      </c>
      <c r="D2893" t="s">
        <v>4740</v>
      </c>
      <c r="E2893" t="s">
        <v>4741</v>
      </c>
      <c r="F2893" t="s">
        <v>11</v>
      </c>
      <c r="G2893">
        <v>10000000</v>
      </c>
      <c r="H2893" s="8">
        <v>6.2</v>
      </c>
    </row>
    <row r="2894" spans="1:8" hidden="1" x14ac:dyDescent="0.3">
      <c r="A2894" t="s">
        <v>4742</v>
      </c>
      <c r="B2894">
        <v>90</v>
      </c>
      <c r="C2894">
        <v>136432</v>
      </c>
      <c r="D2894" t="s">
        <v>4003</v>
      </c>
      <c r="E2894" t="s">
        <v>4743</v>
      </c>
      <c r="F2894" t="s">
        <v>11</v>
      </c>
      <c r="G2894">
        <v>5000000</v>
      </c>
      <c r="H2894" s="8">
        <v>6.6</v>
      </c>
    </row>
    <row r="2895" spans="1:8" hidden="1" x14ac:dyDescent="0.3">
      <c r="A2895" t="s">
        <v>4433</v>
      </c>
      <c r="B2895">
        <v>82</v>
      </c>
      <c r="C2895">
        <v>131617</v>
      </c>
      <c r="D2895" t="s">
        <v>1345</v>
      </c>
      <c r="E2895" t="s">
        <v>4744</v>
      </c>
      <c r="F2895" t="s">
        <v>11</v>
      </c>
      <c r="G2895">
        <v>10000000</v>
      </c>
      <c r="H2895" s="8">
        <v>6.3</v>
      </c>
    </row>
    <row r="2896" spans="1:8" hidden="1" x14ac:dyDescent="0.3">
      <c r="A2896" t="s">
        <v>4745</v>
      </c>
      <c r="B2896">
        <v>83</v>
      </c>
      <c r="C2896">
        <v>126247</v>
      </c>
      <c r="D2896" t="s">
        <v>326</v>
      </c>
      <c r="E2896" t="s">
        <v>4746</v>
      </c>
      <c r="F2896" t="s">
        <v>11</v>
      </c>
      <c r="G2896">
        <v>6200000</v>
      </c>
      <c r="H2896" s="8">
        <v>3.3</v>
      </c>
    </row>
    <row r="2897" spans="1:8" hidden="1" x14ac:dyDescent="0.3">
      <c r="A2897" t="s">
        <v>4747</v>
      </c>
      <c r="B2897">
        <v>125</v>
      </c>
      <c r="C2897">
        <v>169379</v>
      </c>
      <c r="D2897" t="s">
        <v>655</v>
      </c>
      <c r="E2897" t="s">
        <v>4748</v>
      </c>
      <c r="F2897" t="s">
        <v>920</v>
      </c>
      <c r="G2897">
        <v>10000000</v>
      </c>
      <c r="H2897" s="8">
        <v>6.2</v>
      </c>
    </row>
    <row r="2898" spans="1:8" hidden="1" x14ac:dyDescent="0.3">
      <c r="A2898" t="s">
        <v>4749</v>
      </c>
      <c r="B2898">
        <v>86</v>
      </c>
      <c r="C2898">
        <v>15447</v>
      </c>
      <c r="D2898" t="s">
        <v>658</v>
      </c>
      <c r="E2898" t="s">
        <v>4750</v>
      </c>
      <c r="F2898" t="s">
        <v>11</v>
      </c>
      <c r="G2898">
        <v>10000000</v>
      </c>
      <c r="H2898" s="8">
        <v>3.5</v>
      </c>
    </row>
    <row r="2899" spans="1:8" hidden="1" x14ac:dyDescent="0.3">
      <c r="A2899" t="s">
        <v>4751</v>
      </c>
      <c r="B2899">
        <v>91</v>
      </c>
      <c r="C2899">
        <v>19348</v>
      </c>
      <c r="D2899" t="s">
        <v>840</v>
      </c>
      <c r="E2899" t="s">
        <v>4752</v>
      </c>
      <c r="F2899" t="s">
        <v>11</v>
      </c>
      <c r="G2899">
        <v>10000000</v>
      </c>
      <c r="H2899" s="8">
        <v>5.5</v>
      </c>
    </row>
    <row r="2900" spans="1:8" hidden="1" x14ac:dyDescent="0.3">
      <c r="A2900" t="s">
        <v>4753</v>
      </c>
      <c r="B2900">
        <v>90</v>
      </c>
      <c r="C2900">
        <v>100503</v>
      </c>
      <c r="D2900" t="s">
        <v>551</v>
      </c>
      <c r="E2900" t="s">
        <v>4754</v>
      </c>
      <c r="F2900" t="s">
        <v>11</v>
      </c>
      <c r="G2900">
        <v>8000000</v>
      </c>
      <c r="H2900" s="8">
        <v>5.9</v>
      </c>
    </row>
    <row r="2901" spans="1:8" hidden="1" x14ac:dyDescent="0.3">
      <c r="A2901" t="s">
        <v>4755</v>
      </c>
      <c r="B2901">
        <v>90</v>
      </c>
      <c r="C2901">
        <v>92900</v>
      </c>
      <c r="D2901" t="s">
        <v>840</v>
      </c>
      <c r="E2901" t="s">
        <v>4756</v>
      </c>
      <c r="F2901" t="s">
        <v>11</v>
      </c>
      <c r="G2901">
        <v>5000000</v>
      </c>
      <c r="H2901" s="8">
        <v>4.7</v>
      </c>
    </row>
    <row r="2902" spans="1:8" hidden="1" x14ac:dyDescent="0.3">
      <c r="A2902" t="s">
        <v>4757</v>
      </c>
      <c r="B2902">
        <v>93</v>
      </c>
      <c r="C2902">
        <v>5561</v>
      </c>
      <c r="D2902" t="s">
        <v>551</v>
      </c>
      <c r="E2902" t="s">
        <v>4758</v>
      </c>
      <c r="F2902" t="s">
        <v>11</v>
      </c>
      <c r="G2902">
        <v>10000000</v>
      </c>
      <c r="H2902" s="8">
        <v>3.9</v>
      </c>
    </row>
    <row r="2903" spans="1:8" hidden="1" x14ac:dyDescent="0.3">
      <c r="A2903" t="s">
        <v>4759</v>
      </c>
      <c r="B2903">
        <v>104</v>
      </c>
      <c r="C2903">
        <v>3607</v>
      </c>
      <c r="D2903" t="s">
        <v>742</v>
      </c>
      <c r="E2903" t="s">
        <v>4760</v>
      </c>
      <c r="F2903" t="s">
        <v>11</v>
      </c>
      <c r="G2903">
        <v>10000000</v>
      </c>
      <c r="H2903" s="8">
        <v>6.1</v>
      </c>
    </row>
    <row r="2904" spans="1:8" hidden="1" x14ac:dyDescent="0.3">
      <c r="A2904" t="s">
        <v>4761</v>
      </c>
      <c r="B2904">
        <v>85</v>
      </c>
      <c r="C2904">
        <v>70527</v>
      </c>
      <c r="D2904" t="s">
        <v>840</v>
      </c>
      <c r="E2904" t="s">
        <v>4762</v>
      </c>
      <c r="F2904" t="s">
        <v>11</v>
      </c>
      <c r="G2904">
        <v>6500000</v>
      </c>
      <c r="H2904" s="8">
        <v>6.7</v>
      </c>
    </row>
    <row r="2905" spans="1:8" hidden="1" x14ac:dyDescent="0.3">
      <c r="A2905" t="s">
        <v>4763</v>
      </c>
      <c r="B2905">
        <v>81</v>
      </c>
      <c r="C2905">
        <v>11835</v>
      </c>
      <c r="D2905" t="s">
        <v>465</v>
      </c>
      <c r="E2905" t="s">
        <v>4764</v>
      </c>
      <c r="F2905" t="s">
        <v>4765</v>
      </c>
      <c r="G2905">
        <v>10000000</v>
      </c>
      <c r="H2905" s="8">
        <v>6.9</v>
      </c>
    </row>
    <row r="2906" spans="1:8" hidden="1" x14ac:dyDescent="0.3">
      <c r="A2906" t="s">
        <v>2779</v>
      </c>
      <c r="B2906">
        <v>135</v>
      </c>
      <c r="C2906">
        <v>128486</v>
      </c>
      <c r="D2906" t="s">
        <v>1538</v>
      </c>
      <c r="E2906" t="s">
        <v>4766</v>
      </c>
      <c r="F2906" t="s">
        <v>4350</v>
      </c>
      <c r="G2906">
        <v>10000000</v>
      </c>
      <c r="H2906" s="8">
        <v>7.3</v>
      </c>
    </row>
    <row r="2907" spans="1:8" hidden="1" x14ac:dyDescent="0.3">
      <c r="A2907" t="s">
        <v>4767</v>
      </c>
      <c r="B2907">
        <v>144</v>
      </c>
      <c r="C2907">
        <v>2483955</v>
      </c>
      <c r="D2907" t="s">
        <v>69</v>
      </c>
      <c r="E2907" t="s">
        <v>4768</v>
      </c>
      <c r="F2907" t="s">
        <v>11</v>
      </c>
      <c r="G2907">
        <v>9600000</v>
      </c>
      <c r="H2907" s="8">
        <v>6.7</v>
      </c>
    </row>
    <row r="2908" spans="1:8" hidden="1" x14ac:dyDescent="0.3">
      <c r="A2908" t="s">
        <v>1070</v>
      </c>
      <c r="B2908">
        <v>98</v>
      </c>
      <c r="C2908">
        <v>57176582</v>
      </c>
      <c r="D2908" t="s">
        <v>658</v>
      </c>
      <c r="E2908" t="s">
        <v>4769</v>
      </c>
      <c r="F2908" t="s">
        <v>11</v>
      </c>
      <c r="G2908">
        <v>9500000</v>
      </c>
      <c r="H2908" s="8">
        <v>6.1</v>
      </c>
    </row>
    <row r="2909" spans="1:8" hidden="1" x14ac:dyDescent="0.3">
      <c r="A2909" t="s">
        <v>2596</v>
      </c>
      <c r="B2909">
        <v>117</v>
      </c>
      <c r="C2909">
        <v>43100000</v>
      </c>
      <c r="D2909" t="s">
        <v>16</v>
      </c>
      <c r="E2909" t="s">
        <v>4770</v>
      </c>
      <c r="F2909" t="s">
        <v>11</v>
      </c>
      <c r="G2909">
        <v>9500000</v>
      </c>
      <c r="H2909" s="8">
        <v>6.9</v>
      </c>
    </row>
    <row r="2910" spans="1:8" hidden="1" x14ac:dyDescent="0.3">
      <c r="A2910" t="s">
        <v>3768</v>
      </c>
      <c r="B2910">
        <v>127</v>
      </c>
      <c r="C2910">
        <v>225377</v>
      </c>
      <c r="D2910" t="s">
        <v>69</v>
      </c>
      <c r="E2910" t="s">
        <v>4771</v>
      </c>
      <c r="F2910" t="s">
        <v>955</v>
      </c>
      <c r="G2910">
        <v>8900000</v>
      </c>
      <c r="H2910" s="8">
        <v>7.9</v>
      </c>
    </row>
    <row r="2911" spans="1:8" hidden="1" x14ac:dyDescent="0.3">
      <c r="A2911" t="s">
        <v>4772</v>
      </c>
      <c r="B2911">
        <v>98</v>
      </c>
      <c r="C2911">
        <v>14114488</v>
      </c>
      <c r="D2911" t="s">
        <v>2170</v>
      </c>
      <c r="E2911" t="s">
        <v>4773</v>
      </c>
      <c r="F2911" t="s">
        <v>11</v>
      </c>
      <c r="G2911">
        <v>10500000</v>
      </c>
      <c r="H2911" s="8">
        <v>4.5</v>
      </c>
    </row>
    <row r="2912" spans="1:8" hidden="1" x14ac:dyDescent="0.3">
      <c r="A2912" t="s">
        <v>4774</v>
      </c>
      <c r="B2912">
        <v>197</v>
      </c>
      <c r="C2912">
        <v>46300000</v>
      </c>
      <c r="D2912" t="s">
        <v>449</v>
      </c>
      <c r="E2912" t="s">
        <v>4775</v>
      </c>
      <c r="F2912" t="s">
        <v>11</v>
      </c>
      <c r="G2912">
        <v>9400000</v>
      </c>
      <c r="H2912" s="8">
        <v>7.6</v>
      </c>
    </row>
    <row r="2913" spans="1:8" hidden="1" x14ac:dyDescent="0.3">
      <c r="A2913" t="s">
        <v>1711</v>
      </c>
      <c r="B2913">
        <v>104</v>
      </c>
      <c r="C2913">
        <v>2600000</v>
      </c>
      <c r="D2913" t="s">
        <v>1123</v>
      </c>
      <c r="E2913" t="s">
        <v>4776</v>
      </c>
      <c r="F2913" t="s">
        <v>11</v>
      </c>
      <c r="G2913">
        <v>6000000</v>
      </c>
      <c r="H2913" s="8">
        <v>7.5</v>
      </c>
    </row>
    <row r="2914" spans="1:8" hidden="1" x14ac:dyDescent="0.3">
      <c r="A2914" t="s">
        <v>4777</v>
      </c>
      <c r="B2914">
        <v>90</v>
      </c>
      <c r="C2914">
        <v>1602466</v>
      </c>
      <c r="D2914" t="s">
        <v>4778</v>
      </c>
      <c r="E2914" t="s">
        <v>4779</v>
      </c>
      <c r="F2914" t="s">
        <v>11</v>
      </c>
      <c r="G2914">
        <v>600000000</v>
      </c>
      <c r="H2914" s="8">
        <v>6</v>
      </c>
    </row>
    <row r="2915" spans="1:8" hidden="1" x14ac:dyDescent="0.3">
      <c r="A2915" t="s">
        <v>4160</v>
      </c>
      <c r="B2915">
        <v>130</v>
      </c>
      <c r="C2915">
        <v>3029870</v>
      </c>
      <c r="D2915" t="s">
        <v>610</v>
      </c>
      <c r="E2915" t="s">
        <v>4780</v>
      </c>
      <c r="F2915" t="s">
        <v>11</v>
      </c>
      <c r="G2915">
        <v>7400000</v>
      </c>
      <c r="H2915" s="8">
        <v>7.1</v>
      </c>
    </row>
    <row r="2916" spans="1:8" hidden="1" x14ac:dyDescent="0.3">
      <c r="A2916" t="s">
        <v>4781</v>
      </c>
      <c r="B2916">
        <v>176</v>
      </c>
      <c r="C2916">
        <v>3047539</v>
      </c>
      <c r="D2916" t="s">
        <v>69</v>
      </c>
      <c r="E2916" t="s">
        <v>4782</v>
      </c>
      <c r="F2916" t="s">
        <v>4544</v>
      </c>
      <c r="G2916">
        <v>7217600</v>
      </c>
      <c r="H2916" s="8">
        <v>6.9</v>
      </c>
    </row>
    <row r="2917" spans="1:8" hidden="1" x14ac:dyDescent="0.3">
      <c r="A2917" t="s">
        <v>60</v>
      </c>
      <c r="B2917">
        <v>116</v>
      </c>
      <c r="C2917">
        <v>78900000</v>
      </c>
      <c r="D2917" t="s">
        <v>3244</v>
      </c>
      <c r="E2917" t="s">
        <v>4783</v>
      </c>
      <c r="F2917" t="s">
        <v>11</v>
      </c>
      <c r="G2917">
        <v>11000000</v>
      </c>
      <c r="H2917" s="8">
        <v>8.5</v>
      </c>
    </row>
    <row r="2918" spans="1:8" hidden="1" x14ac:dyDescent="0.3">
      <c r="A2918" t="s">
        <v>2403</v>
      </c>
      <c r="B2918">
        <v>88</v>
      </c>
      <c r="C2918">
        <v>30859000</v>
      </c>
      <c r="D2918" t="s">
        <v>2170</v>
      </c>
      <c r="E2918" t="s">
        <v>4784</v>
      </c>
      <c r="F2918" t="s">
        <v>11</v>
      </c>
      <c r="G2918">
        <v>83532</v>
      </c>
      <c r="H2918" s="8">
        <v>7.5</v>
      </c>
    </row>
    <row r="2919" spans="1:8" hidden="1" x14ac:dyDescent="0.3">
      <c r="A2919" t="s">
        <v>4785</v>
      </c>
      <c r="B2919">
        <v>106</v>
      </c>
      <c r="C2919">
        <v>3571735</v>
      </c>
      <c r="D2919" t="s">
        <v>1418</v>
      </c>
      <c r="E2919" t="s">
        <v>4786</v>
      </c>
      <c r="F2919" t="s">
        <v>11</v>
      </c>
      <c r="G2919">
        <v>10000000</v>
      </c>
      <c r="H2919" s="8">
        <v>6.6</v>
      </c>
    </row>
    <row r="2920" spans="1:8" hidden="1" x14ac:dyDescent="0.3">
      <c r="A2920" t="s">
        <v>2275</v>
      </c>
      <c r="B2920">
        <v>181</v>
      </c>
      <c r="C2920">
        <v>50000000</v>
      </c>
      <c r="D2920" t="s">
        <v>3797</v>
      </c>
      <c r="E2920" t="s">
        <v>4787</v>
      </c>
      <c r="F2920" t="s">
        <v>11</v>
      </c>
      <c r="G2920">
        <v>9000000</v>
      </c>
      <c r="H2920" s="8">
        <v>8</v>
      </c>
    </row>
    <row r="2921" spans="1:8" hidden="1" x14ac:dyDescent="0.3">
      <c r="A2921" t="s">
        <v>4788</v>
      </c>
      <c r="B2921">
        <v>130</v>
      </c>
      <c r="C2921">
        <v>63600000</v>
      </c>
      <c r="D2921" t="s">
        <v>16</v>
      </c>
      <c r="E2921" t="s">
        <v>4789</v>
      </c>
      <c r="F2921" t="s">
        <v>11</v>
      </c>
      <c r="G2921">
        <v>9000000</v>
      </c>
      <c r="H2921" s="8">
        <v>7</v>
      </c>
    </row>
    <row r="2922" spans="1:8" hidden="1" x14ac:dyDescent="0.3">
      <c r="A2922" t="s">
        <v>1015</v>
      </c>
      <c r="B2922">
        <v>123</v>
      </c>
      <c r="C2922">
        <v>36049108</v>
      </c>
      <c r="D2922" t="s">
        <v>1896</v>
      </c>
      <c r="E2922" t="s">
        <v>4790</v>
      </c>
      <c r="F2922" t="s">
        <v>11</v>
      </c>
      <c r="G2922">
        <v>9000000</v>
      </c>
      <c r="H2922" s="8">
        <v>6.8</v>
      </c>
    </row>
    <row r="2923" spans="1:8" hidden="1" x14ac:dyDescent="0.3">
      <c r="A2923" t="s">
        <v>2895</v>
      </c>
      <c r="B2923">
        <v>120</v>
      </c>
      <c r="C2923">
        <v>34074895</v>
      </c>
      <c r="D2923" t="s">
        <v>840</v>
      </c>
      <c r="E2923" t="s">
        <v>4791</v>
      </c>
      <c r="F2923" t="s">
        <v>11</v>
      </c>
      <c r="G2923">
        <v>9000000</v>
      </c>
      <c r="H2923" s="8">
        <v>6.7</v>
      </c>
    </row>
    <row r="2924" spans="1:8" hidden="1" x14ac:dyDescent="0.3">
      <c r="A2924" t="s">
        <v>4193</v>
      </c>
      <c r="B2924">
        <v>87</v>
      </c>
      <c r="C2924">
        <v>33244684</v>
      </c>
      <c r="D2924" t="s">
        <v>2404</v>
      </c>
      <c r="E2924" t="s">
        <v>4792</v>
      </c>
      <c r="F2924" t="s">
        <v>11</v>
      </c>
      <c r="G2924">
        <v>9000000</v>
      </c>
      <c r="H2924" s="8">
        <v>6.5</v>
      </c>
    </row>
    <row r="2925" spans="1:8" hidden="1" x14ac:dyDescent="0.3">
      <c r="A2925" t="s">
        <v>4793</v>
      </c>
      <c r="B2925">
        <v>123</v>
      </c>
      <c r="C2925">
        <v>24530513</v>
      </c>
      <c r="D2925" t="s">
        <v>953</v>
      </c>
      <c r="E2925" t="s">
        <v>4794</v>
      </c>
      <c r="F2925" t="s">
        <v>11</v>
      </c>
      <c r="G2925">
        <v>9000000</v>
      </c>
      <c r="H2925" s="8">
        <v>8</v>
      </c>
    </row>
    <row r="2926" spans="1:8" hidden="1" x14ac:dyDescent="0.3">
      <c r="A2926" t="s">
        <v>4565</v>
      </c>
      <c r="B2926">
        <v>103</v>
      </c>
      <c r="C2926">
        <v>71519230</v>
      </c>
      <c r="D2926" t="s">
        <v>739</v>
      </c>
      <c r="E2926" t="s">
        <v>4795</v>
      </c>
      <c r="F2926" t="s">
        <v>11</v>
      </c>
      <c r="G2926">
        <v>9000000</v>
      </c>
      <c r="H2926" s="8">
        <v>6.5</v>
      </c>
    </row>
    <row r="2927" spans="1:8" hidden="1" x14ac:dyDescent="0.3">
      <c r="A2927" t="s">
        <v>4796</v>
      </c>
      <c r="B2927">
        <v>91</v>
      </c>
      <c r="C2927">
        <v>20035310</v>
      </c>
      <c r="D2927" t="s">
        <v>465</v>
      </c>
      <c r="E2927" t="s">
        <v>4797</v>
      </c>
      <c r="F2927" t="s">
        <v>11</v>
      </c>
      <c r="G2927">
        <v>9000000</v>
      </c>
      <c r="H2927" s="8">
        <v>4.9000000000000004</v>
      </c>
    </row>
    <row r="2928" spans="1:8" hidden="1" x14ac:dyDescent="0.3">
      <c r="A2928" t="s">
        <v>4239</v>
      </c>
      <c r="B2928">
        <v>88</v>
      </c>
      <c r="C2928">
        <v>18225165</v>
      </c>
      <c r="D2928" t="s">
        <v>1395</v>
      </c>
      <c r="E2928" t="s">
        <v>4798</v>
      </c>
      <c r="F2928" t="s">
        <v>11</v>
      </c>
      <c r="G2928">
        <v>9000000</v>
      </c>
      <c r="H2928" s="8">
        <v>7.1</v>
      </c>
    </row>
    <row r="2929" spans="1:8" hidden="1" x14ac:dyDescent="0.3">
      <c r="A2929" t="s">
        <v>1439</v>
      </c>
      <c r="B2929">
        <v>126</v>
      </c>
      <c r="C2929">
        <v>17804273</v>
      </c>
      <c r="D2929" t="s">
        <v>1345</v>
      </c>
      <c r="E2929" t="s">
        <v>4799</v>
      </c>
      <c r="F2929" t="s">
        <v>11</v>
      </c>
      <c r="G2929">
        <v>20000000</v>
      </c>
      <c r="H2929" s="8">
        <v>7</v>
      </c>
    </row>
    <row r="2930" spans="1:8" hidden="1" x14ac:dyDescent="0.3">
      <c r="A2930" t="s">
        <v>4800</v>
      </c>
      <c r="B2930">
        <v>120</v>
      </c>
      <c r="C2930">
        <v>16938179</v>
      </c>
      <c r="D2930" t="s">
        <v>712</v>
      </c>
      <c r="E2930" t="s">
        <v>4801</v>
      </c>
      <c r="F2930" t="s">
        <v>11</v>
      </c>
      <c r="G2930">
        <v>8000000</v>
      </c>
      <c r="H2930" s="8">
        <v>7</v>
      </c>
    </row>
    <row r="2931" spans="1:8" hidden="1" x14ac:dyDescent="0.3">
      <c r="A2931" t="s">
        <v>3574</v>
      </c>
      <c r="B2931">
        <v>94</v>
      </c>
      <c r="C2931">
        <v>16235293</v>
      </c>
      <c r="D2931" t="s">
        <v>2090</v>
      </c>
      <c r="E2931" t="s">
        <v>4802</v>
      </c>
      <c r="F2931" t="s">
        <v>11</v>
      </c>
      <c r="G2931">
        <v>9000000</v>
      </c>
      <c r="H2931" s="8">
        <v>4.5</v>
      </c>
    </row>
    <row r="2932" spans="1:8" hidden="1" x14ac:dyDescent="0.3">
      <c r="A2932" t="s">
        <v>273</v>
      </c>
      <c r="B2932">
        <v>137</v>
      </c>
      <c r="C2932">
        <v>10161099</v>
      </c>
      <c r="D2932" t="s">
        <v>4803</v>
      </c>
      <c r="E2932" t="s">
        <v>4804</v>
      </c>
      <c r="F2932" t="s">
        <v>11</v>
      </c>
      <c r="G2932">
        <v>9000000</v>
      </c>
      <c r="H2932" s="8">
        <v>7.7</v>
      </c>
    </row>
    <row r="2933" spans="1:8" hidden="1" x14ac:dyDescent="0.3">
      <c r="A2933" t="s">
        <v>285</v>
      </c>
      <c r="B2933">
        <v>119</v>
      </c>
      <c r="C2933">
        <v>6047856</v>
      </c>
      <c r="D2933" t="s">
        <v>142</v>
      </c>
      <c r="E2933" t="s">
        <v>4805</v>
      </c>
      <c r="F2933" t="s">
        <v>11</v>
      </c>
      <c r="G2933">
        <v>8500000</v>
      </c>
      <c r="H2933" s="8">
        <v>6.7</v>
      </c>
    </row>
    <row r="2934" spans="1:8" hidden="1" x14ac:dyDescent="0.3">
      <c r="A2934" t="s">
        <v>1985</v>
      </c>
      <c r="B2934">
        <v>99</v>
      </c>
      <c r="C2934">
        <v>4681503</v>
      </c>
      <c r="D2934" t="s">
        <v>840</v>
      </c>
      <c r="E2934" t="s">
        <v>4806</v>
      </c>
      <c r="F2934" t="s">
        <v>11</v>
      </c>
      <c r="G2934">
        <v>9000000</v>
      </c>
      <c r="H2934" s="8">
        <v>7</v>
      </c>
    </row>
    <row r="2935" spans="1:8" hidden="1" x14ac:dyDescent="0.3">
      <c r="A2935" t="s">
        <v>4807</v>
      </c>
      <c r="B2935">
        <v>79</v>
      </c>
      <c r="C2935">
        <v>4350774</v>
      </c>
      <c r="D2935" t="s">
        <v>658</v>
      </c>
      <c r="E2935" t="s">
        <v>4808</v>
      </c>
      <c r="F2935" t="s">
        <v>11</v>
      </c>
      <c r="G2935">
        <v>8000000</v>
      </c>
      <c r="H2935" s="8">
        <v>6.5</v>
      </c>
    </row>
    <row r="2936" spans="1:8" hidden="1" x14ac:dyDescent="0.3">
      <c r="A2936" t="s">
        <v>4206</v>
      </c>
      <c r="B2936">
        <v>95</v>
      </c>
      <c r="C2936">
        <v>2955039</v>
      </c>
      <c r="D2936" t="s">
        <v>536</v>
      </c>
      <c r="E2936" t="s">
        <v>4809</v>
      </c>
      <c r="F2936" t="s">
        <v>11</v>
      </c>
      <c r="G2936">
        <v>9000000</v>
      </c>
      <c r="H2936" s="8">
        <v>6.2</v>
      </c>
    </row>
    <row r="2937" spans="1:8" hidden="1" x14ac:dyDescent="0.3">
      <c r="A2937" t="s">
        <v>3732</v>
      </c>
      <c r="B2937">
        <v>103</v>
      </c>
      <c r="C2937">
        <v>1530535</v>
      </c>
      <c r="D2937" t="s">
        <v>465</v>
      </c>
      <c r="E2937" t="s">
        <v>4810</v>
      </c>
      <c r="F2937" t="s">
        <v>11</v>
      </c>
      <c r="G2937">
        <v>9000000</v>
      </c>
      <c r="H2937" s="8">
        <v>5.7</v>
      </c>
    </row>
    <row r="2938" spans="1:8" hidden="1" x14ac:dyDescent="0.3">
      <c r="A2938" t="s">
        <v>3463</v>
      </c>
      <c r="B2938">
        <v>92</v>
      </c>
      <c r="C2938">
        <v>4881867</v>
      </c>
      <c r="D2938" t="s">
        <v>2464</v>
      </c>
      <c r="E2938" t="s">
        <v>4811</v>
      </c>
      <c r="F2938" t="s">
        <v>11</v>
      </c>
      <c r="G2938">
        <v>9000000</v>
      </c>
      <c r="H2938" s="8">
        <v>6.4</v>
      </c>
    </row>
    <row r="2939" spans="1:8" hidden="1" x14ac:dyDescent="0.3">
      <c r="A2939" t="s">
        <v>3725</v>
      </c>
      <c r="B2939">
        <v>84</v>
      </c>
      <c r="C2939">
        <v>11860839</v>
      </c>
      <c r="D2939" t="s">
        <v>1343</v>
      </c>
      <c r="E2939" t="s">
        <v>4812</v>
      </c>
      <c r="F2939" t="s">
        <v>11</v>
      </c>
      <c r="G2939">
        <v>9000000</v>
      </c>
      <c r="H2939" s="8">
        <v>5.4</v>
      </c>
    </row>
    <row r="2940" spans="1:8" hidden="1" x14ac:dyDescent="0.3">
      <c r="A2940" t="s">
        <v>4813</v>
      </c>
      <c r="B2940">
        <v>300</v>
      </c>
      <c r="C2940">
        <v>454255</v>
      </c>
      <c r="D2940" t="s">
        <v>357</v>
      </c>
      <c r="E2940" t="s">
        <v>4814</v>
      </c>
      <c r="F2940" t="s">
        <v>4141</v>
      </c>
      <c r="G2940">
        <v>400000000</v>
      </c>
      <c r="H2940" s="8">
        <v>6.6</v>
      </c>
    </row>
    <row r="2941" spans="1:8" hidden="1" x14ac:dyDescent="0.3">
      <c r="A2941" t="s">
        <v>4815</v>
      </c>
      <c r="B2941">
        <v>120</v>
      </c>
      <c r="C2941">
        <v>349618</v>
      </c>
      <c r="D2941" t="s">
        <v>2090</v>
      </c>
      <c r="E2941" t="s">
        <v>4816</v>
      </c>
      <c r="F2941" t="s">
        <v>11</v>
      </c>
      <c r="G2941">
        <v>9000000</v>
      </c>
      <c r="H2941" s="8">
        <v>6.1</v>
      </c>
    </row>
    <row r="2942" spans="1:8" hidden="1" x14ac:dyDescent="0.3">
      <c r="A2942" t="s">
        <v>3577</v>
      </c>
      <c r="B2942">
        <v>121</v>
      </c>
      <c r="C2942">
        <v>112935</v>
      </c>
      <c r="D2942" t="s">
        <v>1128</v>
      </c>
      <c r="E2942" t="s">
        <v>4817</v>
      </c>
      <c r="F2942" t="s">
        <v>11</v>
      </c>
      <c r="G2942">
        <v>9000000</v>
      </c>
      <c r="H2942" s="8">
        <v>7.6</v>
      </c>
    </row>
    <row r="2943" spans="1:8" hidden="1" x14ac:dyDescent="0.3">
      <c r="A2943" t="s">
        <v>4818</v>
      </c>
      <c r="B2943">
        <v>97</v>
      </c>
      <c r="C2943">
        <v>883887</v>
      </c>
      <c r="D2943" t="s">
        <v>1128</v>
      </c>
      <c r="E2943" t="s">
        <v>4819</v>
      </c>
      <c r="F2943" t="s">
        <v>11</v>
      </c>
      <c r="G2943">
        <v>9000000</v>
      </c>
      <c r="H2943" s="8">
        <v>6.2</v>
      </c>
    </row>
    <row r="2944" spans="1:8" hidden="1" x14ac:dyDescent="0.3">
      <c r="A2944" t="s">
        <v>4104</v>
      </c>
      <c r="B2944">
        <v>86</v>
      </c>
      <c r="C2944">
        <v>13751</v>
      </c>
      <c r="D2944" t="s">
        <v>2323</v>
      </c>
      <c r="E2944" t="s">
        <v>4820</v>
      </c>
      <c r="F2944" t="s">
        <v>11</v>
      </c>
      <c r="G2944">
        <v>11400000</v>
      </c>
      <c r="H2944" s="8">
        <v>6.6</v>
      </c>
    </row>
    <row r="2945" spans="1:8" hidden="1" x14ac:dyDescent="0.3">
      <c r="A2945" t="s">
        <v>4821</v>
      </c>
      <c r="B2945">
        <v>45</v>
      </c>
      <c r="C2945">
        <v>145109</v>
      </c>
      <c r="D2945" t="s">
        <v>728</v>
      </c>
      <c r="E2945" t="s">
        <v>4822</v>
      </c>
      <c r="F2945" t="s">
        <v>4823</v>
      </c>
      <c r="G2945">
        <v>45000000</v>
      </c>
      <c r="H2945" s="8">
        <v>7.3</v>
      </c>
    </row>
    <row r="2946" spans="1:8" hidden="1" x14ac:dyDescent="0.3">
      <c r="A2946" t="s">
        <v>4824</v>
      </c>
      <c r="B2946">
        <v>97</v>
      </c>
      <c r="C2946">
        <v>1046166</v>
      </c>
      <c r="D2946" t="s">
        <v>3814</v>
      </c>
      <c r="E2946" t="s">
        <v>4825</v>
      </c>
      <c r="F2946" t="s">
        <v>11</v>
      </c>
      <c r="G2946">
        <v>9000000</v>
      </c>
      <c r="H2946" s="8">
        <v>4.2</v>
      </c>
    </row>
    <row r="2947" spans="1:8" hidden="1" x14ac:dyDescent="0.3">
      <c r="A2947" t="s">
        <v>4826</v>
      </c>
      <c r="B2947">
        <v>93</v>
      </c>
      <c r="C2947">
        <v>174635000</v>
      </c>
      <c r="D2947" t="s">
        <v>1395</v>
      </c>
      <c r="E2947" t="s">
        <v>4827</v>
      </c>
      <c r="F2947" t="s">
        <v>11</v>
      </c>
      <c r="G2947">
        <v>8800000</v>
      </c>
      <c r="H2947" s="8">
        <v>6.5</v>
      </c>
    </row>
    <row r="2948" spans="1:8" hidden="1" x14ac:dyDescent="0.3">
      <c r="A2948" t="s">
        <v>4828</v>
      </c>
      <c r="B2948">
        <v>84</v>
      </c>
      <c r="C2948">
        <v>14373825</v>
      </c>
      <c r="D2948" t="s">
        <v>742</v>
      </c>
      <c r="E2948" t="s">
        <v>4829</v>
      </c>
      <c r="F2948" t="s">
        <v>11</v>
      </c>
      <c r="G2948">
        <v>8600000</v>
      </c>
      <c r="H2948" s="8">
        <v>6.5</v>
      </c>
    </row>
    <row r="2949" spans="1:8" hidden="1" x14ac:dyDescent="0.3">
      <c r="A2949" t="s">
        <v>4830</v>
      </c>
      <c r="B2949">
        <v>96</v>
      </c>
      <c r="C2949">
        <v>162</v>
      </c>
      <c r="D2949" t="s">
        <v>108</v>
      </c>
      <c r="E2949" t="s">
        <v>4831</v>
      </c>
      <c r="F2949" t="s">
        <v>11</v>
      </c>
      <c r="G2949">
        <v>9000000</v>
      </c>
      <c r="H2949" s="8">
        <v>5.7</v>
      </c>
    </row>
    <row r="2950" spans="1:8" hidden="1" x14ac:dyDescent="0.3">
      <c r="A2950" t="s">
        <v>1607</v>
      </c>
      <c r="B2950">
        <v>112</v>
      </c>
      <c r="C2950">
        <v>39462438</v>
      </c>
      <c r="D2950" t="s">
        <v>2522</v>
      </c>
      <c r="E2950" t="s">
        <v>4832</v>
      </c>
      <c r="F2950" t="s">
        <v>11</v>
      </c>
      <c r="G2950">
        <v>7000000</v>
      </c>
      <c r="H2950" s="8">
        <v>7.3</v>
      </c>
    </row>
    <row r="2951" spans="1:8" hidden="1" x14ac:dyDescent="0.3">
      <c r="A2951" t="s">
        <v>4833</v>
      </c>
      <c r="B2951">
        <v>125</v>
      </c>
      <c r="C2951">
        <v>29200000</v>
      </c>
      <c r="D2951" t="s">
        <v>2522</v>
      </c>
      <c r="E2951" t="s">
        <v>4834</v>
      </c>
      <c r="F2951" t="s">
        <v>11</v>
      </c>
      <c r="G2951">
        <v>8500000</v>
      </c>
      <c r="H2951" s="8">
        <v>6.9</v>
      </c>
    </row>
    <row r="2952" spans="1:8" hidden="1" x14ac:dyDescent="0.3">
      <c r="A2952" t="s">
        <v>4835</v>
      </c>
      <c r="B2952">
        <v>96</v>
      </c>
      <c r="C2952">
        <v>21564616</v>
      </c>
      <c r="D2952" t="s">
        <v>658</v>
      </c>
      <c r="E2952" t="s">
        <v>4836</v>
      </c>
      <c r="F2952" t="s">
        <v>11</v>
      </c>
      <c r="G2952">
        <v>8500000</v>
      </c>
      <c r="H2952" s="8">
        <v>5</v>
      </c>
    </row>
    <row r="2953" spans="1:8" hidden="1" x14ac:dyDescent="0.3">
      <c r="A2953" t="s">
        <v>2645</v>
      </c>
      <c r="B2953">
        <v>103</v>
      </c>
      <c r="C2953">
        <v>14879556</v>
      </c>
      <c r="D2953" t="s">
        <v>840</v>
      </c>
      <c r="E2953" t="s">
        <v>4837</v>
      </c>
      <c r="F2953" t="s">
        <v>11</v>
      </c>
      <c r="G2953">
        <v>8000000</v>
      </c>
      <c r="H2953" s="8">
        <v>7.3</v>
      </c>
    </row>
    <row r="2954" spans="1:8" hidden="1" x14ac:dyDescent="0.3">
      <c r="A2954" t="s">
        <v>4838</v>
      </c>
      <c r="B2954">
        <v>101</v>
      </c>
      <c r="C2954">
        <v>34017854</v>
      </c>
      <c r="D2954" t="s">
        <v>658</v>
      </c>
      <c r="E2954" t="s">
        <v>4839</v>
      </c>
      <c r="F2954" t="s">
        <v>11</v>
      </c>
      <c r="G2954">
        <v>8500000</v>
      </c>
      <c r="H2954" s="8">
        <v>6.5</v>
      </c>
    </row>
    <row r="2955" spans="1:8" hidden="1" x14ac:dyDescent="0.3">
      <c r="A2955" t="s">
        <v>4840</v>
      </c>
      <c r="B2955">
        <v>104</v>
      </c>
      <c r="C2955">
        <v>4273372</v>
      </c>
      <c r="D2955" t="s">
        <v>2522</v>
      </c>
      <c r="E2955" t="s">
        <v>4841</v>
      </c>
      <c r="F2955" t="s">
        <v>11</v>
      </c>
      <c r="G2955">
        <v>22000000</v>
      </c>
      <c r="H2955" s="8">
        <v>2.1</v>
      </c>
    </row>
    <row r="2956" spans="1:8" hidden="1" x14ac:dyDescent="0.3">
      <c r="A2956" t="s">
        <v>4441</v>
      </c>
      <c r="B2956">
        <v>119</v>
      </c>
      <c r="C2956">
        <v>4440055</v>
      </c>
      <c r="D2956" t="s">
        <v>2067</v>
      </c>
      <c r="E2956" t="s">
        <v>4842</v>
      </c>
      <c r="F2956" t="s">
        <v>11</v>
      </c>
      <c r="G2956">
        <v>8500000</v>
      </c>
      <c r="H2956" s="8">
        <v>7</v>
      </c>
    </row>
    <row r="2957" spans="1:8" hidden="1" x14ac:dyDescent="0.3">
      <c r="A2957" t="s">
        <v>4542</v>
      </c>
      <c r="B2957">
        <v>128</v>
      </c>
      <c r="C2957">
        <v>4018695</v>
      </c>
      <c r="D2957" t="s">
        <v>602</v>
      </c>
      <c r="E2957" t="s">
        <v>4843</v>
      </c>
      <c r="F2957" t="s">
        <v>4544</v>
      </c>
      <c r="G2957">
        <v>12000000</v>
      </c>
      <c r="H2957" s="8">
        <v>8</v>
      </c>
    </row>
    <row r="2958" spans="1:8" hidden="1" x14ac:dyDescent="0.3">
      <c r="A2958" t="s">
        <v>3198</v>
      </c>
      <c r="B2958">
        <v>107</v>
      </c>
      <c r="C2958">
        <v>80000000</v>
      </c>
      <c r="D2958" t="s">
        <v>2522</v>
      </c>
      <c r="E2958" t="s">
        <v>3199</v>
      </c>
      <c r="F2958" t="s">
        <v>11</v>
      </c>
      <c r="G2958">
        <v>8200000</v>
      </c>
      <c r="H2958" s="8">
        <v>6.5</v>
      </c>
    </row>
    <row r="2959" spans="1:8" hidden="1" x14ac:dyDescent="0.3">
      <c r="A2959" t="s">
        <v>3590</v>
      </c>
      <c r="B2959">
        <v>106</v>
      </c>
      <c r="C2959">
        <v>6262942</v>
      </c>
      <c r="D2959" t="s">
        <v>331</v>
      </c>
      <c r="E2959" t="s">
        <v>4844</v>
      </c>
      <c r="F2959" t="s">
        <v>11</v>
      </c>
      <c r="G2959">
        <v>9000000</v>
      </c>
      <c r="H2959" s="8">
        <v>6.9</v>
      </c>
    </row>
    <row r="2960" spans="1:8" hidden="1" x14ac:dyDescent="0.3">
      <c r="A2960" t="s">
        <v>4845</v>
      </c>
      <c r="B2960">
        <v>126</v>
      </c>
      <c r="C2960">
        <v>1997807</v>
      </c>
      <c r="D2960" t="s">
        <v>602</v>
      </c>
      <c r="E2960" t="s">
        <v>4846</v>
      </c>
      <c r="F2960" t="s">
        <v>11</v>
      </c>
      <c r="G2960">
        <v>8000000</v>
      </c>
      <c r="H2960" s="8">
        <v>7.1</v>
      </c>
    </row>
    <row r="2961" spans="1:8" hidden="1" x14ac:dyDescent="0.3">
      <c r="A2961" t="s">
        <v>2034</v>
      </c>
      <c r="B2961">
        <v>126</v>
      </c>
      <c r="C2961">
        <v>90800000</v>
      </c>
      <c r="D2961" t="s">
        <v>2035</v>
      </c>
      <c r="E2961" t="s">
        <v>2036</v>
      </c>
      <c r="F2961" t="s">
        <v>11</v>
      </c>
      <c r="G2961">
        <v>8000000</v>
      </c>
      <c r="H2961" s="8">
        <v>7.2</v>
      </c>
    </row>
    <row r="2962" spans="1:8" hidden="1" x14ac:dyDescent="0.3">
      <c r="A2962" t="s">
        <v>4560</v>
      </c>
      <c r="B2962">
        <v>150</v>
      </c>
      <c r="C2962">
        <v>140244</v>
      </c>
      <c r="D2962" t="s">
        <v>4847</v>
      </c>
      <c r="E2962" t="s">
        <v>4848</v>
      </c>
      <c r="F2962" t="s">
        <v>11</v>
      </c>
      <c r="G2962">
        <v>8500000</v>
      </c>
      <c r="H2962" s="8">
        <v>6.7</v>
      </c>
    </row>
    <row r="2963" spans="1:8" hidden="1" x14ac:dyDescent="0.3">
      <c r="A2963" t="s">
        <v>578</v>
      </c>
      <c r="B2963">
        <v>178</v>
      </c>
      <c r="C2963">
        <v>107930000</v>
      </c>
      <c r="D2963" t="s">
        <v>643</v>
      </c>
      <c r="E2963" t="s">
        <v>4849</v>
      </c>
      <c r="F2963" t="s">
        <v>11</v>
      </c>
      <c r="G2963">
        <v>8000000</v>
      </c>
      <c r="H2963" s="8">
        <v>8.9</v>
      </c>
    </row>
    <row r="2964" spans="1:8" hidden="1" x14ac:dyDescent="0.3">
      <c r="A2964" t="s">
        <v>4850</v>
      </c>
      <c r="B2964">
        <v>117</v>
      </c>
      <c r="C2964">
        <v>32279955</v>
      </c>
      <c r="D2964" t="s">
        <v>712</v>
      </c>
      <c r="E2964" t="s">
        <v>4851</v>
      </c>
      <c r="F2964" t="s">
        <v>11</v>
      </c>
      <c r="G2964">
        <v>8500000</v>
      </c>
      <c r="H2964" s="8">
        <v>7.9</v>
      </c>
    </row>
    <row r="2965" spans="1:8" hidden="1" x14ac:dyDescent="0.3">
      <c r="A2965" t="s">
        <v>1626</v>
      </c>
      <c r="B2965">
        <v>119</v>
      </c>
      <c r="C2965">
        <v>4992159</v>
      </c>
      <c r="D2965" t="s">
        <v>4003</v>
      </c>
      <c r="E2965" t="s">
        <v>4852</v>
      </c>
      <c r="F2965" t="s">
        <v>11</v>
      </c>
      <c r="G2965">
        <v>8550000</v>
      </c>
      <c r="H2965" s="8">
        <v>5.6</v>
      </c>
    </row>
    <row r="2966" spans="1:8" hidden="1" x14ac:dyDescent="0.3">
      <c r="A2966" t="s">
        <v>2364</v>
      </c>
      <c r="B2966">
        <v>174</v>
      </c>
      <c r="C2966">
        <v>163214286</v>
      </c>
      <c r="D2966" t="s">
        <v>4853</v>
      </c>
      <c r="E2966" t="s">
        <v>4854</v>
      </c>
      <c r="F2966" t="s">
        <v>11</v>
      </c>
      <c r="G2966">
        <v>8200000</v>
      </c>
      <c r="H2966" s="8">
        <v>8</v>
      </c>
    </row>
    <row r="2967" spans="1:8" hidden="1" x14ac:dyDescent="0.3">
      <c r="A2967" t="s">
        <v>270</v>
      </c>
      <c r="B2967">
        <v>111</v>
      </c>
      <c r="C2967">
        <v>69800000</v>
      </c>
      <c r="D2967" t="s">
        <v>1203</v>
      </c>
      <c r="E2967" t="s">
        <v>4855</v>
      </c>
      <c r="F2967" t="s">
        <v>11</v>
      </c>
      <c r="G2967">
        <v>8000000</v>
      </c>
      <c r="H2967" s="8">
        <v>6.2</v>
      </c>
    </row>
    <row r="2968" spans="1:8" hidden="1" x14ac:dyDescent="0.3">
      <c r="A2968" t="s">
        <v>4856</v>
      </c>
      <c r="B2968">
        <v>101</v>
      </c>
      <c r="C2968">
        <v>59889948</v>
      </c>
      <c r="D2968" t="s">
        <v>840</v>
      </c>
      <c r="E2968" t="s">
        <v>4857</v>
      </c>
      <c r="F2968" t="s">
        <v>11</v>
      </c>
      <c r="G2968">
        <v>8000000</v>
      </c>
      <c r="H2968" s="8">
        <v>7.9</v>
      </c>
    </row>
    <row r="2969" spans="1:8" hidden="1" x14ac:dyDescent="0.3">
      <c r="A2969" t="s">
        <v>1286</v>
      </c>
      <c r="B2969">
        <v>89</v>
      </c>
      <c r="C2969">
        <v>52287414</v>
      </c>
      <c r="D2969" t="s">
        <v>2289</v>
      </c>
      <c r="E2969" t="s">
        <v>4858</v>
      </c>
      <c r="F2969" t="s">
        <v>11</v>
      </c>
      <c r="G2969">
        <v>8000000</v>
      </c>
      <c r="H2969" s="8">
        <v>8.1</v>
      </c>
    </row>
    <row r="2970" spans="1:8" hidden="1" x14ac:dyDescent="0.3">
      <c r="A2970" t="s">
        <v>1741</v>
      </c>
      <c r="B2970">
        <v>113</v>
      </c>
      <c r="C2970">
        <v>45063889</v>
      </c>
      <c r="D2970" t="s">
        <v>1207</v>
      </c>
      <c r="E2970" t="s">
        <v>4859</v>
      </c>
      <c r="F2970" t="s">
        <v>11</v>
      </c>
      <c r="G2970">
        <v>8000000</v>
      </c>
      <c r="H2970" s="8">
        <v>7.6</v>
      </c>
    </row>
    <row r="2971" spans="1:8" hidden="1" x14ac:dyDescent="0.3">
      <c r="A2971" t="s">
        <v>4860</v>
      </c>
      <c r="B2971">
        <v>95</v>
      </c>
      <c r="C2971">
        <v>40066497</v>
      </c>
      <c r="D2971" t="s">
        <v>2025</v>
      </c>
      <c r="E2971" t="s">
        <v>4861</v>
      </c>
      <c r="F2971" t="s">
        <v>11</v>
      </c>
      <c r="G2971">
        <v>8000000</v>
      </c>
      <c r="H2971" s="8">
        <v>3.5</v>
      </c>
    </row>
    <row r="2972" spans="1:8" hidden="1" x14ac:dyDescent="0.3">
      <c r="A2972" t="s">
        <v>4862</v>
      </c>
      <c r="B2972">
        <v>112</v>
      </c>
      <c r="C2972">
        <v>36500000</v>
      </c>
      <c r="D2972" t="s">
        <v>564</v>
      </c>
      <c r="E2972" t="s">
        <v>4863</v>
      </c>
      <c r="F2972" t="s">
        <v>11</v>
      </c>
      <c r="G2972">
        <v>8000000</v>
      </c>
      <c r="H2972" s="8">
        <v>7.6</v>
      </c>
    </row>
    <row r="2973" spans="1:8" hidden="1" x14ac:dyDescent="0.3">
      <c r="A2973" t="s">
        <v>4186</v>
      </c>
      <c r="B2973">
        <v>109</v>
      </c>
      <c r="C2973">
        <v>27362712</v>
      </c>
      <c r="D2973" t="s">
        <v>1890</v>
      </c>
      <c r="E2973" t="s">
        <v>4864</v>
      </c>
      <c r="F2973" t="s">
        <v>11</v>
      </c>
      <c r="G2973">
        <v>8000000</v>
      </c>
      <c r="H2973" s="8">
        <v>6.5</v>
      </c>
    </row>
    <row r="2974" spans="1:8" hidden="1" x14ac:dyDescent="0.3">
      <c r="A2974" t="s">
        <v>4865</v>
      </c>
      <c r="B2974">
        <v>108</v>
      </c>
      <c r="C2974">
        <v>34746109</v>
      </c>
      <c r="D2974" t="s">
        <v>4866</v>
      </c>
      <c r="E2974" t="s">
        <v>4867</v>
      </c>
      <c r="F2974" t="s">
        <v>11</v>
      </c>
      <c r="G2974">
        <v>8000000</v>
      </c>
      <c r="H2974" s="8">
        <v>5.6</v>
      </c>
    </row>
    <row r="2975" spans="1:8" hidden="1" x14ac:dyDescent="0.3">
      <c r="A2975" t="s">
        <v>2647</v>
      </c>
      <c r="B2975">
        <v>100</v>
      </c>
      <c r="C2975">
        <v>34963967</v>
      </c>
      <c r="D2975" t="s">
        <v>465</v>
      </c>
      <c r="E2975" t="s">
        <v>4868</v>
      </c>
      <c r="F2975" t="s">
        <v>11</v>
      </c>
      <c r="G2975">
        <v>8000000</v>
      </c>
      <c r="H2975" s="8">
        <v>7.7</v>
      </c>
    </row>
    <row r="2976" spans="1:8" hidden="1" x14ac:dyDescent="0.3">
      <c r="A2976" t="s">
        <v>4869</v>
      </c>
      <c r="B2976">
        <v>90</v>
      </c>
      <c r="C2976">
        <v>25926543</v>
      </c>
      <c r="D2976" t="s">
        <v>998</v>
      </c>
      <c r="E2976" t="s">
        <v>4870</v>
      </c>
      <c r="F2976" t="s">
        <v>11</v>
      </c>
      <c r="G2976">
        <v>8000000</v>
      </c>
      <c r="H2976" s="8">
        <v>5.2</v>
      </c>
    </row>
    <row r="2977" spans="1:8" hidden="1" x14ac:dyDescent="0.3">
      <c r="A2977" t="s">
        <v>4871</v>
      </c>
      <c r="B2977">
        <v>94</v>
      </c>
      <c r="C2977">
        <v>26049082</v>
      </c>
      <c r="D2977" t="s">
        <v>551</v>
      </c>
      <c r="E2977" t="s">
        <v>4872</v>
      </c>
      <c r="F2977" t="s">
        <v>11</v>
      </c>
      <c r="G2977">
        <v>8000000</v>
      </c>
      <c r="H2977" s="8">
        <v>6.1</v>
      </c>
    </row>
    <row r="2978" spans="1:8" hidden="1" x14ac:dyDescent="0.3">
      <c r="A2978" t="s">
        <v>273</v>
      </c>
      <c r="B2978">
        <v>111</v>
      </c>
      <c r="C2978">
        <v>22551000</v>
      </c>
      <c r="D2978" t="s">
        <v>465</v>
      </c>
      <c r="E2978" t="s">
        <v>4873</v>
      </c>
      <c r="F2978" t="s">
        <v>11</v>
      </c>
      <c r="G2978">
        <v>8000000</v>
      </c>
      <c r="H2978" s="8">
        <v>7.4</v>
      </c>
    </row>
    <row r="2979" spans="1:8" hidden="1" x14ac:dyDescent="0.3">
      <c r="A2979" t="s">
        <v>4874</v>
      </c>
      <c r="B2979">
        <v>142</v>
      </c>
      <c r="C2979">
        <v>22800000</v>
      </c>
      <c r="D2979" t="s">
        <v>16</v>
      </c>
      <c r="E2979" t="s">
        <v>4875</v>
      </c>
      <c r="F2979" t="s">
        <v>11</v>
      </c>
      <c r="G2979">
        <v>7000000</v>
      </c>
      <c r="H2979" s="8">
        <v>6.8</v>
      </c>
    </row>
    <row r="2980" spans="1:8" hidden="1" x14ac:dyDescent="0.3">
      <c r="A2980" t="s">
        <v>2058</v>
      </c>
      <c r="B2980">
        <v>107</v>
      </c>
      <c r="C2980">
        <v>18090181</v>
      </c>
      <c r="D2980" t="s">
        <v>883</v>
      </c>
      <c r="E2980" t="s">
        <v>4876</v>
      </c>
      <c r="F2980" t="s">
        <v>11</v>
      </c>
      <c r="G2980">
        <v>8000000</v>
      </c>
      <c r="H2980" s="8">
        <v>6.4</v>
      </c>
    </row>
    <row r="2981" spans="1:8" hidden="1" x14ac:dyDescent="0.3">
      <c r="A2981" t="s">
        <v>1931</v>
      </c>
      <c r="B2981">
        <v>91</v>
      </c>
      <c r="C2981">
        <v>17843379</v>
      </c>
      <c r="D2981" t="s">
        <v>465</v>
      </c>
      <c r="E2981" t="s">
        <v>4877</v>
      </c>
      <c r="F2981" t="s">
        <v>11</v>
      </c>
      <c r="G2981">
        <v>8000000</v>
      </c>
      <c r="H2981" s="8">
        <v>5.7</v>
      </c>
    </row>
    <row r="2982" spans="1:8" hidden="1" x14ac:dyDescent="0.3">
      <c r="A2982" t="s">
        <v>4383</v>
      </c>
      <c r="B2982">
        <v>82</v>
      </c>
      <c r="C2982">
        <v>17278980</v>
      </c>
      <c r="D2982" t="s">
        <v>326</v>
      </c>
      <c r="E2982" t="s">
        <v>4878</v>
      </c>
      <c r="F2982" t="s">
        <v>11</v>
      </c>
      <c r="G2982">
        <v>8000000</v>
      </c>
      <c r="H2982" s="8">
        <v>6.7</v>
      </c>
    </row>
    <row r="2983" spans="1:8" hidden="1" x14ac:dyDescent="0.3">
      <c r="A2983" t="s">
        <v>4879</v>
      </c>
      <c r="B2983">
        <v>97</v>
      </c>
      <c r="C2983">
        <v>16699684</v>
      </c>
      <c r="D2983" t="s">
        <v>551</v>
      </c>
      <c r="E2983" t="s">
        <v>4880</v>
      </c>
      <c r="F2983" t="s">
        <v>11</v>
      </c>
      <c r="G2983">
        <v>8000000</v>
      </c>
      <c r="H2983" s="8">
        <v>5.6</v>
      </c>
    </row>
    <row r="2984" spans="1:8" hidden="1" x14ac:dyDescent="0.3">
      <c r="A2984" t="s">
        <v>1706</v>
      </c>
      <c r="B2984">
        <v>128</v>
      </c>
      <c r="C2984">
        <v>50815288</v>
      </c>
      <c r="D2984" t="s">
        <v>1345</v>
      </c>
      <c r="E2984" t="s">
        <v>1707</v>
      </c>
      <c r="F2984" t="s">
        <v>11</v>
      </c>
      <c r="G2984">
        <v>50000000</v>
      </c>
      <c r="H2984" s="8">
        <v>7</v>
      </c>
    </row>
    <row r="2985" spans="1:8" hidden="1" x14ac:dyDescent="0.3">
      <c r="A2985" t="s">
        <v>4881</v>
      </c>
      <c r="B2985">
        <v>102</v>
      </c>
      <c r="C2985">
        <v>15047419</v>
      </c>
      <c r="D2985" t="s">
        <v>643</v>
      </c>
      <c r="E2985" t="s">
        <v>4882</v>
      </c>
      <c r="F2985" t="s">
        <v>11</v>
      </c>
      <c r="G2985">
        <v>7000000</v>
      </c>
      <c r="H2985" s="8">
        <v>7.6</v>
      </c>
    </row>
    <row r="2986" spans="1:8" hidden="1" x14ac:dyDescent="0.3">
      <c r="A2986" t="s">
        <v>2862</v>
      </c>
      <c r="B2986">
        <v>93</v>
      </c>
      <c r="C2986">
        <v>14015786</v>
      </c>
      <c r="D2986" t="s">
        <v>69</v>
      </c>
      <c r="E2986" t="s">
        <v>4883</v>
      </c>
      <c r="F2986" t="s">
        <v>11</v>
      </c>
      <c r="G2986">
        <v>5000000</v>
      </c>
      <c r="H2986" s="8">
        <v>6.5</v>
      </c>
    </row>
    <row r="2987" spans="1:8" hidden="1" x14ac:dyDescent="0.3">
      <c r="A2987" t="s">
        <v>4884</v>
      </c>
      <c r="B2987">
        <v>138</v>
      </c>
      <c r="C2987">
        <v>10269307</v>
      </c>
      <c r="D2987" t="s">
        <v>108</v>
      </c>
      <c r="E2987" t="s">
        <v>4885</v>
      </c>
      <c r="F2987" t="s">
        <v>11</v>
      </c>
      <c r="G2987">
        <v>8000000</v>
      </c>
      <c r="H2987" s="8">
        <v>6.3</v>
      </c>
    </row>
    <row r="2988" spans="1:8" hidden="1" x14ac:dyDescent="0.3">
      <c r="A2988" t="s">
        <v>4886</v>
      </c>
      <c r="B2988">
        <v>93</v>
      </c>
      <c r="C2988">
        <v>17536788</v>
      </c>
      <c r="D2988" t="s">
        <v>465</v>
      </c>
      <c r="E2988" t="s">
        <v>4887</v>
      </c>
      <c r="F2988" t="s">
        <v>11</v>
      </c>
      <c r="G2988">
        <v>8000000</v>
      </c>
      <c r="H2988" s="8">
        <v>7.1</v>
      </c>
    </row>
    <row r="2989" spans="1:8" hidden="1" x14ac:dyDescent="0.3">
      <c r="A2989" t="s">
        <v>1237</v>
      </c>
      <c r="B2989">
        <v>92</v>
      </c>
      <c r="C2989">
        <v>58401464</v>
      </c>
      <c r="D2989" t="s">
        <v>551</v>
      </c>
      <c r="E2989" t="s">
        <v>4888</v>
      </c>
      <c r="F2989" t="s">
        <v>11</v>
      </c>
      <c r="G2989">
        <v>8000000</v>
      </c>
      <c r="H2989" s="8">
        <v>7.1</v>
      </c>
    </row>
    <row r="2990" spans="1:8" hidden="1" x14ac:dyDescent="0.3">
      <c r="A2990" t="s">
        <v>2925</v>
      </c>
      <c r="B2990">
        <v>92</v>
      </c>
      <c r="C2990">
        <v>8279017</v>
      </c>
      <c r="D2990" t="s">
        <v>4889</v>
      </c>
      <c r="E2990" t="s">
        <v>4890</v>
      </c>
      <c r="F2990" t="s">
        <v>11</v>
      </c>
      <c r="G2990">
        <v>8000000</v>
      </c>
      <c r="H2990" s="8">
        <v>6.9</v>
      </c>
    </row>
    <row r="2991" spans="1:8" hidden="1" x14ac:dyDescent="0.3">
      <c r="A2991" t="s">
        <v>3862</v>
      </c>
      <c r="B2991">
        <v>104</v>
      </c>
      <c r="C2991">
        <v>10106233</v>
      </c>
      <c r="D2991" t="s">
        <v>840</v>
      </c>
      <c r="E2991" t="s">
        <v>4891</v>
      </c>
      <c r="F2991" t="s">
        <v>11</v>
      </c>
      <c r="G2991">
        <v>8000000</v>
      </c>
      <c r="H2991" s="8">
        <v>5.4</v>
      </c>
    </row>
    <row r="2992" spans="1:8" hidden="1" x14ac:dyDescent="0.3">
      <c r="A2992" t="s">
        <v>3491</v>
      </c>
      <c r="B2992">
        <v>89</v>
      </c>
      <c r="C2992">
        <v>4692814</v>
      </c>
      <c r="D2992" t="s">
        <v>658</v>
      </c>
      <c r="E2992" t="s">
        <v>4892</v>
      </c>
      <c r="F2992" t="s">
        <v>11</v>
      </c>
      <c r="G2992">
        <v>8000000</v>
      </c>
      <c r="H2992" s="8">
        <v>5.0999999999999996</v>
      </c>
    </row>
    <row r="2993" spans="1:8" hidden="1" x14ac:dyDescent="0.3">
      <c r="A2993" t="s">
        <v>4893</v>
      </c>
      <c r="B2993">
        <v>92</v>
      </c>
      <c r="C2993">
        <v>5018450</v>
      </c>
      <c r="D2993" t="s">
        <v>1203</v>
      </c>
      <c r="E2993" t="s">
        <v>4894</v>
      </c>
      <c r="F2993" t="s">
        <v>11</v>
      </c>
      <c r="G2993">
        <v>8000000</v>
      </c>
      <c r="H2993" s="8">
        <v>5.3</v>
      </c>
    </row>
    <row r="2994" spans="1:8" hidden="1" x14ac:dyDescent="0.3">
      <c r="A2994" t="s">
        <v>4895</v>
      </c>
      <c r="B2994">
        <v>90</v>
      </c>
      <c r="C2994">
        <v>3442820</v>
      </c>
      <c r="D2994" t="s">
        <v>4896</v>
      </c>
      <c r="E2994" t="s">
        <v>4897</v>
      </c>
      <c r="F2994" t="s">
        <v>11</v>
      </c>
      <c r="G2994">
        <v>8000000</v>
      </c>
      <c r="H2994" s="8">
        <v>7.3</v>
      </c>
    </row>
    <row r="2995" spans="1:8" hidden="1" x14ac:dyDescent="0.3">
      <c r="A2995" t="s">
        <v>3577</v>
      </c>
      <c r="B2995">
        <v>129</v>
      </c>
      <c r="C2995">
        <v>3205244</v>
      </c>
      <c r="D2995" t="s">
        <v>840</v>
      </c>
      <c r="E2995" t="s">
        <v>4898</v>
      </c>
      <c r="F2995" t="s">
        <v>11</v>
      </c>
      <c r="G2995">
        <v>10000000</v>
      </c>
      <c r="H2995" s="8">
        <v>7.3</v>
      </c>
    </row>
    <row r="2996" spans="1:8" hidden="1" x14ac:dyDescent="0.3">
      <c r="A2996" t="s">
        <v>4899</v>
      </c>
      <c r="B2996">
        <v>111</v>
      </c>
      <c r="C2996">
        <v>3076425</v>
      </c>
      <c r="D2996" t="s">
        <v>4900</v>
      </c>
      <c r="E2996" t="s">
        <v>4901</v>
      </c>
      <c r="F2996" t="s">
        <v>955</v>
      </c>
      <c r="G2996">
        <v>8000000</v>
      </c>
      <c r="H2996" s="8">
        <v>7.1</v>
      </c>
    </row>
    <row r="2997" spans="1:8" hidden="1" x14ac:dyDescent="0.3">
      <c r="A2997" t="s">
        <v>4053</v>
      </c>
      <c r="B2997">
        <v>79</v>
      </c>
      <c r="C2997">
        <v>2275557</v>
      </c>
      <c r="D2997" t="s">
        <v>131</v>
      </c>
      <c r="E2997" t="s">
        <v>4902</v>
      </c>
      <c r="F2997" t="s">
        <v>11</v>
      </c>
      <c r="G2997">
        <v>8000000</v>
      </c>
      <c r="H2997" s="8">
        <v>6</v>
      </c>
    </row>
    <row r="2998" spans="1:8" hidden="1" x14ac:dyDescent="0.3">
      <c r="A2998" t="s">
        <v>1630</v>
      </c>
      <c r="B2998">
        <v>104</v>
      </c>
      <c r="C2998">
        <v>1789892</v>
      </c>
      <c r="D2998" t="s">
        <v>326</v>
      </c>
      <c r="E2998" t="s">
        <v>4903</v>
      </c>
      <c r="F2998" t="s">
        <v>11</v>
      </c>
      <c r="G2998">
        <v>8000000</v>
      </c>
      <c r="H2998" s="8">
        <v>6.6</v>
      </c>
    </row>
    <row r="2999" spans="1:8" hidden="1" x14ac:dyDescent="0.3">
      <c r="A2999" t="s">
        <v>4904</v>
      </c>
      <c r="B2999">
        <v>101</v>
      </c>
      <c r="C2999">
        <v>6350058</v>
      </c>
      <c r="D2999" t="s">
        <v>465</v>
      </c>
      <c r="E2999" t="s">
        <v>4905</v>
      </c>
      <c r="F2999" t="s">
        <v>11</v>
      </c>
      <c r="G2999">
        <v>8000000</v>
      </c>
      <c r="H2999" s="8">
        <v>7.2</v>
      </c>
    </row>
    <row r="3000" spans="1:8" hidden="1" x14ac:dyDescent="0.3">
      <c r="A3000" t="s">
        <v>3090</v>
      </c>
      <c r="B3000">
        <v>113</v>
      </c>
      <c r="C3000">
        <v>1094798</v>
      </c>
      <c r="D3000" t="s">
        <v>1010</v>
      </c>
      <c r="E3000" t="s">
        <v>4906</v>
      </c>
      <c r="F3000" t="s">
        <v>11</v>
      </c>
      <c r="G3000">
        <v>7200000</v>
      </c>
      <c r="H3000" s="8">
        <v>7.2</v>
      </c>
    </row>
    <row r="3001" spans="1:8" hidden="1" x14ac:dyDescent="0.3">
      <c r="A3001" t="s">
        <v>3660</v>
      </c>
      <c r="B3001">
        <v>92</v>
      </c>
      <c r="C3001">
        <v>1071240</v>
      </c>
      <c r="D3001" t="s">
        <v>506</v>
      </c>
      <c r="E3001" t="s">
        <v>4907</v>
      </c>
      <c r="F3001" t="s">
        <v>11</v>
      </c>
      <c r="G3001">
        <v>8000000</v>
      </c>
      <c r="H3001" s="8">
        <v>6.9</v>
      </c>
    </row>
    <row r="3002" spans="1:8" hidden="1" x14ac:dyDescent="0.3">
      <c r="A3002" t="s">
        <v>4908</v>
      </c>
      <c r="B3002">
        <v>106</v>
      </c>
      <c r="C3002">
        <v>532190</v>
      </c>
      <c r="D3002" t="s">
        <v>2259</v>
      </c>
      <c r="E3002" t="s">
        <v>4909</v>
      </c>
      <c r="F3002" t="s">
        <v>11</v>
      </c>
      <c r="G3002">
        <v>8000000</v>
      </c>
      <c r="H3002" s="8">
        <v>6.8</v>
      </c>
    </row>
    <row r="3003" spans="1:8" hidden="1" x14ac:dyDescent="0.3">
      <c r="A3003" t="s">
        <v>4910</v>
      </c>
      <c r="B3003">
        <v>75</v>
      </c>
      <c r="C3003">
        <v>686383</v>
      </c>
      <c r="D3003" t="s">
        <v>200</v>
      </c>
      <c r="E3003" t="s">
        <v>4911</v>
      </c>
      <c r="F3003" t="s">
        <v>11</v>
      </c>
      <c r="G3003">
        <v>6500000</v>
      </c>
      <c r="H3003" s="8">
        <v>7.7</v>
      </c>
    </row>
    <row r="3004" spans="1:8" hidden="1" x14ac:dyDescent="0.3">
      <c r="A3004" t="s">
        <v>4912</v>
      </c>
      <c r="B3004">
        <v>104</v>
      </c>
      <c r="C3004">
        <v>16168741</v>
      </c>
      <c r="D3004" t="s">
        <v>2025</v>
      </c>
      <c r="E3004" t="s">
        <v>4913</v>
      </c>
      <c r="F3004" t="s">
        <v>11</v>
      </c>
      <c r="G3004">
        <v>8000000</v>
      </c>
      <c r="H3004" s="8">
        <v>7.4</v>
      </c>
    </row>
    <row r="3005" spans="1:8" hidden="1" x14ac:dyDescent="0.3">
      <c r="A3005" t="s">
        <v>4914</v>
      </c>
      <c r="B3005">
        <v>108</v>
      </c>
      <c r="C3005">
        <v>568695</v>
      </c>
      <c r="D3005" t="s">
        <v>2854</v>
      </c>
      <c r="E3005" t="s">
        <v>4915</v>
      </c>
      <c r="F3005" t="s">
        <v>11</v>
      </c>
      <c r="G3005">
        <v>8000000</v>
      </c>
      <c r="H3005" s="8">
        <v>6.5</v>
      </c>
    </row>
    <row r="3006" spans="1:8" hidden="1" x14ac:dyDescent="0.3">
      <c r="A3006" t="s">
        <v>4916</v>
      </c>
      <c r="B3006">
        <v>99</v>
      </c>
      <c r="C3006">
        <v>398420</v>
      </c>
      <c r="D3006" t="s">
        <v>643</v>
      </c>
      <c r="E3006" t="s">
        <v>4917</v>
      </c>
      <c r="F3006" t="s">
        <v>11</v>
      </c>
      <c r="G3006">
        <v>8000000</v>
      </c>
      <c r="H3006" s="8">
        <v>6.4</v>
      </c>
    </row>
    <row r="3007" spans="1:8" hidden="1" x14ac:dyDescent="0.3">
      <c r="A3007" t="s">
        <v>4918</v>
      </c>
      <c r="B3007">
        <v>109</v>
      </c>
      <c r="C3007">
        <v>336456</v>
      </c>
      <c r="D3007" t="s">
        <v>4919</v>
      </c>
      <c r="E3007" t="s">
        <v>4920</v>
      </c>
      <c r="F3007" t="s">
        <v>11</v>
      </c>
      <c r="G3007">
        <v>8000000</v>
      </c>
      <c r="H3007" s="8">
        <v>5.6</v>
      </c>
    </row>
    <row r="3008" spans="1:8" hidden="1" x14ac:dyDescent="0.3">
      <c r="A3008" t="s">
        <v>4921</v>
      </c>
      <c r="B3008">
        <v>93</v>
      </c>
      <c r="C3008">
        <v>298110</v>
      </c>
      <c r="D3008" t="s">
        <v>4446</v>
      </c>
      <c r="E3008" t="s">
        <v>4922</v>
      </c>
      <c r="F3008" t="s">
        <v>11</v>
      </c>
      <c r="G3008">
        <v>8000000</v>
      </c>
      <c r="H3008" s="8">
        <v>6.8</v>
      </c>
    </row>
    <row r="3009" spans="1:8" hidden="1" x14ac:dyDescent="0.3">
      <c r="A3009" t="s">
        <v>4923</v>
      </c>
      <c r="B3009">
        <v>99</v>
      </c>
      <c r="C3009">
        <v>127144</v>
      </c>
      <c r="D3009" t="s">
        <v>465</v>
      </c>
      <c r="E3009" t="s">
        <v>4924</v>
      </c>
      <c r="F3009" t="s">
        <v>11</v>
      </c>
      <c r="G3009">
        <v>8000000</v>
      </c>
      <c r="H3009" s="8">
        <v>5.5</v>
      </c>
    </row>
    <row r="3010" spans="1:8" hidden="1" x14ac:dyDescent="0.3">
      <c r="A3010" t="s">
        <v>2266</v>
      </c>
      <c r="B3010">
        <v>98</v>
      </c>
      <c r="C3010">
        <v>117190</v>
      </c>
      <c r="D3010" t="s">
        <v>573</v>
      </c>
      <c r="E3010" t="s">
        <v>4925</v>
      </c>
      <c r="F3010" t="s">
        <v>11</v>
      </c>
      <c r="G3010">
        <v>8000000</v>
      </c>
      <c r="H3010" s="8">
        <v>6.9</v>
      </c>
    </row>
    <row r="3011" spans="1:8" hidden="1" x14ac:dyDescent="0.3">
      <c r="A3011" t="s">
        <v>4926</v>
      </c>
      <c r="B3011">
        <v>95</v>
      </c>
      <c r="C3011">
        <v>108662</v>
      </c>
      <c r="D3011" t="s">
        <v>2210</v>
      </c>
      <c r="E3011" t="s">
        <v>4927</v>
      </c>
      <c r="F3011" t="s">
        <v>11</v>
      </c>
      <c r="G3011">
        <v>8000000</v>
      </c>
      <c r="H3011" s="8">
        <v>6</v>
      </c>
    </row>
    <row r="3012" spans="1:8" hidden="1" x14ac:dyDescent="0.3">
      <c r="A3012" t="s">
        <v>4928</v>
      </c>
      <c r="B3012">
        <v>107</v>
      </c>
      <c r="C3012">
        <v>53481</v>
      </c>
      <c r="D3012" t="s">
        <v>712</v>
      </c>
      <c r="E3012" t="s">
        <v>4929</v>
      </c>
      <c r="F3012" t="s">
        <v>11</v>
      </c>
      <c r="G3012">
        <v>8000000</v>
      </c>
      <c r="H3012" s="8">
        <v>6.4</v>
      </c>
    </row>
    <row r="3013" spans="1:8" hidden="1" x14ac:dyDescent="0.3">
      <c r="A3013" t="s">
        <v>4930</v>
      </c>
      <c r="B3013">
        <v>102</v>
      </c>
      <c r="C3013">
        <v>23106</v>
      </c>
      <c r="D3013" t="s">
        <v>1030</v>
      </c>
      <c r="E3013" t="s">
        <v>4931</v>
      </c>
      <c r="F3013" t="s">
        <v>11</v>
      </c>
      <c r="G3013">
        <v>50000000</v>
      </c>
      <c r="H3013" s="8">
        <v>6.6</v>
      </c>
    </row>
    <row r="3014" spans="1:8" hidden="1" x14ac:dyDescent="0.3">
      <c r="A3014" t="s">
        <v>4932</v>
      </c>
      <c r="B3014">
        <v>97</v>
      </c>
      <c r="C3014">
        <v>52961</v>
      </c>
      <c r="D3014" t="s">
        <v>1128</v>
      </c>
      <c r="E3014" t="s">
        <v>4933</v>
      </c>
      <c r="F3014" t="s">
        <v>11</v>
      </c>
      <c r="G3014">
        <v>8000000</v>
      </c>
      <c r="H3014" s="8">
        <v>5.3</v>
      </c>
    </row>
    <row r="3015" spans="1:8" hidden="1" x14ac:dyDescent="0.3">
      <c r="A3015" t="s">
        <v>3621</v>
      </c>
      <c r="B3015">
        <v>124</v>
      </c>
      <c r="C3015">
        <v>439162</v>
      </c>
      <c r="D3015" t="s">
        <v>4934</v>
      </c>
      <c r="E3015" t="s">
        <v>4935</v>
      </c>
      <c r="F3015" t="s">
        <v>2505</v>
      </c>
      <c r="G3015">
        <v>1100000000</v>
      </c>
      <c r="H3015" s="8">
        <v>8.1</v>
      </c>
    </row>
    <row r="3016" spans="1:8" hidden="1" x14ac:dyDescent="0.3">
      <c r="A3016" t="s">
        <v>4936</v>
      </c>
      <c r="B3016">
        <v>90</v>
      </c>
      <c r="C3016">
        <v>671240</v>
      </c>
      <c r="D3016" t="s">
        <v>465</v>
      </c>
      <c r="E3016" t="s">
        <v>4937</v>
      </c>
      <c r="F3016" t="s">
        <v>11</v>
      </c>
      <c r="G3016">
        <v>7900000</v>
      </c>
      <c r="H3016" s="8">
        <v>6.9</v>
      </c>
    </row>
    <row r="3017" spans="1:8" hidden="1" x14ac:dyDescent="0.3">
      <c r="A3017" t="s">
        <v>4938</v>
      </c>
      <c r="B3017">
        <v>90</v>
      </c>
      <c r="C3017">
        <v>882290</v>
      </c>
      <c r="D3017" t="s">
        <v>1153</v>
      </c>
      <c r="E3017" t="s">
        <v>4939</v>
      </c>
      <c r="F3017" t="s">
        <v>11</v>
      </c>
      <c r="G3017">
        <v>10000000</v>
      </c>
      <c r="H3017" s="8">
        <v>6.5</v>
      </c>
    </row>
    <row r="3018" spans="1:8" hidden="1" x14ac:dyDescent="0.3">
      <c r="A3018" t="s">
        <v>2040</v>
      </c>
      <c r="B3018">
        <v>99</v>
      </c>
      <c r="C3018">
        <v>106593296</v>
      </c>
      <c r="D3018" t="s">
        <v>1302</v>
      </c>
      <c r="E3018" t="s">
        <v>4940</v>
      </c>
      <c r="F3018" t="s">
        <v>11</v>
      </c>
      <c r="G3018">
        <v>7500000</v>
      </c>
      <c r="H3018" s="8">
        <v>7.4</v>
      </c>
    </row>
    <row r="3019" spans="1:8" hidden="1" x14ac:dyDescent="0.3">
      <c r="A3019" t="s">
        <v>2506</v>
      </c>
      <c r="B3019">
        <v>115</v>
      </c>
      <c r="C3019">
        <v>43490057</v>
      </c>
      <c r="D3019" t="s">
        <v>840</v>
      </c>
      <c r="E3019" t="s">
        <v>4941</v>
      </c>
      <c r="F3019" t="s">
        <v>11</v>
      </c>
      <c r="G3019">
        <v>7500000</v>
      </c>
      <c r="H3019" s="8">
        <v>6.9</v>
      </c>
    </row>
    <row r="3020" spans="1:8" hidden="1" x14ac:dyDescent="0.3">
      <c r="A3020" t="s">
        <v>4942</v>
      </c>
      <c r="B3020">
        <v>89</v>
      </c>
      <c r="C3020">
        <v>32333860</v>
      </c>
      <c r="D3020" t="s">
        <v>717</v>
      </c>
      <c r="E3020" t="s">
        <v>4943</v>
      </c>
      <c r="F3020" t="s">
        <v>2353</v>
      </c>
      <c r="G3020">
        <v>7500000</v>
      </c>
      <c r="H3020" s="8">
        <v>6.7</v>
      </c>
    </row>
    <row r="3021" spans="1:8" hidden="1" x14ac:dyDescent="0.3">
      <c r="A3021" t="s">
        <v>2643</v>
      </c>
      <c r="B3021">
        <v>92</v>
      </c>
      <c r="C3021">
        <v>24792061</v>
      </c>
      <c r="D3021" t="s">
        <v>840</v>
      </c>
      <c r="E3021" t="s">
        <v>4944</v>
      </c>
      <c r="F3021" t="s">
        <v>11</v>
      </c>
      <c r="G3021">
        <v>6500000</v>
      </c>
      <c r="H3021" s="8">
        <v>7.6</v>
      </c>
    </row>
    <row r="3022" spans="1:8" hidden="1" x14ac:dyDescent="0.3">
      <c r="A3022" t="s">
        <v>4945</v>
      </c>
      <c r="B3022">
        <v>94</v>
      </c>
      <c r="C3022">
        <v>17544812</v>
      </c>
      <c r="D3022" t="s">
        <v>2090</v>
      </c>
      <c r="E3022" t="s">
        <v>4946</v>
      </c>
      <c r="F3022" t="s">
        <v>11</v>
      </c>
      <c r="G3022">
        <v>10000000</v>
      </c>
      <c r="H3022" s="8">
        <v>5.4</v>
      </c>
    </row>
    <row r="3023" spans="1:8" hidden="1" x14ac:dyDescent="0.3">
      <c r="A3023" t="s">
        <v>4066</v>
      </c>
      <c r="B3023">
        <v>100</v>
      </c>
      <c r="C3023">
        <v>12574715</v>
      </c>
      <c r="D3023" t="s">
        <v>1128</v>
      </c>
      <c r="E3023" t="s">
        <v>4947</v>
      </c>
      <c r="F3023" t="s">
        <v>11</v>
      </c>
      <c r="G3023">
        <v>4500000</v>
      </c>
      <c r="H3023" s="8">
        <v>7.3</v>
      </c>
    </row>
    <row r="3024" spans="1:8" hidden="1" x14ac:dyDescent="0.3">
      <c r="A3024" t="s">
        <v>4948</v>
      </c>
      <c r="B3024">
        <v>109</v>
      </c>
      <c r="C3024">
        <v>5100000</v>
      </c>
      <c r="D3024" t="s">
        <v>465</v>
      </c>
      <c r="E3024" t="s">
        <v>4949</v>
      </c>
      <c r="F3024" t="s">
        <v>11</v>
      </c>
      <c r="G3024">
        <v>7500000</v>
      </c>
      <c r="H3024" s="8">
        <v>6</v>
      </c>
    </row>
    <row r="3025" spans="1:8" hidden="1" x14ac:dyDescent="0.3">
      <c r="A3025" t="s">
        <v>3027</v>
      </c>
      <c r="B3025">
        <v>105</v>
      </c>
      <c r="C3025">
        <v>10460089</v>
      </c>
      <c r="D3025" t="s">
        <v>719</v>
      </c>
      <c r="E3025" t="s">
        <v>4950</v>
      </c>
      <c r="F3025" t="s">
        <v>11</v>
      </c>
      <c r="G3025">
        <v>7500000</v>
      </c>
      <c r="H3025" s="8">
        <v>7.2</v>
      </c>
    </row>
    <row r="3026" spans="1:8" hidden="1" x14ac:dyDescent="0.3">
      <c r="A3026" t="s">
        <v>4951</v>
      </c>
      <c r="B3026">
        <v>102</v>
      </c>
      <c r="C3026">
        <v>4239767</v>
      </c>
      <c r="D3026" t="s">
        <v>1482</v>
      </c>
      <c r="E3026" t="s">
        <v>4952</v>
      </c>
      <c r="F3026" t="s">
        <v>11</v>
      </c>
      <c r="G3026">
        <v>7500000</v>
      </c>
      <c r="H3026" s="8">
        <v>6</v>
      </c>
    </row>
    <row r="3027" spans="1:8" hidden="1" x14ac:dyDescent="0.3">
      <c r="A3027" t="s">
        <v>4953</v>
      </c>
      <c r="B3027">
        <v>97</v>
      </c>
      <c r="C3027">
        <v>4131640</v>
      </c>
      <c r="D3027" t="s">
        <v>326</v>
      </c>
      <c r="E3027" t="s">
        <v>4954</v>
      </c>
      <c r="F3027" t="s">
        <v>11</v>
      </c>
      <c r="G3027">
        <v>7500000</v>
      </c>
      <c r="H3027" s="8">
        <v>3.1</v>
      </c>
    </row>
    <row r="3028" spans="1:8" hidden="1" x14ac:dyDescent="0.3">
      <c r="A3028" t="s">
        <v>4955</v>
      </c>
      <c r="B3028">
        <v>118</v>
      </c>
      <c r="C3028">
        <v>3347439</v>
      </c>
      <c r="D3028" t="s">
        <v>69</v>
      </c>
      <c r="E3028" t="s">
        <v>4956</v>
      </c>
      <c r="F3028" t="s">
        <v>11</v>
      </c>
      <c r="G3028">
        <v>7500000</v>
      </c>
      <c r="H3028" s="8">
        <v>6.9</v>
      </c>
    </row>
    <row r="3029" spans="1:8" hidden="1" x14ac:dyDescent="0.3">
      <c r="A3029" t="s">
        <v>4374</v>
      </c>
      <c r="B3029">
        <v>92</v>
      </c>
      <c r="C3029">
        <v>10814185</v>
      </c>
      <c r="D3029" t="s">
        <v>1409</v>
      </c>
      <c r="E3029" t="s">
        <v>4957</v>
      </c>
      <c r="F3029" t="s">
        <v>11</v>
      </c>
      <c r="G3029">
        <v>8000000</v>
      </c>
      <c r="H3029" s="8">
        <v>6.2</v>
      </c>
    </row>
    <row r="3030" spans="1:8" hidden="1" x14ac:dyDescent="0.3">
      <c r="A3030" t="s">
        <v>4958</v>
      </c>
      <c r="B3030">
        <v>103</v>
      </c>
      <c r="C3030">
        <v>206400</v>
      </c>
      <c r="D3030" t="s">
        <v>4866</v>
      </c>
      <c r="E3030" t="s">
        <v>4959</v>
      </c>
      <c r="F3030" t="s">
        <v>955</v>
      </c>
      <c r="G3030">
        <v>50000000</v>
      </c>
      <c r="H3030" s="8">
        <v>6.9</v>
      </c>
    </row>
    <row r="3031" spans="1:8" hidden="1" x14ac:dyDescent="0.3">
      <c r="A3031" t="s">
        <v>4090</v>
      </c>
      <c r="B3031">
        <v>93</v>
      </c>
      <c r="C3031">
        <v>197148</v>
      </c>
      <c r="D3031" t="s">
        <v>4960</v>
      </c>
      <c r="E3031" t="s">
        <v>4961</v>
      </c>
      <c r="F3031" t="s">
        <v>11</v>
      </c>
      <c r="G3031">
        <v>7500000</v>
      </c>
      <c r="H3031" s="8">
        <v>6.3</v>
      </c>
    </row>
    <row r="3032" spans="1:8" hidden="1" x14ac:dyDescent="0.3">
      <c r="A3032" t="s">
        <v>2743</v>
      </c>
      <c r="B3032">
        <v>115</v>
      </c>
      <c r="C3032">
        <v>54557348</v>
      </c>
      <c r="D3032" t="s">
        <v>712</v>
      </c>
      <c r="E3032" t="s">
        <v>4697</v>
      </c>
      <c r="F3032" t="s">
        <v>11</v>
      </c>
      <c r="G3032">
        <v>6500000</v>
      </c>
      <c r="H3032" s="8">
        <v>7.9</v>
      </c>
    </row>
    <row r="3033" spans="1:8" hidden="1" x14ac:dyDescent="0.3">
      <c r="A3033" t="s">
        <v>4962</v>
      </c>
      <c r="B3033">
        <v>113</v>
      </c>
      <c r="C3033">
        <v>3014541</v>
      </c>
      <c r="D3033" t="s">
        <v>1128</v>
      </c>
      <c r="E3033" t="s">
        <v>4963</v>
      </c>
      <c r="F3033" t="s">
        <v>11</v>
      </c>
      <c r="G3033">
        <v>8000000</v>
      </c>
      <c r="H3033" s="8">
        <v>6.7</v>
      </c>
    </row>
    <row r="3034" spans="1:8" hidden="1" x14ac:dyDescent="0.3">
      <c r="A3034" t="s">
        <v>4964</v>
      </c>
      <c r="B3034">
        <v>153</v>
      </c>
      <c r="C3034">
        <v>872643</v>
      </c>
      <c r="D3034" t="s">
        <v>904</v>
      </c>
      <c r="E3034" t="s">
        <v>4965</v>
      </c>
      <c r="F3034" t="s">
        <v>4544</v>
      </c>
      <c r="G3034">
        <v>6000000</v>
      </c>
      <c r="H3034" s="8">
        <v>5.4</v>
      </c>
    </row>
    <row r="3035" spans="1:8" hidden="1" x14ac:dyDescent="0.3">
      <c r="A3035" t="s">
        <v>4966</v>
      </c>
      <c r="B3035">
        <v>89</v>
      </c>
      <c r="C3035">
        <v>4443403</v>
      </c>
      <c r="D3035" t="s">
        <v>4967</v>
      </c>
      <c r="E3035" t="s">
        <v>4968</v>
      </c>
      <c r="F3035" t="s">
        <v>955</v>
      </c>
      <c r="G3035">
        <v>7300000</v>
      </c>
      <c r="H3035" s="8">
        <v>8</v>
      </c>
    </row>
    <row r="3036" spans="1:8" hidden="1" x14ac:dyDescent="0.3">
      <c r="A3036" t="s">
        <v>4008</v>
      </c>
      <c r="B3036">
        <v>118</v>
      </c>
      <c r="C3036">
        <v>1330827</v>
      </c>
      <c r="D3036" t="s">
        <v>2170</v>
      </c>
      <c r="E3036" t="s">
        <v>4969</v>
      </c>
      <c r="F3036" t="s">
        <v>11</v>
      </c>
      <c r="G3036">
        <v>7000000</v>
      </c>
      <c r="H3036" s="8">
        <v>7</v>
      </c>
    </row>
    <row r="3037" spans="1:8" hidden="1" x14ac:dyDescent="0.3">
      <c r="A3037" t="s">
        <v>4970</v>
      </c>
      <c r="B3037">
        <v>97</v>
      </c>
      <c r="C3037">
        <v>1818681</v>
      </c>
      <c r="D3037" t="s">
        <v>142</v>
      </c>
      <c r="E3037" t="s">
        <v>4971</v>
      </c>
      <c r="F3037" t="s">
        <v>11</v>
      </c>
      <c r="G3037">
        <v>7300000</v>
      </c>
      <c r="H3037" s="8">
        <v>7.2</v>
      </c>
    </row>
    <row r="3038" spans="1:8" hidden="1" x14ac:dyDescent="0.3">
      <c r="A3038" t="s">
        <v>24</v>
      </c>
      <c r="B3038">
        <v>156</v>
      </c>
      <c r="C3038">
        <v>336530303</v>
      </c>
      <c r="D3038" t="s">
        <v>25</v>
      </c>
      <c r="E3038" t="s">
        <v>26</v>
      </c>
      <c r="F3038" t="s">
        <v>11</v>
      </c>
      <c r="G3038">
        <v>258000000</v>
      </c>
      <c r="H3038" s="8">
        <v>6.2</v>
      </c>
    </row>
    <row r="3039" spans="1:8" hidden="1" x14ac:dyDescent="0.3">
      <c r="A3039" t="s">
        <v>4972</v>
      </c>
      <c r="B3039">
        <v>100</v>
      </c>
      <c r="C3039">
        <v>12610552</v>
      </c>
      <c r="D3039" t="s">
        <v>86</v>
      </c>
      <c r="E3039" t="s">
        <v>4973</v>
      </c>
      <c r="F3039" t="s">
        <v>11</v>
      </c>
      <c r="G3039">
        <v>7500000</v>
      </c>
      <c r="H3039" s="8">
        <v>3.5</v>
      </c>
    </row>
    <row r="3040" spans="1:8" hidden="1" x14ac:dyDescent="0.3">
      <c r="A3040" t="s">
        <v>2643</v>
      </c>
      <c r="B3040">
        <v>96</v>
      </c>
      <c r="C3040">
        <v>143492840</v>
      </c>
      <c r="D3040" t="s">
        <v>465</v>
      </c>
      <c r="E3040" t="s">
        <v>4974</v>
      </c>
      <c r="F3040" t="s">
        <v>11</v>
      </c>
      <c r="G3040">
        <v>7500000</v>
      </c>
      <c r="H3040" s="8">
        <v>7.5</v>
      </c>
    </row>
    <row r="3041" spans="1:8" hidden="1" x14ac:dyDescent="0.3">
      <c r="A3041" t="s">
        <v>4975</v>
      </c>
      <c r="B3041">
        <v>120</v>
      </c>
      <c r="C3041">
        <v>43800000</v>
      </c>
      <c r="D3041" t="s">
        <v>16</v>
      </c>
      <c r="E3041" t="s">
        <v>4976</v>
      </c>
      <c r="F3041" t="s">
        <v>11</v>
      </c>
      <c r="G3041">
        <v>7200000</v>
      </c>
      <c r="H3041" s="8">
        <v>6.7</v>
      </c>
    </row>
    <row r="3042" spans="1:8" hidden="1" x14ac:dyDescent="0.3">
      <c r="A3042" t="s">
        <v>1593</v>
      </c>
      <c r="B3042">
        <v>175</v>
      </c>
      <c r="C3042">
        <v>134821952</v>
      </c>
      <c r="D3042" t="s">
        <v>643</v>
      </c>
      <c r="E3042" t="s">
        <v>4977</v>
      </c>
      <c r="F3042" t="s">
        <v>11</v>
      </c>
      <c r="G3042">
        <v>6000000</v>
      </c>
      <c r="H3042" s="8">
        <v>9.1999999999999993</v>
      </c>
    </row>
    <row r="3043" spans="1:8" hidden="1" x14ac:dyDescent="0.3">
      <c r="A3043" t="s">
        <v>1703</v>
      </c>
      <c r="B3043">
        <v>95</v>
      </c>
      <c r="C3043">
        <v>94900000</v>
      </c>
      <c r="D3043" t="s">
        <v>2522</v>
      </c>
      <c r="E3043" t="s">
        <v>4978</v>
      </c>
      <c r="F3043" t="s">
        <v>11</v>
      </c>
      <c r="G3043">
        <v>4000000</v>
      </c>
      <c r="H3043" s="8">
        <v>6.1</v>
      </c>
    </row>
    <row r="3044" spans="1:8" hidden="1" x14ac:dyDescent="0.3">
      <c r="A3044" t="s">
        <v>58</v>
      </c>
      <c r="B3044">
        <v>95</v>
      </c>
      <c r="C3044">
        <v>32391374</v>
      </c>
      <c r="D3044" t="s">
        <v>465</v>
      </c>
      <c r="E3044" t="s">
        <v>4979</v>
      </c>
      <c r="F3044" t="s">
        <v>11</v>
      </c>
      <c r="G3044">
        <v>7500000</v>
      </c>
      <c r="H3044" s="8">
        <v>7.7</v>
      </c>
    </row>
    <row r="3045" spans="1:8" hidden="1" x14ac:dyDescent="0.3">
      <c r="A3045" t="s">
        <v>4441</v>
      </c>
      <c r="B3045">
        <v>121</v>
      </c>
      <c r="C3045">
        <v>40158000</v>
      </c>
      <c r="D3045" t="s">
        <v>2522</v>
      </c>
      <c r="E3045" t="s">
        <v>4980</v>
      </c>
      <c r="F3045" t="s">
        <v>11</v>
      </c>
      <c r="G3045">
        <v>7000000</v>
      </c>
      <c r="H3045" s="8">
        <v>7.6</v>
      </c>
    </row>
    <row r="3046" spans="1:8" hidden="1" x14ac:dyDescent="0.3">
      <c r="A3046" t="s">
        <v>500</v>
      </c>
      <c r="B3046">
        <v>110</v>
      </c>
      <c r="C3046">
        <v>113709992</v>
      </c>
      <c r="D3046" t="s">
        <v>840</v>
      </c>
      <c r="E3046" t="s">
        <v>4981</v>
      </c>
      <c r="F3046" t="s">
        <v>11</v>
      </c>
      <c r="G3046">
        <v>7000000</v>
      </c>
      <c r="H3046" s="8">
        <v>6.1</v>
      </c>
    </row>
    <row r="3047" spans="1:8" hidden="1" x14ac:dyDescent="0.3">
      <c r="A3047" t="s">
        <v>281</v>
      </c>
      <c r="B3047">
        <v>96</v>
      </c>
      <c r="C3047">
        <v>32131483</v>
      </c>
      <c r="D3047" t="s">
        <v>998</v>
      </c>
      <c r="E3047" t="s">
        <v>4982</v>
      </c>
      <c r="F3047" t="s">
        <v>11</v>
      </c>
      <c r="G3047">
        <v>11000000</v>
      </c>
      <c r="H3047" s="8">
        <v>4.9000000000000004</v>
      </c>
    </row>
    <row r="3048" spans="1:8" hidden="1" x14ac:dyDescent="0.3">
      <c r="A3048" t="s">
        <v>4975</v>
      </c>
      <c r="B3048">
        <v>121</v>
      </c>
      <c r="C3048">
        <v>35400000</v>
      </c>
      <c r="D3048" t="s">
        <v>16</v>
      </c>
      <c r="E3048" t="s">
        <v>4983</v>
      </c>
      <c r="F3048" t="s">
        <v>11</v>
      </c>
      <c r="G3048">
        <v>7000000</v>
      </c>
      <c r="H3048" s="8">
        <v>6.8</v>
      </c>
    </row>
    <row r="3049" spans="1:8" hidden="1" x14ac:dyDescent="0.3">
      <c r="A3049" t="s">
        <v>1338</v>
      </c>
      <c r="B3049">
        <v>95</v>
      </c>
      <c r="C3049">
        <v>34099640</v>
      </c>
      <c r="D3049" t="s">
        <v>2566</v>
      </c>
      <c r="E3049" t="s">
        <v>4984</v>
      </c>
      <c r="F3049" t="s">
        <v>11</v>
      </c>
      <c r="G3049">
        <v>5000000</v>
      </c>
      <c r="H3049" s="8">
        <v>7</v>
      </c>
    </row>
    <row r="3050" spans="1:8" hidden="1" x14ac:dyDescent="0.3">
      <c r="A3050" t="s">
        <v>4613</v>
      </c>
      <c r="B3050">
        <v>112</v>
      </c>
      <c r="C3050">
        <v>37295394</v>
      </c>
      <c r="D3050" t="s">
        <v>840</v>
      </c>
      <c r="E3050" t="s">
        <v>4985</v>
      </c>
      <c r="F3050" t="s">
        <v>11</v>
      </c>
      <c r="G3050">
        <v>6600000</v>
      </c>
      <c r="H3050" s="8">
        <v>5.7</v>
      </c>
    </row>
    <row r="3051" spans="1:8" hidden="1" x14ac:dyDescent="0.3">
      <c r="A3051" t="s">
        <v>116</v>
      </c>
      <c r="B3051">
        <v>143</v>
      </c>
      <c r="C3051">
        <v>144812796</v>
      </c>
      <c r="D3051" t="s">
        <v>69</v>
      </c>
      <c r="E3051" t="s">
        <v>117</v>
      </c>
      <c r="F3051" t="s">
        <v>11</v>
      </c>
      <c r="G3051">
        <v>105000000</v>
      </c>
      <c r="H3051" s="8">
        <v>7.3</v>
      </c>
    </row>
    <row r="3052" spans="1:8" hidden="1" x14ac:dyDescent="0.3">
      <c r="A3052" t="s">
        <v>1125</v>
      </c>
      <c r="B3052">
        <v>93</v>
      </c>
      <c r="C3052">
        <v>31501218</v>
      </c>
      <c r="D3052" t="s">
        <v>1943</v>
      </c>
      <c r="E3052" t="s">
        <v>4986</v>
      </c>
      <c r="F3052" t="s">
        <v>11</v>
      </c>
      <c r="G3052">
        <v>7500000</v>
      </c>
      <c r="H3052" s="8">
        <v>7.5</v>
      </c>
    </row>
    <row r="3053" spans="1:8" hidden="1" x14ac:dyDescent="0.3">
      <c r="A3053" t="s">
        <v>1683</v>
      </c>
      <c r="B3053">
        <v>110</v>
      </c>
      <c r="C3053">
        <v>28747570</v>
      </c>
      <c r="D3053" t="s">
        <v>564</v>
      </c>
      <c r="E3053" t="s">
        <v>4987</v>
      </c>
      <c r="F3053" t="s">
        <v>11</v>
      </c>
      <c r="G3053">
        <v>7000000</v>
      </c>
      <c r="H3053" s="8">
        <v>7.4</v>
      </c>
    </row>
    <row r="3054" spans="1:8" hidden="1" x14ac:dyDescent="0.3">
      <c r="A3054" t="s">
        <v>1611</v>
      </c>
      <c r="B3054">
        <v>104</v>
      </c>
      <c r="C3054">
        <v>25625110</v>
      </c>
      <c r="D3054" t="s">
        <v>108</v>
      </c>
      <c r="E3054" t="s">
        <v>4988</v>
      </c>
      <c r="F3054" t="s">
        <v>11</v>
      </c>
      <c r="G3054">
        <v>7000000</v>
      </c>
      <c r="H3054" s="8">
        <v>7.2</v>
      </c>
    </row>
    <row r="3055" spans="1:8" hidden="1" x14ac:dyDescent="0.3">
      <c r="A3055" t="s">
        <v>4090</v>
      </c>
      <c r="B3055">
        <v>115</v>
      </c>
      <c r="C3055">
        <v>403932</v>
      </c>
      <c r="D3055" t="s">
        <v>1334</v>
      </c>
      <c r="E3055" t="s">
        <v>4312</v>
      </c>
      <c r="F3055" t="s">
        <v>11</v>
      </c>
      <c r="G3055">
        <v>20000000</v>
      </c>
      <c r="H3055" s="8">
        <v>6.5</v>
      </c>
    </row>
    <row r="3056" spans="1:8" hidden="1" x14ac:dyDescent="0.3">
      <c r="A3056" t="s">
        <v>4989</v>
      </c>
      <c r="B3056">
        <v>119</v>
      </c>
      <c r="C3056">
        <v>25000000</v>
      </c>
      <c r="D3056" t="s">
        <v>22</v>
      </c>
      <c r="E3056" t="s">
        <v>4990</v>
      </c>
      <c r="F3056" t="s">
        <v>11</v>
      </c>
      <c r="G3056">
        <v>9000000</v>
      </c>
      <c r="H3056" s="8">
        <v>6.8</v>
      </c>
    </row>
    <row r="3057" spans="1:8" hidden="1" x14ac:dyDescent="0.3">
      <c r="A3057" t="s">
        <v>4975</v>
      </c>
      <c r="B3057">
        <v>125</v>
      </c>
      <c r="C3057">
        <v>21000000</v>
      </c>
      <c r="D3057" t="s">
        <v>16</v>
      </c>
      <c r="E3057" t="s">
        <v>4991</v>
      </c>
      <c r="F3057" t="s">
        <v>11</v>
      </c>
      <c r="G3057">
        <v>13000000</v>
      </c>
      <c r="H3057" s="8">
        <v>6.8</v>
      </c>
    </row>
    <row r="3058" spans="1:8" hidden="1" x14ac:dyDescent="0.3">
      <c r="A3058" t="s">
        <v>3158</v>
      </c>
      <c r="B3058">
        <v>96</v>
      </c>
      <c r="C3058">
        <v>20257000</v>
      </c>
      <c r="D3058" t="s">
        <v>131</v>
      </c>
      <c r="E3058" t="s">
        <v>4992</v>
      </c>
      <c r="F3058" t="s">
        <v>11</v>
      </c>
      <c r="G3058">
        <v>7000000</v>
      </c>
      <c r="H3058" s="8">
        <v>5.2</v>
      </c>
    </row>
    <row r="3059" spans="1:8" hidden="1" x14ac:dyDescent="0.3">
      <c r="A3059" t="s">
        <v>2538</v>
      </c>
      <c r="B3059">
        <v>100</v>
      </c>
      <c r="C3059">
        <v>26005908</v>
      </c>
      <c r="D3059" t="s">
        <v>2768</v>
      </c>
      <c r="E3059" t="s">
        <v>4993</v>
      </c>
      <c r="F3059" t="s">
        <v>11</v>
      </c>
      <c r="G3059">
        <v>3500000</v>
      </c>
      <c r="H3059" s="8">
        <v>7.2</v>
      </c>
    </row>
    <row r="3060" spans="1:8" hidden="1" x14ac:dyDescent="0.3">
      <c r="A3060" t="s">
        <v>4994</v>
      </c>
      <c r="B3060">
        <v>89</v>
      </c>
      <c r="C3060">
        <v>15818967</v>
      </c>
      <c r="D3060" t="s">
        <v>2059</v>
      </c>
      <c r="E3060" t="s">
        <v>4995</v>
      </c>
      <c r="F3060" t="s">
        <v>11</v>
      </c>
      <c r="G3060">
        <v>7000000</v>
      </c>
      <c r="H3060" s="8">
        <v>4</v>
      </c>
    </row>
    <row r="3061" spans="1:8" hidden="1" x14ac:dyDescent="0.3">
      <c r="A3061" t="s">
        <v>1375</v>
      </c>
      <c r="B3061">
        <v>92</v>
      </c>
      <c r="C3061">
        <v>14891000</v>
      </c>
      <c r="D3061" t="s">
        <v>658</v>
      </c>
      <c r="E3061" t="s">
        <v>4996</v>
      </c>
      <c r="F3061" t="s">
        <v>11</v>
      </c>
      <c r="G3061">
        <v>7000000</v>
      </c>
      <c r="H3061" s="8">
        <v>6.8</v>
      </c>
    </row>
    <row r="3062" spans="1:8" hidden="1" x14ac:dyDescent="0.3">
      <c r="A3062" t="s">
        <v>3996</v>
      </c>
      <c r="B3062">
        <v>109</v>
      </c>
      <c r="C3062">
        <v>16901126</v>
      </c>
      <c r="D3062" t="s">
        <v>4997</v>
      </c>
      <c r="E3062" t="s">
        <v>4998</v>
      </c>
      <c r="F3062" t="s">
        <v>11</v>
      </c>
      <c r="G3062">
        <v>7000000</v>
      </c>
      <c r="H3062" s="8">
        <v>6.9</v>
      </c>
    </row>
    <row r="3063" spans="1:8" hidden="1" x14ac:dyDescent="0.3">
      <c r="A3063" t="s">
        <v>4186</v>
      </c>
      <c r="B3063">
        <v>103</v>
      </c>
      <c r="C3063">
        <v>17474107</v>
      </c>
      <c r="D3063" t="s">
        <v>2933</v>
      </c>
      <c r="E3063" t="s">
        <v>4999</v>
      </c>
      <c r="F3063" t="s">
        <v>11</v>
      </c>
      <c r="G3063">
        <v>7000000</v>
      </c>
      <c r="H3063" s="8">
        <v>7.3</v>
      </c>
    </row>
    <row r="3064" spans="1:8" hidden="1" x14ac:dyDescent="0.3">
      <c r="A3064" t="s">
        <v>2424</v>
      </c>
      <c r="B3064">
        <v>95</v>
      </c>
      <c r="C3064">
        <v>14003141</v>
      </c>
      <c r="D3064" t="s">
        <v>712</v>
      </c>
      <c r="E3064" t="s">
        <v>5000</v>
      </c>
      <c r="F3064" t="s">
        <v>11</v>
      </c>
      <c r="G3064">
        <v>7000000</v>
      </c>
      <c r="H3064" s="8">
        <v>6.1</v>
      </c>
    </row>
    <row r="3065" spans="1:8" hidden="1" x14ac:dyDescent="0.3">
      <c r="A3065" t="s">
        <v>15</v>
      </c>
      <c r="B3065">
        <v>143</v>
      </c>
      <c r="C3065">
        <v>304360277</v>
      </c>
      <c r="D3065" t="s">
        <v>16</v>
      </c>
      <c r="E3065" t="s">
        <v>78</v>
      </c>
      <c r="F3065" t="s">
        <v>11</v>
      </c>
      <c r="G3065">
        <v>200000000</v>
      </c>
      <c r="H3065" s="8">
        <v>7.8</v>
      </c>
    </row>
    <row r="3066" spans="1:8" hidden="1" x14ac:dyDescent="0.3">
      <c r="A3066" t="s">
        <v>3996</v>
      </c>
      <c r="B3066">
        <v>105</v>
      </c>
      <c r="C3066">
        <v>12583510</v>
      </c>
      <c r="D3066" t="s">
        <v>2090</v>
      </c>
      <c r="E3066" t="s">
        <v>5001</v>
      </c>
      <c r="F3066" t="s">
        <v>11</v>
      </c>
      <c r="G3066">
        <v>7000000</v>
      </c>
      <c r="H3066" s="8">
        <v>6</v>
      </c>
    </row>
    <row r="3067" spans="1:8" hidden="1" x14ac:dyDescent="0.3">
      <c r="A3067" t="s">
        <v>2311</v>
      </c>
      <c r="B3067">
        <v>106</v>
      </c>
      <c r="C3067">
        <v>9190525</v>
      </c>
      <c r="D3067" t="s">
        <v>840</v>
      </c>
      <c r="E3067" t="s">
        <v>5002</v>
      </c>
      <c r="F3067" t="s">
        <v>11</v>
      </c>
      <c r="G3067">
        <v>7000000</v>
      </c>
      <c r="H3067" s="8">
        <v>7</v>
      </c>
    </row>
    <row r="3068" spans="1:8" hidden="1" x14ac:dyDescent="0.3">
      <c r="A3068" t="s">
        <v>5003</v>
      </c>
      <c r="B3068">
        <v>100</v>
      </c>
      <c r="C3068">
        <v>9176553</v>
      </c>
      <c r="D3068" t="s">
        <v>2600</v>
      </c>
      <c r="E3068" t="s">
        <v>5004</v>
      </c>
      <c r="F3068" t="s">
        <v>11</v>
      </c>
      <c r="G3068">
        <v>7500000</v>
      </c>
      <c r="H3068" s="8">
        <v>7.1</v>
      </c>
    </row>
    <row r="3069" spans="1:8" hidden="1" x14ac:dyDescent="0.3">
      <c r="A3069" t="s">
        <v>2296</v>
      </c>
      <c r="B3069">
        <v>103</v>
      </c>
      <c r="C3069">
        <v>9094451</v>
      </c>
      <c r="D3069" t="s">
        <v>2860</v>
      </c>
      <c r="E3069" t="s">
        <v>5005</v>
      </c>
      <c r="F3069" t="s">
        <v>11</v>
      </c>
      <c r="G3069">
        <v>7000000</v>
      </c>
      <c r="H3069" s="8">
        <v>6.2</v>
      </c>
    </row>
    <row r="3070" spans="1:8" hidden="1" x14ac:dyDescent="0.3">
      <c r="A3070" t="s">
        <v>4018</v>
      </c>
      <c r="B3070">
        <v>116</v>
      </c>
      <c r="C3070">
        <v>14612840</v>
      </c>
      <c r="D3070" t="s">
        <v>2025</v>
      </c>
      <c r="E3070" t="s">
        <v>5006</v>
      </c>
      <c r="F3070" t="s">
        <v>11</v>
      </c>
      <c r="G3070">
        <v>7000000</v>
      </c>
      <c r="H3070" s="8">
        <v>6.9</v>
      </c>
    </row>
    <row r="3071" spans="1:8" hidden="1" x14ac:dyDescent="0.3">
      <c r="A3071" t="s">
        <v>5007</v>
      </c>
      <c r="B3071">
        <v>99</v>
      </c>
      <c r="C3071">
        <v>9166863</v>
      </c>
      <c r="D3071" t="s">
        <v>69</v>
      </c>
      <c r="E3071" t="s">
        <v>5008</v>
      </c>
      <c r="F3071" t="s">
        <v>11</v>
      </c>
      <c r="G3071">
        <v>7000000</v>
      </c>
      <c r="H3071" s="8">
        <v>7.6</v>
      </c>
    </row>
    <row r="3072" spans="1:8" hidden="1" x14ac:dyDescent="0.3">
      <c r="A3072" t="s">
        <v>152</v>
      </c>
      <c r="B3072">
        <v>164</v>
      </c>
      <c r="C3072">
        <v>8373585</v>
      </c>
      <c r="D3072" t="s">
        <v>1128</v>
      </c>
      <c r="E3072" t="s">
        <v>5009</v>
      </c>
      <c r="F3072" t="s">
        <v>11</v>
      </c>
      <c r="G3072">
        <v>7000000</v>
      </c>
      <c r="H3072" s="8">
        <v>7.6</v>
      </c>
    </row>
    <row r="3073" spans="1:8" hidden="1" x14ac:dyDescent="0.3">
      <c r="A3073" t="s">
        <v>4916</v>
      </c>
      <c r="B3073">
        <v>96</v>
      </c>
      <c r="C3073">
        <v>7292175</v>
      </c>
      <c r="D3073" t="s">
        <v>465</v>
      </c>
      <c r="E3073" t="s">
        <v>5010</v>
      </c>
      <c r="F3073" t="s">
        <v>11</v>
      </c>
      <c r="G3073">
        <v>7000000</v>
      </c>
      <c r="H3073" s="8">
        <v>6.4</v>
      </c>
    </row>
    <row r="3074" spans="1:8" hidden="1" x14ac:dyDescent="0.3">
      <c r="A3074" t="s">
        <v>5011</v>
      </c>
      <c r="B3074">
        <v>122</v>
      </c>
      <c r="C3074">
        <v>6601079</v>
      </c>
      <c r="D3074" t="s">
        <v>1147</v>
      </c>
      <c r="E3074" t="s">
        <v>5012</v>
      </c>
      <c r="F3074" t="s">
        <v>11</v>
      </c>
      <c r="G3074">
        <v>7000000</v>
      </c>
      <c r="H3074" s="8">
        <v>6.2</v>
      </c>
    </row>
    <row r="3075" spans="1:8" hidden="1" x14ac:dyDescent="0.3">
      <c r="A3075" t="s">
        <v>390</v>
      </c>
      <c r="B3075">
        <v>94</v>
      </c>
      <c r="C3075">
        <v>6165429</v>
      </c>
      <c r="D3075" t="s">
        <v>5013</v>
      </c>
      <c r="E3075" t="s">
        <v>5014</v>
      </c>
      <c r="F3075" t="s">
        <v>744</v>
      </c>
      <c r="G3075">
        <v>6000000</v>
      </c>
      <c r="H3075" s="8">
        <v>7.5</v>
      </c>
    </row>
    <row r="3076" spans="1:8" hidden="1" x14ac:dyDescent="0.3">
      <c r="A3076" t="s">
        <v>3110</v>
      </c>
      <c r="B3076">
        <v>93</v>
      </c>
      <c r="C3076">
        <v>5694308</v>
      </c>
      <c r="D3076" t="s">
        <v>1296</v>
      </c>
      <c r="E3076" t="s">
        <v>5015</v>
      </c>
      <c r="F3076" t="s">
        <v>11</v>
      </c>
      <c r="G3076">
        <v>7000000</v>
      </c>
      <c r="H3076" s="8">
        <v>2</v>
      </c>
    </row>
    <row r="3077" spans="1:8" hidden="1" x14ac:dyDescent="0.3">
      <c r="A3077" t="s">
        <v>5016</v>
      </c>
      <c r="B3077">
        <v>96</v>
      </c>
      <c r="C3077">
        <v>5430822</v>
      </c>
      <c r="D3077" t="s">
        <v>5017</v>
      </c>
      <c r="E3077" t="s">
        <v>5018</v>
      </c>
      <c r="F3077" t="s">
        <v>11</v>
      </c>
      <c r="G3077">
        <v>7000000</v>
      </c>
      <c r="H3077" s="8">
        <v>6.2</v>
      </c>
    </row>
    <row r="3078" spans="1:8" hidden="1" x14ac:dyDescent="0.3">
      <c r="A3078" t="s">
        <v>5019</v>
      </c>
      <c r="B3078">
        <v>113</v>
      </c>
      <c r="C3078">
        <v>4720371</v>
      </c>
      <c r="D3078" t="s">
        <v>3496</v>
      </c>
      <c r="E3078" t="s">
        <v>5020</v>
      </c>
      <c r="F3078" t="s">
        <v>11</v>
      </c>
      <c r="G3078">
        <v>7000000</v>
      </c>
      <c r="H3078" s="8">
        <v>6.5</v>
      </c>
    </row>
    <row r="3079" spans="1:8" hidden="1" x14ac:dyDescent="0.3">
      <c r="A3079" t="s">
        <v>4781</v>
      </c>
      <c r="B3079">
        <v>192</v>
      </c>
      <c r="C3079">
        <v>2921738</v>
      </c>
      <c r="D3079" t="s">
        <v>942</v>
      </c>
      <c r="E3079" t="s">
        <v>5021</v>
      </c>
      <c r="F3079" t="s">
        <v>4544</v>
      </c>
      <c r="G3079">
        <v>7000000</v>
      </c>
      <c r="H3079" s="8">
        <v>7.9</v>
      </c>
    </row>
    <row r="3080" spans="1:8" hidden="1" x14ac:dyDescent="0.3">
      <c r="A3080" t="s">
        <v>638</v>
      </c>
      <c r="B3080">
        <v>99</v>
      </c>
      <c r="C3080">
        <v>2344847</v>
      </c>
      <c r="D3080" t="s">
        <v>1254</v>
      </c>
      <c r="E3080" t="s">
        <v>5022</v>
      </c>
      <c r="F3080" t="s">
        <v>11</v>
      </c>
      <c r="G3080">
        <v>7000000</v>
      </c>
      <c r="H3080" s="8">
        <v>6.8</v>
      </c>
    </row>
    <row r="3081" spans="1:8" hidden="1" x14ac:dyDescent="0.3">
      <c r="A3081" t="s">
        <v>4688</v>
      </c>
      <c r="B3081">
        <v>91</v>
      </c>
      <c r="C3081">
        <v>7455447</v>
      </c>
      <c r="D3081" t="s">
        <v>465</v>
      </c>
      <c r="E3081" t="s">
        <v>5023</v>
      </c>
      <c r="F3081" t="s">
        <v>11</v>
      </c>
      <c r="G3081">
        <v>7000000</v>
      </c>
      <c r="H3081" s="8">
        <v>6.3</v>
      </c>
    </row>
    <row r="3082" spans="1:8" hidden="1" x14ac:dyDescent="0.3">
      <c r="A3082" t="s">
        <v>5024</v>
      </c>
      <c r="B3082">
        <v>100</v>
      </c>
      <c r="C3082">
        <v>2148212</v>
      </c>
      <c r="D3082" t="s">
        <v>2323</v>
      </c>
      <c r="E3082" t="s">
        <v>5025</v>
      </c>
      <c r="F3082" t="s">
        <v>11</v>
      </c>
      <c r="G3082">
        <v>7000000</v>
      </c>
      <c r="H3082" s="8">
        <v>6.3</v>
      </c>
    </row>
    <row r="3083" spans="1:8" hidden="1" x14ac:dyDescent="0.3">
      <c r="A3083" t="s">
        <v>5026</v>
      </c>
      <c r="B3083">
        <v>105</v>
      </c>
      <c r="C3083">
        <v>2062066</v>
      </c>
      <c r="D3083" t="s">
        <v>564</v>
      </c>
      <c r="E3083" t="s">
        <v>5027</v>
      </c>
      <c r="F3083" t="s">
        <v>11</v>
      </c>
      <c r="G3083">
        <v>7000000</v>
      </c>
      <c r="H3083" s="8">
        <v>6.6</v>
      </c>
    </row>
    <row r="3084" spans="1:8" hidden="1" x14ac:dyDescent="0.3">
      <c r="A3084" t="s">
        <v>4345</v>
      </c>
      <c r="B3084">
        <v>99</v>
      </c>
      <c r="C3084">
        <v>1654367</v>
      </c>
      <c r="D3084" t="s">
        <v>506</v>
      </c>
      <c r="E3084" t="s">
        <v>5028</v>
      </c>
      <c r="F3084" t="s">
        <v>11</v>
      </c>
      <c r="G3084">
        <v>7000000</v>
      </c>
      <c r="H3084" s="8">
        <v>6.4</v>
      </c>
    </row>
    <row r="3085" spans="1:8" hidden="1" x14ac:dyDescent="0.3">
      <c r="A3085" t="s">
        <v>5029</v>
      </c>
      <c r="B3085">
        <v>112</v>
      </c>
      <c r="C3085">
        <v>1738692</v>
      </c>
      <c r="D3085" t="s">
        <v>1345</v>
      </c>
      <c r="E3085" t="s">
        <v>5030</v>
      </c>
      <c r="F3085" t="s">
        <v>11</v>
      </c>
      <c r="G3085">
        <v>7000000</v>
      </c>
      <c r="H3085" s="8">
        <v>7.5</v>
      </c>
    </row>
    <row r="3086" spans="1:8" hidden="1" x14ac:dyDescent="0.3">
      <c r="A3086" t="s">
        <v>5031</v>
      </c>
      <c r="B3086">
        <v>99</v>
      </c>
      <c r="C3086">
        <v>1889522</v>
      </c>
      <c r="D3086" t="s">
        <v>1254</v>
      </c>
      <c r="E3086" t="s">
        <v>5032</v>
      </c>
      <c r="F3086" t="s">
        <v>11</v>
      </c>
      <c r="G3086">
        <v>7000000</v>
      </c>
      <c r="H3086" s="8">
        <v>6.5</v>
      </c>
    </row>
    <row r="3087" spans="1:8" hidden="1" x14ac:dyDescent="0.3">
      <c r="A3087" t="s">
        <v>4962</v>
      </c>
      <c r="B3087">
        <v>125</v>
      </c>
      <c r="C3087">
        <v>1110286</v>
      </c>
      <c r="D3087" t="s">
        <v>69</v>
      </c>
      <c r="E3087" t="s">
        <v>5033</v>
      </c>
      <c r="F3087" t="s">
        <v>11</v>
      </c>
      <c r="G3087">
        <v>4825000</v>
      </c>
      <c r="H3087" s="8">
        <v>7.2</v>
      </c>
    </row>
    <row r="3088" spans="1:8" hidden="1" x14ac:dyDescent="0.3">
      <c r="A3088" t="s">
        <v>5034</v>
      </c>
      <c r="B3088">
        <v>107</v>
      </c>
      <c r="C3088">
        <v>1000000</v>
      </c>
      <c r="D3088" t="s">
        <v>399</v>
      </c>
      <c r="E3088" t="s">
        <v>5035</v>
      </c>
      <c r="F3088" t="s">
        <v>11</v>
      </c>
      <c r="G3088">
        <v>9000000</v>
      </c>
      <c r="H3088" s="8">
        <v>6.3</v>
      </c>
    </row>
    <row r="3089" spans="1:8" hidden="1" x14ac:dyDescent="0.3">
      <c r="A3089" t="s">
        <v>2223</v>
      </c>
      <c r="B3089">
        <v>107</v>
      </c>
      <c r="C3089">
        <v>700000</v>
      </c>
      <c r="D3089" t="s">
        <v>2224</v>
      </c>
      <c r="E3089" t="s">
        <v>5036</v>
      </c>
      <c r="F3089" t="s">
        <v>955</v>
      </c>
      <c r="G3089">
        <v>50000000</v>
      </c>
      <c r="H3089" s="8">
        <v>7</v>
      </c>
    </row>
    <row r="3090" spans="1:8" hidden="1" x14ac:dyDescent="0.3">
      <c r="A3090" t="s">
        <v>2185</v>
      </c>
      <c r="B3090">
        <v>97</v>
      </c>
      <c r="C3090">
        <v>1768416</v>
      </c>
      <c r="D3090" t="s">
        <v>840</v>
      </c>
      <c r="E3090" t="s">
        <v>5037</v>
      </c>
      <c r="F3090" t="s">
        <v>11</v>
      </c>
      <c r="G3090">
        <v>7000000</v>
      </c>
      <c r="H3090" s="8">
        <v>6.3</v>
      </c>
    </row>
    <row r="3091" spans="1:8" hidden="1" x14ac:dyDescent="0.3">
      <c r="A3091" t="s">
        <v>5038</v>
      </c>
      <c r="B3091">
        <v>95</v>
      </c>
      <c r="C3091">
        <v>306715</v>
      </c>
      <c r="D3091" t="s">
        <v>658</v>
      </c>
      <c r="E3091" t="s">
        <v>5039</v>
      </c>
      <c r="F3091" t="s">
        <v>11</v>
      </c>
      <c r="G3091">
        <v>10000000</v>
      </c>
      <c r="H3091" s="8">
        <v>2.2999999999999998</v>
      </c>
    </row>
    <row r="3092" spans="1:8" hidden="1" x14ac:dyDescent="0.3">
      <c r="A3092" t="s">
        <v>5040</v>
      </c>
      <c r="B3092">
        <v>106</v>
      </c>
      <c r="C3092">
        <v>382946</v>
      </c>
      <c r="D3092" t="s">
        <v>1128</v>
      </c>
      <c r="E3092" t="s">
        <v>5041</v>
      </c>
      <c r="F3092" t="s">
        <v>11</v>
      </c>
      <c r="G3092">
        <v>7000000</v>
      </c>
      <c r="H3092" s="8">
        <v>7.1</v>
      </c>
    </row>
    <row r="3093" spans="1:8" hidden="1" x14ac:dyDescent="0.3">
      <c r="A3093" t="s">
        <v>1978</v>
      </c>
      <c r="B3093">
        <v>103</v>
      </c>
      <c r="C3093">
        <v>236266</v>
      </c>
      <c r="D3093" t="s">
        <v>2153</v>
      </c>
      <c r="E3093" t="s">
        <v>5042</v>
      </c>
      <c r="F3093" t="s">
        <v>11</v>
      </c>
      <c r="G3093">
        <v>3500000</v>
      </c>
      <c r="H3093" s="8">
        <v>6.2</v>
      </c>
    </row>
    <row r="3094" spans="1:8" hidden="1" x14ac:dyDescent="0.3">
      <c r="A3094" t="s">
        <v>5043</v>
      </c>
      <c r="B3094">
        <v>96</v>
      </c>
      <c r="C3094">
        <v>196067</v>
      </c>
      <c r="D3094" t="s">
        <v>69</v>
      </c>
      <c r="E3094" t="s">
        <v>5044</v>
      </c>
      <c r="F3094" t="s">
        <v>11</v>
      </c>
      <c r="G3094">
        <v>7000000</v>
      </c>
      <c r="H3094" s="8">
        <v>6.7</v>
      </c>
    </row>
    <row r="3095" spans="1:8" hidden="1" x14ac:dyDescent="0.3">
      <c r="A3095" t="s">
        <v>4595</v>
      </c>
      <c r="B3095">
        <v>103</v>
      </c>
      <c r="C3095">
        <v>532988</v>
      </c>
      <c r="D3095" t="s">
        <v>2067</v>
      </c>
      <c r="E3095" t="s">
        <v>5045</v>
      </c>
      <c r="F3095" t="s">
        <v>11</v>
      </c>
      <c r="G3095">
        <v>7000000</v>
      </c>
      <c r="H3095" s="8">
        <v>6.5</v>
      </c>
    </row>
    <row r="3096" spans="1:8" hidden="1" x14ac:dyDescent="0.3">
      <c r="A3096" t="s">
        <v>5046</v>
      </c>
      <c r="B3096">
        <v>108</v>
      </c>
      <c r="C3096">
        <v>453079</v>
      </c>
      <c r="D3096" t="s">
        <v>658</v>
      </c>
      <c r="E3096" t="s">
        <v>5047</v>
      </c>
      <c r="F3096" t="s">
        <v>11</v>
      </c>
      <c r="G3096">
        <v>7000000</v>
      </c>
      <c r="H3096" s="8">
        <v>5.9</v>
      </c>
    </row>
    <row r="3097" spans="1:8" hidden="1" x14ac:dyDescent="0.3">
      <c r="A3097" t="s">
        <v>5048</v>
      </c>
      <c r="B3097">
        <v>118</v>
      </c>
      <c r="C3097">
        <v>46451</v>
      </c>
      <c r="D3097" t="s">
        <v>1952</v>
      </c>
      <c r="E3097" t="s">
        <v>5049</v>
      </c>
      <c r="F3097" t="s">
        <v>11</v>
      </c>
      <c r="G3097">
        <v>7000000</v>
      </c>
      <c r="H3097" s="8">
        <v>6</v>
      </c>
    </row>
    <row r="3098" spans="1:8" hidden="1" x14ac:dyDescent="0.3">
      <c r="A3098" t="s">
        <v>5050</v>
      </c>
      <c r="B3098">
        <v>97</v>
      </c>
      <c r="C3098">
        <v>233103</v>
      </c>
      <c r="D3098" t="s">
        <v>1128</v>
      </c>
      <c r="E3098" t="s">
        <v>5051</v>
      </c>
      <c r="F3098" t="s">
        <v>11</v>
      </c>
      <c r="G3098">
        <v>7000000</v>
      </c>
      <c r="H3098" s="8">
        <v>6.9</v>
      </c>
    </row>
    <row r="3099" spans="1:8" hidden="1" x14ac:dyDescent="0.3">
      <c r="A3099" t="s">
        <v>1226</v>
      </c>
      <c r="B3099">
        <v>115</v>
      </c>
      <c r="C3099">
        <v>41400000</v>
      </c>
      <c r="D3099" t="s">
        <v>5052</v>
      </c>
      <c r="E3099" t="s">
        <v>5053</v>
      </c>
      <c r="F3099" t="s">
        <v>11</v>
      </c>
      <c r="G3099">
        <v>6900000</v>
      </c>
      <c r="H3099" s="8">
        <v>7.3</v>
      </c>
    </row>
    <row r="3100" spans="1:8" hidden="1" x14ac:dyDescent="0.3">
      <c r="A3100" t="s">
        <v>2921</v>
      </c>
      <c r="B3100">
        <v>102</v>
      </c>
      <c r="C3100">
        <v>7993039</v>
      </c>
      <c r="D3100" t="s">
        <v>658</v>
      </c>
      <c r="E3100" t="s">
        <v>5054</v>
      </c>
      <c r="F3100" t="s">
        <v>11</v>
      </c>
      <c r="G3100">
        <v>6900000</v>
      </c>
      <c r="H3100" s="8">
        <v>7.7</v>
      </c>
    </row>
    <row r="3101" spans="1:8" hidden="1" x14ac:dyDescent="0.3">
      <c r="A3101" t="s">
        <v>5055</v>
      </c>
      <c r="B3101">
        <v>125</v>
      </c>
      <c r="C3101">
        <v>927107</v>
      </c>
      <c r="D3101" t="s">
        <v>3766</v>
      </c>
      <c r="E3101" t="s">
        <v>5056</v>
      </c>
      <c r="F3101" t="s">
        <v>3637</v>
      </c>
      <c r="G3101">
        <v>15000000</v>
      </c>
      <c r="H3101" s="8">
        <v>7.3</v>
      </c>
    </row>
    <row r="3102" spans="1:8" hidden="1" x14ac:dyDescent="0.3">
      <c r="A3102" t="s">
        <v>5057</v>
      </c>
      <c r="B3102">
        <v>108</v>
      </c>
      <c r="C3102">
        <v>49526</v>
      </c>
      <c r="D3102" t="s">
        <v>840</v>
      </c>
      <c r="E3102" t="s">
        <v>5058</v>
      </c>
      <c r="F3102" t="s">
        <v>11</v>
      </c>
      <c r="G3102">
        <v>6800000</v>
      </c>
      <c r="H3102" s="8">
        <v>7</v>
      </c>
    </row>
    <row r="3103" spans="1:8" hidden="1" x14ac:dyDescent="0.3">
      <c r="A3103" t="s">
        <v>5059</v>
      </c>
      <c r="B3103">
        <v>101</v>
      </c>
      <c r="C3103">
        <v>10696</v>
      </c>
      <c r="D3103" t="s">
        <v>501</v>
      </c>
      <c r="E3103" t="s">
        <v>5060</v>
      </c>
      <c r="F3103" t="s">
        <v>11</v>
      </c>
      <c r="G3103">
        <v>6800000</v>
      </c>
      <c r="H3103" s="8">
        <v>6.4</v>
      </c>
    </row>
    <row r="3104" spans="1:8" hidden="1" x14ac:dyDescent="0.3">
      <c r="A3104" t="s">
        <v>5061</v>
      </c>
      <c r="B3104">
        <v>101</v>
      </c>
      <c r="C3104">
        <v>31607598</v>
      </c>
      <c r="D3104" t="s">
        <v>1452</v>
      </c>
      <c r="E3104" t="s">
        <v>5062</v>
      </c>
      <c r="F3104" t="s">
        <v>11</v>
      </c>
      <c r="G3104">
        <v>6900000</v>
      </c>
      <c r="H3104" s="8">
        <v>5.6</v>
      </c>
    </row>
    <row r="3105" spans="1:8" hidden="1" x14ac:dyDescent="0.3">
      <c r="A3105" t="s">
        <v>1874</v>
      </c>
      <c r="B3105">
        <v>139</v>
      </c>
      <c r="C3105">
        <v>6857096</v>
      </c>
      <c r="D3105" t="s">
        <v>5063</v>
      </c>
      <c r="E3105" t="s">
        <v>5064</v>
      </c>
      <c r="F3105" t="s">
        <v>955</v>
      </c>
      <c r="G3105">
        <v>6800000</v>
      </c>
      <c r="H3105" s="8">
        <v>8.1999999999999993</v>
      </c>
    </row>
    <row r="3106" spans="1:8" hidden="1" x14ac:dyDescent="0.3">
      <c r="A3106" t="s">
        <v>1527</v>
      </c>
      <c r="B3106">
        <v>125</v>
      </c>
      <c r="C3106">
        <v>223878</v>
      </c>
      <c r="D3106" t="s">
        <v>465</v>
      </c>
      <c r="E3106" t="s">
        <v>5065</v>
      </c>
      <c r="F3106" t="s">
        <v>3119</v>
      </c>
      <c r="G3106">
        <v>5000000</v>
      </c>
      <c r="H3106" s="8">
        <v>6.5</v>
      </c>
    </row>
    <row r="3107" spans="1:8" hidden="1" x14ac:dyDescent="0.3">
      <c r="A3107" t="s">
        <v>459</v>
      </c>
      <c r="B3107">
        <v>115</v>
      </c>
      <c r="C3107">
        <v>8060</v>
      </c>
      <c r="D3107" t="s">
        <v>142</v>
      </c>
      <c r="E3107" t="s">
        <v>5066</v>
      </c>
      <c r="F3107" t="s">
        <v>5067</v>
      </c>
      <c r="G3107">
        <v>4000000</v>
      </c>
      <c r="H3107" s="8">
        <v>8.1</v>
      </c>
    </row>
    <row r="3108" spans="1:8" hidden="1" x14ac:dyDescent="0.3">
      <c r="A3108" t="s">
        <v>2709</v>
      </c>
      <c r="B3108">
        <v>99</v>
      </c>
      <c r="C3108">
        <v>84263837</v>
      </c>
      <c r="D3108" t="s">
        <v>2059</v>
      </c>
      <c r="E3108" t="s">
        <v>5068</v>
      </c>
      <c r="F3108" t="s">
        <v>11</v>
      </c>
      <c r="G3108">
        <v>6500000</v>
      </c>
      <c r="H3108" s="8">
        <v>5.4</v>
      </c>
    </row>
    <row r="3109" spans="1:8" hidden="1" x14ac:dyDescent="0.3">
      <c r="A3109" t="s">
        <v>5069</v>
      </c>
      <c r="B3109">
        <v>88</v>
      </c>
      <c r="C3109">
        <v>110029</v>
      </c>
      <c r="D3109" t="s">
        <v>5070</v>
      </c>
      <c r="E3109" t="s">
        <v>5071</v>
      </c>
      <c r="F3109" t="s">
        <v>11</v>
      </c>
      <c r="G3109">
        <v>6500000</v>
      </c>
      <c r="H3109" s="8">
        <v>6.3</v>
      </c>
    </row>
    <row r="3110" spans="1:8" hidden="1" x14ac:dyDescent="0.3">
      <c r="A3110" t="s">
        <v>969</v>
      </c>
      <c r="B3110">
        <v>112</v>
      </c>
      <c r="C3110">
        <v>57504069</v>
      </c>
      <c r="D3110" t="s">
        <v>643</v>
      </c>
      <c r="E3110" t="s">
        <v>5072</v>
      </c>
      <c r="F3110" t="s">
        <v>11</v>
      </c>
      <c r="G3110">
        <v>6000000</v>
      </c>
      <c r="H3110" s="8">
        <v>7.8</v>
      </c>
    </row>
    <row r="3111" spans="1:8" hidden="1" x14ac:dyDescent="0.3">
      <c r="A3111" t="s">
        <v>5073</v>
      </c>
      <c r="B3111">
        <v>108</v>
      </c>
      <c r="C3111">
        <v>54215416</v>
      </c>
      <c r="D3111" t="s">
        <v>1418</v>
      </c>
      <c r="E3111" t="s">
        <v>5074</v>
      </c>
      <c r="F3111" t="s">
        <v>11</v>
      </c>
      <c r="G3111">
        <v>6500000</v>
      </c>
      <c r="H3111" s="8">
        <v>6.8</v>
      </c>
    </row>
    <row r="3112" spans="1:8" hidden="1" x14ac:dyDescent="0.3">
      <c r="A3112" t="s">
        <v>752</v>
      </c>
      <c r="B3112">
        <v>104</v>
      </c>
      <c r="C3112">
        <v>31899000</v>
      </c>
      <c r="D3112" t="s">
        <v>5075</v>
      </c>
      <c r="E3112" t="s">
        <v>5076</v>
      </c>
      <c r="F3112" t="s">
        <v>11</v>
      </c>
      <c r="G3112">
        <v>6500000</v>
      </c>
      <c r="H3112" s="8">
        <v>7.1</v>
      </c>
    </row>
    <row r="3113" spans="1:8" hidden="1" x14ac:dyDescent="0.3">
      <c r="A3113" t="s">
        <v>170</v>
      </c>
      <c r="B3113">
        <v>108</v>
      </c>
      <c r="C3113">
        <v>24103594</v>
      </c>
      <c r="D3113" t="s">
        <v>5077</v>
      </c>
      <c r="E3113" t="s">
        <v>5078</v>
      </c>
      <c r="F3113" t="s">
        <v>11</v>
      </c>
      <c r="G3113">
        <v>6500000</v>
      </c>
      <c r="H3113" s="8">
        <v>6.2</v>
      </c>
    </row>
    <row r="3114" spans="1:8" hidden="1" x14ac:dyDescent="0.3">
      <c r="A3114" t="s">
        <v>166</v>
      </c>
      <c r="B3114">
        <v>102</v>
      </c>
      <c r="C3114">
        <v>16842303</v>
      </c>
      <c r="D3114" t="s">
        <v>326</v>
      </c>
      <c r="E3114" t="s">
        <v>5079</v>
      </c>
      <c r="F3114" t="s">
        <v>11</v>
      </c>
      <c r="G3114">
        <v>6500000</v>
      </c>
      <c r="H3114" s="8">
        <v>7.3</v>
      </c>
    </row>
    <row r="3115" spans="1:8" hidden="1" x14ac:dyDescent="0.3">
      <c r="A3115" t="s">
        <v>4886</v>
      </c>
      <c r="B3115">
        <v>88</v>
      </c>
      <c r="C3115">
        <v>13367101</v>
      </c>
      <c r="D3115" t="s">
        <v>465</v>
      </c>
      <c r="E3115" t="s">
        <v>5080</v>
      </c>
      <c r="F3115" t="s">
        <v>11</v>
      </c>
      <c r="G3115">
        <v>6500000</v>
      </c>
      <c r="H3115" s="8">
        <v>5.9</v>
      </c>
    </row>
    <row r="3116" spans="1:8" hidden="1" x14ac:dyDescent="0.3">
      <c r="A3116" t="s">
        <v>5081</v>
      </c>
      <c r="B3116">
        <v>91</v>
      </c>
      <c r="C3116">
        <v>10149779</v>
      </c>
      <c r="D3116" t="s">
        <v>1431</v>
      </c>
      <c r="E3116" t="s">
        <v>5082</v>
      </c>
      <c r="F3116" t="s">
        <v>11</v>
      </c>
      <c r="G3116">
        <v>6500000</v>
      </c>
      <c r="H3116" s="8">
        <v>3.6</v>
      </c>
    </row>
    <row r="3117" spans="1:8" hidden="1" x14ac:dyDescent="0.3">
      <c r="A3117" t="s">
        <v>5083</v>
      </c>
      <c r="B3117">
        <v>141</v>
      </c>
      <c r="C3117">
        <v>6173485</v>
      </c>
      <c r="D3117" t="s">
        <v>506</v>
      </c>
      <c r="E3117" t="s">
        <v>5084</v>
      </c>
      <c r="F3117" t="s">
        <v>11</v>
      </c>
      <c r="G3117">
        <v>7000000</v>
      </c>
      <c r="H3117" s="8">
        <v>7.7</v>
      </c>
    </row>
    <row r="3118" spans="1:8" hidden="1" x14ac:dyDescent="0.3">
      <c r="A3118" t="s">
        <v>3393</v>
      </c>
      <c r="B3118">
        <v>101</v>
      </c>
      <c r="C3118">
        <v>4000304</v>
      </c>
      <c r="D3118" t="s">
        <v>1128</v>
      </c>
      <c r="E3118" t="s">
        <v>5085</v>
      </c>
      <c r="F3118" t="s">
        <v>11</v>
      </c>
      <c r="G3118">
        <v>6500000</v>
      </c>
      <c r="H3118" s="8">
        <v>7.3</v>
      </c>
    </row>
    <row r="3119" spans="1:8" hidden="1" x14ac:dyDescent="0.3">
      <c r="A3119" t="s">
        <v>218</v>
      </c>
      <c r="B3119">
        <v>105</v>
      </c>
      <c r="C3119">
        <v>2338695</v>
      </c>
      <c r="D3119" t="s">
        <v>712</v>
      </c>
      <c r="E3119" t="s">
        <v>5086</v>
      </c>
      <c r="F3119" t="s">
        <v>11</v>
      </c>
      <c r="G3119">
        <v>4000000</v>
      </c>
      <c r="H3119" s="8">
        <v>7.4</v>
      </c>
    </row>
    <row r="3120" spans="1:8" hidden="1" x14ac:dyDescent="0.3">
      <c r="A3120" t="s">
        <v>5087</v>
      </c>
      <c r="B3120">
        <v>100</v>
      </c>
      <c r="C3120">
        <v>2024854</v>
      </c>
      <c r="D3120" t="s">
        <v>579</v>
      </c>
      <c r="E3120" t="s">
        <v>5088</v>
      </c>
      <c r="F3120" t="s">
        <v>11</v>
      </c>
      <c r="G3120">
        <v>6500000</v>
      </c>
      <c r="H3120" s="8">
        <v>6.6</v>
      </c>
    </row>
    <row r="3121" spans="1:8" hidden="1" x14ac:dyDescent="0.3">
      <c r="A3121" t="s">
        <v>5089</v>
      </c>
      <c r="B3121">
        <v>116</v>
      </c>
      <c r="C3121">
        <v>2268296</v>
      </c>
      <c r="D3121" t="s">
        <v>1345</v>
      </c>
      <c r="E3121" t="s">
        <v>5090</v>
      </c>
      <c r="F3121" t="s">
        <v>11</v>
      </c>
      <c r="G3121">
        <v>6500000</v>
      </c>
      <c r="H3121" s="8">
        <v>6.9</v>
      </c>
    </row>
    <row r="3122" spans="1:8" hidden="1" x14ac:dyDescent="0.3">
      <c r="A3122" t="s">
        <v>4033</v>
      </c>
      <c r="B3122">
        <v>97</v>
      </c>
      <c r="C3122">
        <v>1029017</v>
      </c>
      <c r="D3122" t="s">
        <v>69</v>
      </c>
      <c r="E3122" t="s">
        <v>5091</v>
      </c>
      <c r="F3122" t="s">
        <v>11</v>
      </c>
      <c r="G3122">
        <v>6500000</v>
      </c>
      <c r="H3122" s="8">
        <v>6.8</v>
      </c>
    </row>
    <row r="3123" spans="1:8" hidden="1" x14ac:dyDescent="0.3">
      <c r="A3123" t="s">
        <v>5092</v>
      </c>
      <c r="B3123">
        <v>106</v>
      </c>
      <c r="C3123">
        <v>64148</v>
      </c>
      <c r="D3123" t="s">
        <v>1128</v>
      </c>
      <c r="E3123" t="s">
        <v>5093</v>
      </c>
      <c r="F3123" t="s">
        <v>11</v>
      </c>
      <c r="G3123">
        <v>6500000</v>
      </c>
      <c r="H3123" s="8">
        <v>7.3</v>
      </c>
    </row>
    <row r="3124" spans="1:8" hidden="1" x14ac:dyDescent="0.3">
      <c r="A3124" t="s">
        <v>5094</v>
      </c>
      <c r="B3124">
        <v>105</v>
      </c>
      <c r="C3124">
        <v>66637</v>
      </c>
      <c r="D3124" t="s">
        <v>2371</v>
      </c>
      <c r="E3124" t="s">
        <v>5095</v>
      </c>
      <c r="F3124" t="s">
        <v>11</v>
      </c>
      <c r="G3124">
        <v>6500000</v>
      </c>
      <c r="H3124" s="8">
        <v>7.2</v>
      </c>
    </row>
    <row r="3125" spans="1:8" hidden="1" x14ac:dyDescent="0.3">
      <c r="A3125" t="s">
        <v>3431</v>
      </c>
      <c r="B3125">
        <v>122</v>
      </c>
      <c r="C3125">
        <v>871577</v>
      </c>
      <c r="D3125" t="s">
        <v>1418</v>
      </c>
      <c r="E3125" t="s">
        <v>5096</v>
      </c>
      <c r="F3125" t="s">
        <v>11</v>
      </c>
      <c r="G3125">
        <v>4500000</v>
      </c>
      <c r="H3125" s="8">
        <v>7.7</v>
      </c>
    </row>
    <row r="3126" spans="1:8" hidden="1" x14ac:dyDescent="0.3">
      <c r="A3126" t="s">
        <v>8</v>
      </c>
      <c r="B3126">
        <v>107</v>
      </c>
      <c r="C3126">
        <v>38400000</v>
      </c>
      <c r="D3126" t="s">
        <v>206</v>
      </c>
      <c r="E3126" t="s">
        <v>5097</v>
      </c>
      <c r="F3126" t="s">
        <v>11</v>
      </c>
      <c r="G3126">
        <v>6500000</v>
      </c>
      <c r="H3126" s="8">
        <v>8.1</v>
      </c>
    </row>
    <row r="3127" spans="1:8" hidden="1" x14ac:dyDescent="0.3">
      <c r="A3127" t="s">
        <v>5098</v>
      </c>
      <c r="B3127">
        <v>121</v>
      </c>
      <c r="C3127">
        <v>4063859</v>
      </c>
      <c r="D3127" t="s">
        <v>69</v>
      </c>
      <c r="E3127" t="s">
        <v>5099</v>
      </c>
      <c r="F3127" t="s">
        <v>3637</v>
      </c>
      <c r="G3127">
        <v>4800000</v>
      </c>
      <c r="H3127" s="8">
        <v>7.7</v>
      </c>
    </row>
    <row r="3128" spans="1:8" hidden="1" x14ac:dyDescent="0.3">
      <c r="A3128" t="s">
        <v>1215</v>
      </c>
      <c r="B3128">
        <v>98</v>
      </c>
      <c r="C3128">
        <v>449558</v>
      </c>
      <c r="D3128" t="s">
        <v>536</v>
      </c>
      <c r="E3128" t="s">
        <v>5100</v>
      </c>
      <c r="F3128" t="s">
        <v>11</v>
      </c>
      <c r="G3128">
        <v>10000000</v>
      </c>
      <c r="H3128" s="8">
        <v>7.6</v>
      </c>
    </row>
    <row r="3129" spans="1:8" hidden="1" x14ac:dyDescent="0.3">
      <c r="A3129" t="s">
        <v>2318</v>
      </c>
      <c r="B3129">
        <v>123</v>
      </c>
      <c r="C3129">
        <v>2122561</v>
      </c>
      <c r="D3129" t="s">
        <v>551</v>
      </c>
      <c r="E3129" t="s">
        <v>5101</v>
      </c>
      <c r="F3129" t="s">
        <v>11</v>
      </c>
      <c r="G3129">
        <v>6000000</v>
      </c>
      <c r="H3129" s="8">
        <v>7.2</v>
      </c>
    </row>
    <row r="3130" spans="1:8" hidden="1" x14ac:dyDescent="0.3">
      <c r="A3130" t="s">
        <v>4174</v>
      </c>
      <c r="B3130">
        <v>110</v>
      </c>
      <c r="C3130">
        <v>181360000</v>
      </c>
      <c r="D3130" t="s">
        <v>5102</v>
      </c>
      <c r="E3130" t="s">
        <v>5103</v>
      </c>
      <c r="F3130" t="s">
        <v>11</v>
      </c>
      <c r="G3130">
        <v>6000000</v>
      </c>
      <c r="H3130" s="8">
        <v>7.2</v>
      </c>
    </row>
    <row r="3131" spans="1:8" hidden="1" x14ac:dyDescent="0.3">
      <c r="A3131" t="s">
        <v>241</v>
      </c>
      <c r="B3131">
        <v>120</v>
      </c>
      <c r="C3131">
        <v>137963328</v>
      </c>
      <c r="D3131" t="s">
        <v>1123</v>
      </c>
      <c r="E3131" t="s">
        <v>5104</v>
      </c>
      <c r="F3131" t="s">
        <v>11</v>
      </c>
      <c r="G3131">
        <v>6000000</v>
      </c>
      <c r="H3131" s="8">
        <v>8.1</v>
      </c>
    </row>
    <row r="3132" spans="1:8" hidden="1" x14ac:dyDescent="0.3">
      <c r="A3132" t="s">
        <v>4793</v>
      </c>
      <c r="B3132">
        <v>122</v>
      </c>
      <c r="C3132">
        <v>119078393</v>
      </c>
      <c r="D3132" t="s">
        <v>5105</v>
      </c>
      <c r="E3132" t="s">
        <v>5106</v>
      </c>
      <c r="F3132" t="s">
        <v>11</v>
      </c>
      <c r="G3132">
        <v>6000000</v>
      </c>
      <c r="H3132" s="8">
        <v>7.5</v>
      </c>
    </row>
    <row r="3133" spans="1:8" hidden="1" x14ac:dyDescent="0.3">
      <c r="A3133" t="s">
        <v>5107</v>
      </c>
      <c r="B3133">
        <v>110</v>
      </c>
      <c r="C3133">
        <v>102308900</v>
      </c>
      <c r="D3133" t="s">
        <v>5108</v>
      </c>
      <c r="E3133" t="s">
        <v>5109</v>
      </c>
      <c r="F3133" t="s">
        <v>11</v>
      </c>
      <c r="G3133">
        <v>6000000</v>
      </c>
      <c r="H3133" s="8">
        <v>8.1</v>
      </c>
    </row>
    <row r="3134" spans="1:8" hidden="1" x14ac:dyDescent="0.3">
      <c r="A3134" t="s">
        <v>5110</v>
      </c>
      <c r="B3134">
        <v>139</v>
      </c>
      <c r="C3134">
        <v>102300000</v>
      </c>
      <c r="D3134" t="s">
        <v>5111</v>
      </c>
      <c r="E3134" t="s">
        <v>5112</v>
      </c>
      <c r="F3134" t="s">
        <v>11</v>
      </c>
      <c r="G3134">
        <v>6000000</v>
      </c>
      <c r="H3134" s="8">
        <v>7.8</v>
      </c>
    </row>
    <row r="3135" spans="1:8" hidden="1" x14ac:dyDescent="0.3">
      <c r="A3135" t="s">
        <v>1333</v>
      </c>
      <c r="B3135">
        <v>124</v>
      </c>
      <c r="C3135">
        <v>54800000</v>
      </c>
      <c r="D3135" t="s">
        <v>1128</v>
      </c>
      <c r="E3135" t="s">
        <v>5113</v>
      </c>
      <c r="F3135" t="s">
        <v>11</v>
      </c>
      <c r="G3135">
        <v>6000000</v>
      </c>
      <c r="H3135" s="8">
        <v>7.8</v>
      </c>
    </row>
    <row r="3136" spans="1:8" hidden="1" x14ac:dyDescent="0.3">
      <c r="A3136" t="s">
        <v>532</v>
      </c>
      <c r="B3136">
        <v>120</v>
      </c>
      <c r="C3136">
        <v>24004159</v>
      </c>
      <c r="D3136" t="s">
        <v>533</v>
      </c>
      <c r="E3136" t="s">
        <v>534</v>
      </c>
      <c r="F3136" t="s">
        <v>11</v>
      </c>
      <c r="G3136">
        <v>110000000</v>
      </c>
      <c r="H3136" s="8">
        <v>5.8</v>
      </c>
    </row>
    <row r="3137" spans="1:8" hidden="1" x14ac:dyDescent="0.3">
      <c r="A3137" t="s">
        <v>5114</v>
      </c>
      <c r="B3137">
        <v>152</v>
      </c>
      <c r="C3137">
        <v>43650000</v>
      </c>
      <c r="D3137" t="s">
        <v>5115</v>
      </c>
      <c r="E3137" t="s">
        <v>5116</v>
      </c>
      <c r="F3137" t="s">
        <v>11</v>
      </c>
      <c r="G3137">
        <v>6000000</v>
      </c>
      <c r="H3137" s="8">
        <v>7.6</v>
      </c>
    </row>
    <row r="3138" spans="1:8" hidden="1" x14ac:dyDescent="0.3">
      <c r="A3138" t="s">
        <v>1394</v>
      </c>
      <c r="B3138">
        <v>98</v>
      </c>
      <c r="C3138">
        <v>39800000</v>
      </c>
      <c r="D3138" t="s">
        <v>1296</v>
      </c>
      <c r="E3138" t="s">
        <v>5117</v>
      </c>
      <c r="F3138" t="s">
        <v>11</v>
      </c>
      <c r="G3138">
        <v>6000000</v>
      </c>
      <c r="H3138" s="8">
        <v>7.4</v>
      </c>
    </row>
    <row r="3139" spans="1:8" hidden="1" x14ac:dyDescent="0.3">
      <c r="A3139" t="s">
        <v>5118</v>
      </c>
      <c r="B3139">
        <v>106</v>
      </c>
      <c r="C3139">
        <v>27457409</v>
      </c>
      <c r="D3139" t="s">
        <v>840</v>
      </c>
      <c r="E3139" t="s">
        <v>5119</v>
      </c>
      <c r="F3139" t="s">
        <v>11</v>
      </c>
      <c r="G3139">
        <v>6000000</v>
      </c>
      <c r="H3139" s="8">
        <v>6.3</v>
      </c>
    </row>
    <row r="3140" spans="1:8" hidden="1" x14ac:dyDescent="0.3">
      <c r="A3140" t="s">
        <v>4186</v>
      </c>
      <c r="B3140">
        <v>106</v>
      </c>
      <c r="C3140">
        <v>25047631</v>
      </c>
      <c r="D3140" t="s">
        <v>465</v>
      </c>
      <c r="E3140" t="s">
        <v>5120</v>
      </c>
      <c r="F3140" t="s">
        <v>11</v>
      </c>
      <c r="G3140">
        <v>6000000</v>
      </c>
      <c r="H3140" s="8">
        <v>6.9</v>
      </c>
    </row>
    <row r="3141" spans="1:8" hidden="1" x14ac:dyDescent="0.3">
      <c r="A3141" t="s">
        <v>37</v>
      </c>
      <c r="B3141">
        <v>106</v>
      </c>
      <c r="C3141">
        <v>23272306</v>
      </c>
      <c r="D3141" t="s">
        <v>719</v>
      </c>
      <c r="E3141" t="s">
        <v>5121</v>
      </c>
      <c r="F3141" t="s">
        <v>11</v>
      </c>
      <c r="G3141">
        <v>6000000</v>
      </c>
      <c r="H3141" s="8">
        <v>8.6</v>
      </c>
    </row>
    <row r="3142" spans="1:8" hidden="1" x14ac:dyDescent="0.3">
      <c r="A3142" t="s">
        <v>906</v>
      </c>
      <c r="B3142">
        <v>89</v>
      </c>
      <c r="C3142">
        <v>22168359</v>
      </c>
      <c r="D3142" t="s">
        <v>5122</v>
      </c>
      <c r="E3142" t="s">
        <v>5123</v>
      </c>
      <c r="F3142" t="s">
        <v>11</v>
      </c>
      <c r="G3142">
        <v>8000000</v>
      </c>
      <c r="H3142" s="8">
        <v>5.0999999999999996</v>
      </c>
    </row>
    <row r="3143" spans="1:8" hidden="1" x14ac:dyDescent="0.3">
      <c r="A3143" t="s">
        <v>725</v>
      </c>
      <c r="B3143">
        <v>94</v>
      </c>
      <c r="C3143">
        <v>21005329</v>
      </c>
      <c r="D3143" t="s">
        <v>551</v>
      </c>
      <c r="E3143" t="s">
        <v>5124</v>
      </c>
      <c r="F3143" t="s">
        <v>11</v>
      </c>
      <c r="G3143">
        <v>6000000</v>
      </c>
      <c r="H3143" s="8">
        <v>6.4</v>
      </c>
    </row>
    <row r="3144" spans="1:8" hidden="1" x14ac:dyDescent="0.3">
      <c r="A3144" t="s">
        <v>393</v>
      </c>
      <c r="B3144">
        <v>109</v>
      </c>
      <c r="C3144">
        <v>26236603</v>
      </c>
      <c r="D3144" t="s">
        <v>1254</v>
      </c>
      <c r="E3144" t="s">
        <v>5125</v>
      </c>
      <c r="F3144" t="s">
        <v>11</v>
      </c>
      <c r="G3144">
        <v>6000000</v>
      </c>
      <c r="H3144" s="8">
        <v>7.9</v>
      </c>
    </row>
    <row r="3145" spans="1:8" hidden="1" x14ac:dyDescent="0.3">
      <c r="A3145" t="s">
        <v>5126</v>
      </c>
      <c r="B3145">
        <v>144</v>
      </c>
      <c r="C3145">
        <v>20400000</v>
      </c>
      <c r="D3145" t="s">
        <v>1334</v>
      </c>
      <c r="E3145" t="s">
        <v>5127</v>
      </c>
      <c r="F3145" t="s">
        <v>11</v>
      </c>
      <c r="G3145">
        <v>8000000</v>
      </c>
      <c r="H3145" s="8">
        <v>6.9</v>
      </c>
    </row>
    <row r="3146" spans="1:8" hidden="1" x14ac:dyDescent="0.3">
      <c r="A3146" t="s">
        <v>4435</v>
      </c>
      <c r="B3146">
        <v>90</v>
      </c>
      <c r="C3146">
        <v>18621249</v>
      </c>
      <c r="D3146" t="s">
        <v>658</v>
      </c>
      <c r="E3146" t="s">
        <v>5128</v>
      </c>
      <c r="F3146" t="s">
        <v>11</v>
      </c>
      <c r="G3146">
        <v>6000000</v>
      </c>
      <c r="H3146" s="8">
        <v>7.5</v>
      </c>
    </row>
    <row r="3147" spans="1:8" hidden="1" x14ac:dyDescent="0.3">
      <c r="A3147" t="s">
        <v>1763</v>
      </c>
      <c r="B3147">
        <v>106</v>
      </c>
      <c r="C3147">
        <v>25244700</v>
      </c>
      <c r="D3147" t="s">
        <v>206</v>
      </c>
      <c r="E3147" t="s">
        <v>5129</v>
      </c>
      <c r="F3147" t="s">
        <v>11</v>
      </c>
      <c r="G3147">
        <v>6000000</v>
      </c>
      <c r="H3147" s="8">
        <v>7.2</v>
      </c>
    </row>
    <row r="3148" spans="1:8" hidden="1" x14ac:dyDescent="0.3">
      <c r="A3148" t="s">
        <v>1670</v>
      </c>
      <c r="B3148">
        <v>121</v>
      </c>
      <c r="C3148">
        <v>14545844</v>
      </c>
      <c r="D3148" t="s">
        <v>5070</v>
      </c>
      <c r="E3148" t="s">
        <v>5130</v>
      </c>
      <c r="F3148" t="s">
        <v>11</v>
      </c>
      <c r="G3148">
        <v>6500000</v>
      </c>
      <c r="H3148" s="8">
        <v>5.8</v>
      </c>
    </row>
    <row r="3149" spans="1:8" hidden="1" x14ac:dyDescent="0.3">
      <c r="A3149" t="s">
        <v>5131</v>
      </c>
      <c r="B3149">
        <v>89</v>
      </c>
      <c r="C3149">
        <v>13235267</v>
      </c>
      <c r="D3149" t="s">
        <v>1006</v>
      </c>
      <c r="E3149" t="s">
        <v>5132</v>
      </c>
      <c r="F3149" t="s">
        <v>11</v>
      </c>
      <c r="G3149">
        <v>6000000</v>
      </c>
      <c r="H3149" s="8">
        <v>2.9</v>
      </c>
    </row>
    <row r="3150" spans="1:8" hidden="1" x14ac:dyDescent="0.3">
      <c r="A3150" t="s">
        <v>1401</v>
      </c>
      <c r="B3150">
        <v>104</v>
      </c>
      <c r="C3150">
        <v>12793213</v>
      </c>
      <c r="D3150" t="s">
        <v>465</v>
      </c>
      <c r="E3150" t="s">
        <v>5133</v>
      </c>
      <c r="F3150" t="s">
        <v>11</v>
      </c>
      <c r="G3150">
        <v>6000000</v>
      </c>
      <c r="H3150" s="8">
        <v>6.2</v>
      </c>
    </row>
    <row r="3151" spans="1:8" hidden="1" x14ac:dyDescent="0.3">
      <c r="A3151" t="s">
        <v>1915</v>
      </c>
      <c r="B3151">
        <v>99</v>
      </c>
      <c r="C3151">
        <v>11883495</v>
      </c>
      <c r="D3151" t="s">
        <v>830</v>
      </c>
      <c r="E3151" t="s">
        <v>5134</v>
      </c>
      <c r="F3151" t="s">
        <v>11</v>
      </c>
      <c r="G3151">
        <v>9000000</v>
      </c>
      <c r="H3151" s="8">
        <v>6.8</v>
      </c>
    </row>
    <row r="3152" spans="1:8" hidden="1" x14ac:dyDescent="0.3">
      <c r="A3152" t="s">
        <v>5135</v>
      </c>
      <c r="B3152">
        <v>98</v>
      </c>
      <c r="C3152">
        <v>11797927</v>
      </c>
      <c r="D3152" t="s">
        <v>4003</v>
      </c>
      <c r="E3152" t="s">
        <v>5136</v>
      </c>
      <c r="F3152" t="s">
        <v>11</v>
      </c>
      <c r="G3152">
        <v>6000000</v>
      </c>
      <c r="H3152" s="8">
        <v>6.1</v>
      </c>
    </row>
    <row r="3153" spans="1:8" hidden="1" x14ac:dyDescent="0.3">
      <c r="A3153" t="s">
        <v>5137</v>
      </c>
      <c r="B3153">
        <v>121</v>
      </c>
      <c r="C3153">
        <v>17605861</v>
      </c>
      <c r="D3153" t="s">
        <v>1960</v>
      </c>
      <c r="E3153" t="s">
        <v>5138</v>
      </c>
      <c r="F3153" t="s">
        <v>11</v>
      </c>
      <c r="G3153">
        <v>6000000</v>
      </c>
      <c r="H3153" s="8">
        <v>7.7</v>
      </c>
    </row>
    <row r="3154" spans="1:8" hidden="1" x14ac:dyDescent="0.3">
      <c r="A3154" t="s">
        <v>5139</v>
      </c>
      <c r="B3154">
        <v>96</v>
      </c>
      <c r="C3154">
        <v>11642254</v>
      </c>
      <c r="D3154" t="s">
        <v>2170</v>
      </c>
      <c r="E3154" t="s">
        <v>5140</v>
      </c>
      <c r="F3154" t="s">
        <v>11</v>
      </c>
      <c r="G3154">
        <v>3000000</v>
      </c>
      <c r="H3154" s="8">
        <v>5.2</v>
      </c>
    </row>
    <row r="3155" spans="1:8" hidden="1" x14ac:dyDescent="0.3">
      <c r="A3155" t="s">
        <v>2921</v>
      </c>
      <c r="B3155">
        <v>99</v>
      </c>
      <c r="C3155">
        <v>9203192</v>
      </c>
      <c r="D3155" t="s">
        <v>2933</v>
      </c>
      <c r="E3155" t="s">
        <v>5141</v>
      </c>
      <c r="F3155" t="s">
        <v>11</v>
      </c>
      <c r="G3155">
        <v>5000000</v>
      </c>
      <c r="H3155" s="8">
        <v>6.8</v>
      </c>
    </row>
    <row r="3156" spans="1:8" hidden="1" x14ac:dyDescent="0.3">
      <c r="A3156" t="s">
        <v>5142</v>
      </c>
      <c r="B3156">
        <v>42</v>
      </c>
      <c r="C3156">
        <v>7518876</v>
      </c>
      <c r="D3156" t="s">
        <v>5143</v>
      </c>
      <c r="E3156" t="s">
        <v>5144</v>
      </c>
      <c r="F3156" t="s">
        <v>11</v>
      </c>
      <c r="G3156">
        <v>6000000</v>
      </c>
      <c r="H3156" s="8">
        <v>6.5</v>
      </c>
    </row>
    <row r="3157" spans="1:8" hidden="1" x14ac:dyDescent="0.3">
      <c r="A3157" t="s">
        <v>5145</v>
      </c>
      <c r="B3157">
        <v>122</v>
      </c>
      <c r="C3157">
        <v>8596914</v>
      </c>
      <c r="D3157" t="s">
        <v>506</v>
      </c>
      <c r="E3157" t="s">
        <v>5146</v>
      </c>
      <c r="F3157" t="s">
        <v>11</v>
      </c>
      <c r="G3157">
        <v>6000000</v>
      </c>
      <c r="H3157" s="8">
        <v>7</v>
      </c>
    </row>
    <row r="3158" spans="1:8" hidden="1" x14ac:dyDescent="0.3">
      <c r="A3158" t="s">
        <v>5147</v>
      </c>
      <c r="B3158">
        <v>101</v>
      </c>
      <c r="C3158">
        <v>6851636</v>
      </c>
      <c r="D3158" t="s">
        <v>465</v>
      </c>
      <c r="E3158" t="s">
        <v>5148</v>
      </c>
      <c r="F3158" t="s">
        <v>11</v>
      </c>
      <c r="G3158">
        <v>6000000</v>
      </c>
      <c r="H3158" s="8">
        <v>5.9</v>
      </c>
    </row>
    <row r="3159" spans="1:8" hidden="1" x14ac:dyDescent="0.3">
      <c r="A3159" t="s">
        <v>5149</v>
      </c>
      <c r="B3159">
        <v>102</v>
      </c>
      <c r="C3159">
        <v>11434867</v>
      </c>
      <c r="D3159" t="s">
        <v>1085</v>
      </c>
      <c r="E3159" t="s">
        <v>5150</v>
      </c>
      <c r="F3159" t="s">
        <v>11</v>
      </c>
      <c r="G3159">
        <v>6000000</v>
      </c>
      <c r="H3159" s="8">
        <v>7.1</v>
      </c>
    </row>
    <row r="3160" spans="1:8" hidden="1" x14ac:dyDescent="0.3">
      <c r="A3160" t="s">
        <v>5151</v>
      </c>
      <c r="B3160">
        <v>84</v>
      </c>
      <c r="C3160">
        <v>5895238</v>
      </c>
      <c r="D3160" t="s">
        <v>2148</v>
      </c>
      <c r="E3160" t="s">
        <v>5152</v>
      </c>
      <c r="F3160" t="s">
        <v>920</v>
      </c>
      <c r="G3160">
        <v>6000000</v>
      </c>
      <c r="H3160" s="8">
        <v>5.5</v>
      </c>
    </row>
    <row r="3161" spans="1:8" hidden="1" x14ac:dyDescent="0.3">
      <c r="A3161" t="s">
        <v>5153</v>
      </c>
      <c r="B3161">
        <v>104</v>
      </c>
      <c r="C3161">
        <v>6670712</v>
      </c>
      <c r="D3161" t="s">
        <v>840</v>
      </c>
      <c r="E3161" t="s">
        <v>5154</v>
      </c>
      <c r="F3161" t="s">
        <v>11</v>
      </c>
      <c r="G3161">
        <v>6000000</v>
      </c>
      <c r="H3161" s="8">
        <v>7.4</v>
      </c>
    </row>
    <row r="3162" spans="1:8" hidden="1" x14ac:dyDescent="0.3">
      <c r="A3162" t="s">
        <v>5155</v>
      </c>
      <c r="B3162">
        <v>96</v>
      </c>
      <c r="C3162">
        <v>5359774</v>
      </c>
      <c r="D3162" t="s">
        <v>1952</v>
      </c>
      <c r="E3162" t="s">
        <v>5156</v>
      </c>
      <c r="F3162" t="s">
        <v>11</v>
      </c>
      <c r="G3162">
        <v>6000000</v>
      </c>
      <c r="H3162" s="8">
        <v>7.3</v>
      </c>
    </row>
    <row r="3163" spans="1:8" hidden="1" x14ac:dyDescent="0.3">
      <c r="A3163" t="s">
        <v>5157</v>
      </c>
      <c r="B3163">
        <v>94</v>
      </c>
      <c r="C3163">
        <v>4693919</v>
      </c>
      <c r="D3163" t="s">
        <v>658</v>
      </c>
      <c r="E3163" t="s">
        <v>5158</v>
      </c>
      <c r="F3163" t="s">
        <v>11</v>
      </c>
      <c r="G3163">
        <v>6500000</v>
      </c>
      <c r="H3163" s="8">
        <v>4.5999999999999996</v>
      </c>
    </row>
    <row r="3164" spans="1:8" hidden="1" x14ac:dyDescent="0.3">
      <c r="A3164" t="s">
        <v>2185</v>
      </c>
      <c r="B3164">
        <v>90</v>
      </c>
      <c r="C3164">
        <v>4859475</v>
      </c>
      <c r="D3164" t="s">
        <v>69</v>
      </c>
      <c r="E3164" t="s">
        <v>5159</v>
      </c>
      <c r="F3164" t="s">
        <v>11</v>
      </c>
      <c r="G3164">
        <v>6000000</v>
      </c>
      <c r="H3164" s="8">
        <v>7.2</v>
      </c>
    </row>
    <row r="3165" spans="1:8" hidden="1" x14ac:dyDescent="0.3">
      <c r="A3165" t="s">
        <v>5160</v>
      </c>
      <c r="B3165">
        <v>90</v>
      </c>
      <c r="C3165">
        <v>4542775</v>
      </c>
      <c r="D3165" t="s">
        <v>551</v>
      </c>
      <c r="E3165" t="s">
        <v>5161</v>
      </c>
      <c r="F3165" t="s">
        <v>11</v>
      </c>
      <c r="G3165">
        <v>6000000</v>
      </c>
      <c r="H3165" s="8">
        <v>5.0999999999999996</v>
      </c>
    </row>
    <row r="3166" spans="1:8" hidden="1" x14ac:dyDescent="0.3">
      <c r="A3166" t="s">
        <v>5162</v>
      </c>
      <c r="B3166">
        <v>106</v>
      </c>
      <c r="C3166">
        <v>3588432</v>
      </c>
      <c r="D3166" t="s">
        <v>840</v>
      </c>
      <c r="E3166" t="s">
        <v>5163</v>
      </c>
      <c r="F3166" t="s">
        <v>11</v>
      </c>
      <c r="G3166">
        <v>6000000</v>
      </c>
      <c r="H3166" s="8">
        <v>6.7</v>
      </c>
    </row>
    <row r="3167" spans="1:8" hidden="1" x14ac:dyDescent="0.3">
      <c r="A3167" t="s">
        <v>5164</v>
      </c>
      <c r="B3167">
        <v>96</v>
      </c>
      <c r="C3167">
        <v>4394936</v>
      </c>
      <c r="D3167" t="s">
        <v>830</v>
      </c>
      <c r="E3167" t="s">
        <v>5165</v>
      </c>
      <c r="F3167" t="s">
        <v>11</v>
      </c>
      <c r="G3167">
        <v>6000000</v>
      </c>
      <c r="H3167" s="8">
        <v>5.3</v>
      </c>
    </row>
    <row r="3168" spans="1:8" hidden="1" x14ac:dyDescent="0.3">
      <c r="A3168" t="s">
        <v>5166</v>
      </c>
      <c r="B3168">
        <v>95</v>
      </c>
      <c r="C3168">
        <v>3029081</v>
      </c>
      <c r="D3168" t="s">
        <v>5167</v>
      </c>
      <c r="E3168" t="s">
        <v>5168</v>
      </c>
      <c r="F3168" t="s">
        <v>11</v>
      </c>
      <c r="G3168">
        <v>6000000</v>
      </c>
      <c r="H3168" s="8">
        <v>7.8</v>
      </c>
    </row>
    <row r="3169" spans="1:8" hidden="1" x14ac:dyDescent="0.3">
      <c r="A3169" t="s">
        <v>3890</v>
      </c>
      <c r="B3169">
        <v>99</v>
      </c>
      <c r="C3169">
        <v>3273588</v>
      </c>
      <c r="D3169" t="s">
        <v>246</v>
      </c>
      <c r="E3169" t="s">
        <v>5169</v>
      </c>
      <c r="F3169" t="s">
        <v>11</v>
      </c>
      <c r="G3169">
        <v>6000000</v>
      </c>
      <c r="H3169" s="8">
        <v>6.7</v>
      </c>
    </row>
    <row r="3170" spans="1:8" hidden="1" x14ac:dyDescent="0.3">
      <c r="A3170" t="s">
        <v>5170</v>
      </c>
      <c r="B3170">
        <v>99</v>
      </c>
      <c r="C3170">
        <v>2207975</v>
      </c>
      <c r="D3170" t="s">
        <v>2124</v>
      </c>
      <c r="E3170" t="s">
        <v>5171</v>
      </c>
      <c r="F3170" t="s">
        <v>11</v>
      </c>
      <c r="G3170">
        <v>6000000</v>
      </c>
      <c r="H3170" s="8">
        <v>7.2</v>
      </c>
    </row>
    <row r="3171" spans="1:8" hidden="1" x14ac:dyDescent="0.3">
      <c r="A3171" t="s">
        <v>5172</v>
      </c>
      <c r="B3171">
        <v>95</v>
      </c>
      <c r="C3171">
        <v>2025238</v>
      </c>
      <c r="D3171" t="s">
        <v>1747</v>
      </c>
      <c r="E3171" t="s">
        <v>5173</v>
      </c>
      <c r="F3171" t="s">
        <v>11</v>
      </c>
      <c r="G3171">
        <v>6000000</v>
      </c>
      <c r="H3171" s="8">
        <v>5.8</v>
      </c>
    </row>
    <row r="3172" spans="1:8" hidden="1" x14ac:dyDescent="0.3">
      <c r="A3172" t="s">
        <v>2647</v>
      </c>
      <c r="B3172">
        <v>99</v>
      </c>
      <c r="C3172">
        <v>2077046</v>
      </c>
      <c r="D3172" t="s">
        <v>465</v>
      </c>
      <c r="E3172" t="s">
        <v>5174</v>
      </c>
      <c r="F3172" t="s">
        <v>11</v>
      </c>
      <c r="G3172">
        <v>6000000</v>
      </c>
      <c r="H3172" s="8">
        <v>7</v>
      </c>
    </row>
    <row r="3173" spans="1:8" hidden="1" x14ac:dyDescent="0.3">
      <c r="A3173" t="s">
        <v>5175</v>
      </c>
      <c r="B3173">
        <v>107</v>
      </c>
      <c r="C3173">
        <v>869325</v>
      </c>
      <c r="D3173" t="s">
        <v>9</v>
      </c>
      <c r="E3173" t="s">
        <v>5176</v>
      </c>
      <c r="F3173" t="s">
        <v>11</v>
      </c>
      <c r="G3173">
        <v>6000000</v>
      </c>
      <c r="H3173" s="8">
        <v>3.8</v>
      </c>
    </row>
    <row r="3174" spans="1:8" hidden="1" x14ac:dyDescent="0.3">
      <c r="A3174" t="s">
        <v>5177</v>
      </c>
      <c r="B3174">
        <v>90</v>
      </c>
      <c r="C3174">
        <v>399611</v>
      </c>
      <c r="D3174" t="s">
        <v>536</v>
      </c>
      <c r="E3174" t="s">
        <v>5178</v>
      </c>
      <c r="F3174" t="s">
        <v>11</v>
      </c>
      <c r="G3174">
        <v>6000000</v>
      </c>
      <c r="H3174" s="8">
        <v>5.7</v>
      </c>
    </row>
    <row r="3175" spans="1:8" hidden="1" x14ac:dyDescent="0.3">
      <c r="A3175" t="s">
        <v>3488</v>
      </c>
      <c r="B3175">
        <v>96</v>
      </c>
      <c r="C3175">
        <v>115862</v>
      </c>
      <c r="D3175" t="s">
        <v>69</v>
      </c>
      <c r="E3175" t="s">
        <v>5179</v>
      </c>
      <c r="F3175" t="s">
        <v>11</v>
      </c>
      <c r="G3175">
        <v>6000000</v>
      </c>
      <c r="H3175" s="8">
        <v>6.7</v>
      </c>
    </row>
    <row r="3176" spans="1:8" hidden="1" x14ac:dyDescent="0.3">
      <c r="A3176" t="s">
        <v>1524</v>
      </c>
      <c r="B3176">
        <v>104</v>
      </c>
      <c r="C3176">
        <v>1346503</v>
      </c>
      <c r="D3176" t="s">
        <v>2124</v>
      </c>
      <c r="E3176" t="s">
        <v>5180</v>
      </c>
      <c r="F3176" t="s">
        <v>11</v>
      </c>
      <c r="G3176">
        <v>6000000</v>
      </c>
      <c r="H3176" s="8">
        <v>6.1</v>
      </c>
    </row>
    <row r="3177" spans="1:8" hidden="1" x14ac:dyDescent="0.3">
      <c r="A3177" t="s">
        <v>5181</v>
      </c>
      <c r="B3177">
        <v>97</v>
      </c>
      <c r="C3177">
        <v>117560</v>
      </c>
      <c r="D3177" t="s">
        <v>69</v>
      </c>
      <c r="E3177" t="s">
        <v>5182</v>
      </c>
      <c r="F3177" t="s">
        <v>11</v>
      </c>
      <c r="G3177">
        <v>6000000</v>
      </c>
      <c r="H3177" s="8">
        <v>6.2</v>
      </c>
    </row>
    <row r="3178" spans="1:8" hidden="1" x14ac:dyDescent="0.3">
      <c r="A3178" t="s">
        <v>4104</v>
      </c>
      <c r="B3178">
        <v>107</v>
      </c>
      <c r="C3178">
        <v>54606</v>
      </c>
      <c r="D3178" t="s">
        <v>1409</v>
      </c>
      <c r="E3178" t="s">
        <v>5183</v>
      </c>
      <c r="F3178" t="s">
        <v>11</v>
      </c>
      <c r="G3178">
        <v>6000000</v>
      </c>
      <c r="H3178" s="8">
        <v>6.2</v>
      </c>
    </row>
    <row r="3179" spans="1:8" hidden="1" x14ac:dyDescent="0.3">
      <c r="A3179" t="s">
        <v>5184</v>
      </c>
      <c r="B3179">
        <v>85</v>
      </c>
      <c r="C3179">
        <v>36497</v>
      </c>
      <c r="D3179" t="s">
        <v>658</v>
      </c>
      <c r="E3179" t="s">
        <v>5185</v>
      </c>
      <c r="F3179" t="s">
        <v>11</v>
      </c>
      <c r="G3179">
        <v>6000000</v>
      </c>
      <c r="H3179" s="8">
        <v>4.7</v>
      </c>
    </row>
    <row r="3180" spans="1:8" hidden="1" x14ac:dyDescent="0.3">
      <c r="A3180" t="s">
        <v>4147</v>
      </c>
      <c r="B3180">
        <v>95</v>
      </c>
      <c r="C3180">
        <v>65804</v>
      </c>
      <c r="D3180" t="s">
        <v>712</v>
      </c>
      <c r="E3180" t="s">
        <v>5186</v>
      </c>
      <c r="F3180" t="s">
        <v>11</v>
      </c>
      <c r="G3180">
        <v>12000000</v>
      </c>
      <c r="H3180" s="8">
        <v>6.3</v>
      </c>
    </row>
    <row r="3181" spans="1:8" hidden="1" x14ac:dyDescent="0.3">
      <c r="A3181" t="s">
        <v>5187</v>
      </c>
      <c r="B3181">
        <v>111</v>
      </c>
      <c r="C3181">
        <v>3895664</v>
      </c>
      <c r="D3181" t="s">
        <v>840</v>
      </c>
      <c r="E3181" t="s">
        <v>5188</v>
      </c>
      <c r="F3181" t="s">
        <v>955</v>
      </c>
      <c r="G3181">
        <v>5300000</v>
      </c>
      <c r="H3181" s="8">
        <v>7.3</v>
      </c>
    </row>
    <row r="3182" spans="1:8" hidden="1" x14ac:dyDescent="0.3">
      <c r="A3182" t="s">
        <v>5189</v>
      </c>
      <c r="B3182">
        <v>86</v>
      </c>
      <c r="C3182">
        <v>20200</v>
      </c>
      <c r="D3182" t="s">
        <v>2025</v>
      </c>
      <c r="E3182" t="s">
        <v>5190</v>
      </c>
      <c r="F3182" t="s">
        <v>11</v>
      </c>
      <c r="G3182">
        <v>6000000</v>
      </c>
      <c r="H3182" s="8">
        <v>5.8</v>
      </c>
    </row>
    <row r="3183" spans="1:8" hidden="1" x14ac:dyDescent="0.3">
      <c r="A3183" t="s">
        <v>1752</v>
      </c>
      <c r="B3183">
        <v>115</v>
      </c>
      <c r="C3183">
        <v>31874869</v>
      </c>
      <c r="D3183" t="s">
        <v>742</v>
      </c>
      <c r="E3183" t="s">
        <v>1753</v>
      </c>
      <c r="F3183" t="s">
        <v>11</v>
      </c>
      <c r="G3183">
        <v>50000000</v>
      </c>
      <c r="H3183" s="8">
        <v>6.1</v>
      </c>
    </row>
    <row r="3184" spans="1:8" hidden="1" x14ac:dyDescent="0.3">
      <c r="A3184" t="s">
        <v>5191</v>
      </c>
      <c r="B3184">
        <v>103</v>
      </c>
      <c r="C3184">
        <v>542860</v>
      </c>
      <c r="D3184" t="s">
        <v>655</v>
      </c>
      <c r="E3184" t="s">
        <v>5192</v>
      </c>
      <c r="F3184" t="s">
        <v>3320</v>
      </c>
      <c r="G3184">
        <v>4000000</v>
      </c>
      <c r="H3184" s="8">
        <v>7.1</v>
      </c>
    </row>
    <row r="3185" spans="1:8" hidden="1" x14ac:dyDescent="0.3">
      <c r="A3185" t="s">
        <v>5193</v>
      </c>
      <c r="B3185">
        <v>111</v>
      </c>
      <c r="C3185">
        <v>11905519</v>
      </c>
      <c r="D3185" t="s">
        <v>142</v>
      </c>
      <c r="E3185" t="s">
        <v>5194</v>
      </c>
      <c r="F3185" t="s">
        <v>4141</v>
      </c>
      <c r="G3185">
        <v>200000000</v>
      </c>
      <c r="H3185" s="8">
        <v>7.1</v>
      </c>
    </row>
    <row r="3186" spans="1:8" hidden="1" x14ac:dyDescent="0.3">
      <c r="A3186" t="s">
        <v>5011</v>
      </c>
      <c r="B3186">
        <v>112</v>
      </c>
      <c r="C3186">
        <v>32541719</v>
      </c>
      <c r="D3186" t="s">
        <v>1482</v>
      </c>
      <c r="E3186" t="s">
        <v>5195</v>
      </c>
      <c r="F3186" t="s">
        <v>11</v>
      </c>
      <c r="G3186">
        <v>3500159</v>
      </c>
      <c r="H3186" s="8">
        <v>6.7</v>
      </c>
    </row>
    <row r="3187" spans="1:8" hidden="1" x14ac:dyDescent="0.3">
      <c r="A3187" t="s">
        <v>4845</v>
      </c>
      <c r="B3187">
        <v>141</v>
      </c>
      <c r="C3187">
        <v>3064356</v>
      </c>
      <c r="D3187" t="s">
        <v>69</v>
      </c>
      <c r="E3187" t="s">
        <v>5196</v>
      </c>
      <c r="F3187" t="s">
        <v>11</v>
      </c>
      <c r="G3187">
        <v>5600000</v>
      </c>
      <c r="H3187" s="8">
        <v>6.9</v>
      </c>
    </row>
    <row r="3188" spans="1:8" hidden="1" x14ac:dyDescent="0.3">
      <c r="A3188" t="s">
        <v>4255</v>
      </c>
      <c r="B3188">
        <v>95</v>
      </c>
      <c r="C3188">
        <v>7009668</v>
      </c>
      <c r="D3188" t="s">
        <v>5197</v>
      </c>
      <c r="E3188" t="s">
        <v>5198</v>
      </c>
      <c r="F3188" t="s">
        <v>11</v>
      </c>
      <c r="G3188">
        <v>5600000</v>
      </c>
      <c r="H3188" s="8">
        <v>2.1</v>
      </c>
    </row>
    <row r="3189" spans="1:8" hidden="1" x14ac:dyDescent="0.3">
      <c r="A3189" t="s">
        <v>4548</v>
      </c>
      <c r="B3189">
        <v>85</v>
      </c>
      <c r="C3189">
        <v>27024</v>
      </c>
      <c r="D3189" t="s">
        <v>2090</v>
      </c>
      <c r="E3189" t="s">
        <v>5199</v>
      </c>
      <c r="F3189" t="s">
        <v>920</v>
      </c>
      <c r="G3189">
        <v>5600000</v>
      </c>
      <c r="H3189" s="8">
        <v>6.6</v>
      </c>
    </row>
    <row r="3190" spans="1:8" hidden="1" x14ac:dyDescent="0.3">
      <c r="A3190" t="s">
        <v>5107</v>
      </c>
      <c r="B3190">
        <v>129</v>
      </c>
      <c r="C3190">
        <v>159600000</v>
      </c>
      <c r="D3190" t="s">
        <v>2933</v>
      </c>
      <c r="E3190" t="s">
        <v>5200</v>
      </c>
      <c r="F3190" t="s">
        <v>11</v>
      </c>
      <c r="G3190">
        <v>5500000</v>
      </c>
      <c r="H3190" s="8">
        <v>8.3000000000000007</v>
      </c>
    </row>
    <row r="3191" spans="1:8" hidden="1" x14ac:dyDescent="0.3">
      <c r="A3191" t="s">
        <v>2510</v>
      </c>
      <c r="B3191">
        <v>125</v>
      </c>
      <c r="C3191">
        <v>58800000</v>
      </c>
      <c r="D3191" t="s">
        <v>536</v>
      </c>
      <c r="E3191" t="s">
        <v>5201</v>
      </c>
      <c r="F3191" t="s">
        <v>11</v>
      </c>
      <c r="G3191">
        <v>5500000</v>
      </c>
      <c r="H3191" s="8">
        <v>7.2</v>
      </c>
    </row>
    <row r="3192" spans="1:8" hidden="1" x14ac:dyDescent="0.3">
      <c r="A3192" t="s">
        <v>5202</v>
      </c>
      <c r="B3192">
        <v>116</v>
      </c>
      <c r="C3192">
        <v>50382128</v>
      </c>
      <c r="D3192" t="s">
        <v>465</v>
      </c>
      <c r="E3192" t="s">
        <v>5203</v>
      </c>
      <c r="F3192" t="s">
        <v>11</v>
      </c>
      <c r="G3192">
        <v>5500000</v>
      </c>
      <c r="H3192" s="8">
        <v>5.6</v>
      </c>
    </row>
    <row r="3193" spans="1:8" hidden="1" x14ac:dyDescent="0.3">
      <c r="A3193" t="s">
        <v>2340</v>
      </c>
      <c r="B3193">
        <v>105</v>
      </c>
      <c r="C3193">
        <v>35811509</v>
      </c>
      <c r="D3193" t="s">
        <v>2813</v>
      </c>
      <c r="E3193" t="s">
        <v>5204</v>
      </c>
      <c r="F3193" t="s">
        <v>11</v>
      </c>
      <c r="G3193">
        <v>5500000</v>
      </c>
      <c r="H3193" s="8">
        <v>7.7</v>
      </c>
    </row>
    <row r="3194" spans="1:8" hidden="1" x14ac:dyDescent="0.3">
      <c r="A3194" t="s">
        <v>5205</v>
      </c>
      <c r="B3194">
        <v>90</v>
      </c>
      <c r="C3194">
        <v>24475193</v>
      </c>
      <c r="D3194" t="s">
        <v>465</v>
      </c>
      <c r="E3194" t="s">
        <v>5206</v>
      </c>
      <c r="F3194" t="s">
        <v>11</v>
      </c>
      <c r="G3194">
        <v>3000000</v>
      </c>
      <c r="H3194" s="8">
        <v>6.6</v>
      </c>
    </row>
    <row r="3195" spans="1:8" hidden="1" x14ac:dyDescent="0.3">
      <c r="A3195" t="s">
        <v>3691</v>
      </c>
      <c r="B3195">
        <v>111</v>
      </c>
      <c r="C3195">
        <v>6200756</v>
      </c>
      <c r="D3195" t="s">
        <v>840</v>
      </c>
      <c r="E3195" t="s">
        <v>5207</v>
      </c>
      <c r="F3195" t="s">
        <v>11</v>
      </c>
      <c r="G3195">
        <v>7000000</v>
      </c>
      <c r="H3195" s="8">
        <v>7.4</v>
      </c>
    </row>
    <row r="3196" spans="1:8" hidden="1" x14ac:dyDescent="0.3">
      <c r="A3196" t="s">
        <v>2899</v>
      </c>
      <c r="B3196">
        <v>91</v>
      </c>
      <c r="C3196">
        <v>1292119</v>
      </c>
      <c r="D3196" t="s">
        <v>2067</v>
      </c>
      <c r="E3196" t="s">
        <v>5208</v>
      </c>
      <c r="F3196" t="s">
        <v>11</v>
      </c>
      <c r="G3196">
        <v>5500000</v>
      </c>
      <c r="H3196" s="8">
        <v>7.1</v>
      </c>
    </row>
    <row r="3197" spans="1:8" hidden="1" x14ac:dyDescent="0.3">
      <c r="A3197" t="s">
        <v>5209</v>
      </c>
      <c r="B3197">
        <v>97</v>
      </c>
      <c r="C3197">
        <v>3629758</v>
      </c>
      <c r="D3197" t="s">
        <v>2025</v>
      </c>
      <c r="E3197" t="s">
        <v>5210</v>
      </c>
      <c r="F3197" t="s">
        <v>955</v>
      </c>
      <c r="G3197">
        <v>5500000</v>
      </c>
      <c r="H3197" s="8">
        <v>7.9</v>
      </c>
    </row>
    <row r="3198" spans="1:8" hidden="1" x14ac:dyDescent="0.3">
      <c r="A3198" t="s">
        <v>5211</v>
      </c>
      <c r="B3198">
        <v>92</v>
      </c>
      <c r="C3198">
        <v>6239558</v>
      </c>
      <c r="D3198" t="s">
        <v>840</v>
      </c>
      <c r="E3198" t="s">
        <v>5212</v>
      </c>
      <c r="F3198" t="s">
        <v>11</v>
      </c>
      <c r="G3198">
        <v>5000000</v>
      </c>
      <c r="H3198" s="8">
        <v>6.7</v>
      </c>
    </row>
    <row r="3199" spans="1:8" hidden="1" x14ac:dyDescent="0.3">
      <c r="A3199" t="s">
        <v>5213</v>
      </c>
      <c r="B3199">
        <v>104</v>
      </c>
      <c r="C3199">
        <v>1056102</v>
      </c>
      <c r="D3199" t="s">
        <v>719</v>
      </c>
      <c r="E3199" t="s">
        <v>5214</v>
      </c>
      <c r="F3199" t="s">
        <v>11</v>
      </c>
      <c r="G3199">
        <v>5000000</v>
      </c>
      <c r="H3199" s="8">
        <v>6.6</v>
      </c>
    </row>
    <row r="3200" spans="1:8" hidden="1" x14ac:dyDescent="0.3">
      <c r="A3200" t="s">
        <v>1670</v>
      </c>
      <c r="B3200">
        <v>120</v>
      </c>
      <c r="C3200">
        <v>27545445</v>
      </c>
      <c r="D3200" t="s">
        <v>1128</v>
      </c>
      <c r="E3200" t="s">
        <v>5215</v>
      </c>
      <c r="F3200" t="s">
        <v>11</v>
      </c>
      <c r="G3200">
        <v>6500000</v>
      </c>
      <c r="H3200" s="8">
        <v>7.9</v>
      </c>
    </row>
    <row r="3201" spans="1:8" hidden="1" x14ac:dyDescent="0.3">
      <c r="A3201" t="s">
        <v>5216</v>
      </c>
      <c r="B3201">
        <v>99</v>
      </c>
      <c r="C3201">
        <v>56007</v>
      </c>
      <c r="D3201" t="s">
        <v>4866</v>
      </c>
      <c r="E3201" t="s">
        <v>5217</v>
      </c>
      <c r="F3201" t="s">
        <v>11</v>
      </c>
      <c r="G3201">
        <v>5500000</v>
      </c>
      <c r="H3201" s="8">
        <v>4.9000000000000004</v>
      </c>
    </row>
    <row r="3202" spans="1:8" hidden="1" x14ac:dyDescent="0.3">
      <c r="A3202" t="s">
        <v>5218</v>
      </c>
      <c r="B3202">
        <v>93</v>
      </c>
      <c r="C3202">
        <v>611709</v>
      </c>
      <c r="D3202" t="s">
        <v>840</v>
      </c>
      <c r="E3202" t="s">
        <v>5219</v>
      </c>
      <c r="F3202" t="s">
        <v>955</v>
      </c>
      <c r="G3202">
        <v>3850000</v>
      </c>
      <c r="H3202" s="8">
        <v>7.2</v>
      </c>
    </row>
    <row r="3203" spans="1:8" hidden="1" x14ac:dyDescent="0.3">
      <c r="A3203" t="s">
        <v>5220</v>
      </c>
      <c r="B3203">
        <v>99</v>
      </c>
      <c r="C3203">
        <v>22770</v>
      </c>
      <c r="D3203" t="s">
        <v>840</v>
      </c>
      <c r="E3203" t="s">
        <v>5221</v>
      </c>
      <c r="F3203" t="s">
        <v>2505</v>
      </c>
      <c r="G3203">
        <v>5500000</v>
      </c>
      <c r="H3203" s="8">
        <v>6.1</v>
      </c>
    </row>
    <row r="3204" spans="1:8" hidden="1" x14ac:dyDescent="0.3">
      <c r="A3204" t="s">
        <v>5222</v>
      </c>
      <c r="B3204">
        <v>96</v>
      </c>
      <c r="C3204">
        <v>27445</v>
      </c>
      <c r="D3204" t="s">
        <v>5223</v>
      </c>
      <c r="E3204" t="s">
        <v>5224</v>
      </c>
      <c r="F3204" t="s">
        <v>11</v>
      </c>
      <c r="G3204">
        <v>9000000</v>
      </c>
      <c r="H3204" s="8">
        <v>5.3</v>
      </c>
    </row>
    <row r="3205" spans="1:8" hidden="1" x14ac:dyDescent="0.3">
      <c r="A3205" t="s">
        <v>2839</v>
      </c>
      <c r="B3205">
        <v>96</v>
      </c>
      <c r="C3205">
        <v>766487</v>
      </c>
      <c r="D3205" t="s">
        <v>551</v>
      </c>
      <c r="E3205" t="s">
        <v>5225</v>
      </c>
      <c r="F3205" t="s">
        <v>11</v>
      </c>
      <c r="G3205">
        <v>5250000</v>
      </c>
      <c r="H3205" s="8">
        <v>5</v>
      </c>
    </row>
    <row r="3206" spans="1:8" hidden="1" x14ac:dyDescent="0.3">
      <c r="A3206" t="s">
        <v>3958</v>
      </c>
      <c r="B3206">
        <v>100</v>
      </c>
      <c r="C3206">
        <v>1196752</v>
      </c>
      <c r="D3206" t="s">
        <v>712</v>
      </c>
      <c r="E3206" t="s">
        <v>5226</v>
      </c>
      <c r="F3206" t="s">
        <v>5227</v>
      </c>
      <c r="G3206">
        <v>30300000</v>
      </c>
      <c r="H3206" s="8">
        <v>7.6</v>
      </c>
    </row>
    <row r="3207" spans="1:8" hidden="1" x14ac:dyDescent="0.3">
      <c r="A3207" t="s">
        <v>5228</v>
      </c>
      <c r="B3207">
        <v>98</v>
      </c>
      <c r="C3207">
        <v>795126</v>
      </c>
      <c r="D3207" t="s">
        <v>2051</v>
      </c>
      <c r="E3207" t="s">
        <v>5229</v>
      </c>
      <c r="F3207" t="s">
        <v>11</v>
      </c>
      <c r="G3207">
        <v>6000000</v>
      </c>
      <c r="H3207" s="8">
        <v>7.6</v>
      </c>
    </row>
    <row r="3208" spans="1:8" hidden="1" x14ac:dyDescent="0.3">
      <c r="A3208" t="s">
        <v>107</v>
      </c>
      <c r="B3208">
        <v>106</v>
      </c>
      <c r="C3208">
        <v>83574831</v>
      </c>
      <c r="D3208" t="s">
        <v>3102</v>
      </c>
      <c r="E3208" t="s">
        <v>5230</v>
      </c>
      <c r="F3208" t="s">
        <v>11</v>
      </c>
      <c r="G3208">
        <v>5000000</v>
      </c>
      <c r="H3208" s="8">
        <v>6.6</v>
      </c>
    </row>
    <row r="3209" spans="1:8" hidden="1" x14ac:dyDescent="0.3">
      <c r="A3209" t="s">
        <v>4560</v>
      </c>
      <c r="B3209">
        <v>95</v>
      </c>
      <c r="C3209">
        <v>87025093</v>
      </c>
      <c r="D3209" t="s">
        <v>2059</v>
      </c>
      <c r="E3209" t="s">
        <v>5231</v>
      </c>
      <c r="F3209" t="s">
        <v>11</v>
      </c>
      <c r="G3209">
        <v>4000000</v>
      </c>
      <c r="H3209" s="8">
        <v>6.6</v>
      </c>
    </row>
    <row r="3210" spans="1:8" hidden="1" x14ac:dyDescent="0.3">
      <c r="A3210" t="s">
        <v>5232</v>
      </c>
      <c r="B3210">
        <v>104</v>
      </c>
      <c r="C3210">
        <v>71897215</v>
      </c>
      <c r="D3210" t="s">
        <v>5233</v>
      </c>
      <c r="E3210" t="s">
        <v>5234</v>
      </c>
      <c r="F3210" t="s">
        <v>11</v>
      </c>
      <c r="G3210">
        <v>15000000</v>
      </c>
      <c r="H3210" s="8">
        <v>7.3</v>
      </c>
    </row>
    <row r="3211" spans="1:8" hidden="1" x14ac:dyDescent="0.3">
      <c r="A3211" t="s">
        <v>3375</v>
      </c>
      <c r="B3211">
        <v>87</v>
      </c>
      <c r="C3211">
        <v>64267897</v>
      </c>
      <c r="D3211" t="s">
        <v>5235</v>
      </c>
      <c r="E3211" t="s">
        <v>5236</v>
      </c>
      <c r="F3211" t="s">
        <v>11</v>
      </c>
      <c r="G3211">
        <v>5000000</v>
      </c>
      <c r="H3211" s="8">
        <v>6.6</v>
      </c>
    </row>
    <row r="3212" spans="1:8" hidden="1" x14ac:dyDescent="0.3">
      <c r="A3212" t="s">
        <v>5237</v>
      </c>
      <c r="B3212">
        <v>81</v>
      </c>
      <c r="C3212">
        <v>56536016</v>
      </c>
      <c r="D3212" t="s">
        <v>2090</v>
      </c>
      <c r="E3212" t="s">
        <v>5238</v>
      </c>
      <c r="F3212" t="s">
        <v>11</v>
      </c>
      <c r="G3212">
        <v>4900000</v>
      </c>
      <c r="H3212" s="8">
        <v>6.9</v>
      </c>
    </row>
    <row r="3213" spans="1:8" hidden="1" x14ac:dyDescent="0.3">
      <c r="A3213" t="s">
        <v>3481</v>
      </c>
      <c r="B3213">
        <v>94</v>
      </c>
      <c r="C3213">
        <v>104007828</v>
      </c>
      <c r="D3213" t="s">
        <v>2090</v>
      </c>
      <c r="E3213" t="s">
        <v>5239</v>
      </c>
      <c r="F3213" t="s">
        <v>11</v>
      </c>
      <c r="G3213">
        <v>5000000</v>
      </c>
      <c r="H3213" s="8">
        <v>5.8</v>
      </c>
    </row>
    <row r="3214" spans="1:8" hidden="1" x14ac:dyDescent="0.3">
      <c r="A3214" t="s">
        <v>5240</v>
      </c>
      <c r="B3214">
        <v>89</v>
      </c>
      <c r="C3214">
        <v>50820940</v>
      </c>
      <c r="D3214" t="s">
        <v>2404</v>
      </c>
      <c r="E3214" t="s">
        <v>5241</v>
      </c>
      <c r="F3214" t="s">
        <v>11</v>
      </c>
      <c r="G3214">
        <v>5000000</v>
      </c>
      <c r="H3214" s="8">
        <v>4.4000000000000004</v>
      </c>
    </row>
    <row r="3215" spans="1:8" hidden="1" x14ac:dyDescent="0.3">
      <c r="A3215" t="s">
        <v>575</v>
      </c>
      <c r="B3215">
        <v>88</v>
      </c>
      <c r="C3215">
        <v>44793200</v>
      </c>
      <c r="D3215" t="s">
        <v>2860</v>
      </c>
      <c r="E3215" t="s">
        <v>5242</v>
      </c>
      <c r="F3215" t="s">
        <v>11</v>
      </c>
      <c r="G3215">
        <v>4500000</v>
      </c>
      <c r="H3215" s="8">
        <v>6.6</v>
      </c>
    </row>
    <row r="3216" spans="1:8" hidden="1" x14ac:dyDescent="0.3">
      <c r="A3216" t="s">
        <v>4644</v>
      </c>
      <c r="B3216">
        <v>108</v>
      </c>
      <c r="C3216">
        <v>43771291</v>
      </c>
      <c r="D3216" t="s">
        <v>271</v>
      </c>
      <c r="E3216" t="s">
        <v>4645</v>
      </c>
      <c r="F3216" t="s">
        <v>11</v>
      </c>
      <c r="G3216">
        <v>5000000</v>
      </c>
      <c r="H3216" s="8">
        <v>7.1</v>
      </c>
    </row>
    <row r="3217" spans="1:8" hidden="1" x14ac:dyDescent="0.3">
      <c r="A3217" t="s">
        <v>5243</v>
      </c>
      <c r="B3217">
        <v>115</v>
      </c>
      <c r="C3217">
        <v>44456509</v>
      </c>
      <c r="D3217" t="s">
        <v>840</v>
      </c>
      <c r="E3217" t="s">
        <v>5244</v>
      </c>
      <c r="F3217" t="s">
        <v>920</v>
      </c>
      <c r="G3217">
        <v>5000000</v>
      </c>
      <c r="H3217" s="8">
        <v>7.6</v>
      </c>
    </row>
    <row r="3218" spans="1:8" hidden="1" x14ac:dyDescent="0.3">
      <c r="A3218" t="s">
        <v>3481</v>
      </c>
      <c r="B3218">
        <v>96</v>
      </c>
      <c r="C3218">
        <v>53884821</v>
      </c>
      <c r="D3218" t="s">
        <v>2090</v>
      </c>
      <c r="E3218" t="s">
        <v>5245</v>
      </c>
      <c r="F3218" t="s">
        <v>11</v>
      </c>
      <c r="G3218">
        <v>5000000</v>
      </c>
      <c r="H3218" s="8">
        <v>4.5999999999999996</v>
      </c>
    </row>
    <row r="3219" spans="1:8" hidden="1" x14ac:dyDescent="0.3">
      <c r="A3219" t="s">
        <v>5246</v>
      </c>
      <c r="B3219">
        <v>135</v>
      </c>
      <c r="C3219">
        <v>36000000</v>
      </c>
      <c r="D3219" t="s">
        <v>2124</v>
      </c>
      <c r="E3219" t="s">
        <v>5247</v>
      </c>
      <c r="F3219" t="s">
        <v>11</v>
      </c>
      <c r="G3219">
        <v>5000000</v>
      </c>
      <c r="H3219" s="8">
        <v>6.8</v>
      </c>
    </row>
    <row r="3220" spans="1:8" hidden="1" x14ac:dyDescent="0.3">
      <c r="A3220" t="s">
        <v>3166</v>
      </c>
      <c r="B3220">
        <v>93</v>
      </c>
      <c r="C3220">
        <v>34872293</v>
      </c>
      <c r="D3220" t="s">
        <v>2602</v>
      </c>
      <c r="E3220" t="s">
        <v>5248</v>
      </c>
      <c r="F3220" t="s">
        <v>11</v>
      </c>
      <c r="G3220">
        <v>8500000</v>
      </c>
      <c r="H3220" s="8">
        <v>4.9000000000000004</v>
      </c>
    </row>
    <row r="3221" spans="1:8" hidden="1" x14ac:dyDescent="0.3">
      <c r="A3221" t="s">
        <v>5249</v>
      </c>
      <c r="B3221">
        <v>109</v>
      </c>
      <c r="C3221">
        <v>34468224</v>
      </c>
      <c r="D3221" t="s">
        <v>1858</v>
      </c>
      <c r="E3221" t="s">
        <v>5250</v>
      </c>
      <c r="F3221" t="s">
        <v>11</v>
      </c>
      <c r="G3221">
        <v>4500000</v>
      </c>
      <c r="H3221" s="8">
        <v>7.3</v>
      </c>
    </row>
    <row r="3222" spans="1:8" hidden="1" x14ac:dyDescent="0.3">
      <c r="A3222" t="s">
        <v>5251</v>
      </c>
      <c r="B3222">
        <v>101</v>
      </c>
      <c r="C3222">
        <v>32453345</v>
      </c>
      <c r="D3222" t="s">
        <v>3102</v>
      </c>
      <c r="E3222" t="s">
        <v>5252</v>
      </c>
      <c r="F3222" t="s">
        <v>11</v>
      </c>
      <c r="G3222">
        <v>5000000</v>
      </c>
      <c r="H3222" s="8">
        <v>5</v>
      </c>
    </row>
    <row r="3223" spans="1:8" hidden="1" x14ac:dyDescent="0.3">
      <c r="A3223" t="s">
        <v>2470</v>
      </c>
      <c r="B3223">
        <v>117</v>
      </c>
      <c r="C3223">
        <v>27296514</v>
      </c>
      <c r="D3223" t="s">
        <v>506</v>
      </c>
      <c r="E3223" t="s">
        <v>5253</v>
      </c>
      <c r="F3223" t="s">
        <v>11</v>
      </c>
      <c r="G3223">
        <v>5000000</v>
      </c>
      <c r="H3223" s="8">
        <v>8</v>
      </c>
    </row>
    <row r="3224" spans="1:8" hidden="1" x14ac:dyDescent="0.3">
      <c r="A3224" t="s">
        <v>5254</v>
      </c>
      <c r="B3224">
        <v>83</v>
      </c>
      <c r="C3224">
        <v>25799043</v>
      </c>
      <c r="D3224" t="s">
        <v>1431</v>
      </c>
      <c r="E3224" t="s">
        <v>5255</v>
      </c>
      <c r="F3224" t="s">
        <v>11</v>
      </c>
      <c r="G3224">
        <v>3300000</v>
      </c>
      <c r="H3224" s="8">
        <v>5.2</v>
      </c>
    </row>
    <row r="3225" spans="1:8" hidden="1" x14ac:dyDescent="0.3">
      <c r="A3225" t="s">
        <v>18</v>
      </c>
      <c r="B3225">
        <v>113</v>
      </c>
      <c r="C3225">
        <v>25530884</v>
      </c>
      <c r="D3225" t="s">
        <v>271</v>
      </c>
      <c r="E3225" t="s">
        <v>5256</v>
      </c>
      <c r="F3225" t="s">
        <v>11</v>
      </c>
      <c r="G3225">
        <v>9000000</v>
      </c>
      <c r="H3225" s="8">
        <v>8.5</v>
      </c>
    </row>
    <row r="3226" spans="1:8" hidden="1" x14ac:dyDescent="0.3">
      <c r="A3226" t="s">
        <v>5257</v>
      </c>
      <c r="B3226">
        <v>104</v>
      </c>
      <c r="C3226">
        <v>27689474</v>
      </c>
      <c r="D3226" t="s">
        <v>2059</v>
      </c>
      <c r="E3226" t="s">
        <v>5258</v>
      </c>
      <c r="F3226" t="s">
        <v>11</v>
      </c>
      <c r="G3226">
        <v>5000000</v>
      </c>
      <c r="H3226" s="8">
        <v>6.5</v>
      </c>
    </row>
    <row r="3227" spans="1:8" hidden="1" x14ac:dyDescent="0.3">
      <c r="A3227" t="s">
        <v>2318</v>
      </c>
      <c r="B3227">
        <v>97</v>
      </c>
      <c r="C3227">
        <v>24138847</v>
      </c>
      <c r="D3227" t="s">
        <v>658</v>
      </c>
      <c r="E3227" t="s">
        <v>5259</v>
      </c>
      <c r="F3227" t="s">
        <v>11</v>
      </c>
      <c r="G3227">
        <v>5000000</v>
      </c>
      <c r="H3227" s="8">
        <v>7.4</v>
      </c>
    </row>
    <row r="3228" spans="1:8" hidden="1" x14ac:dyDescent="0.3">
      <c r="A3228" t="s">
        <v>2152</v>
      </c>
      <c r="B3228">
        <v>110</v>
      </c>
      <c r="C3228">
        <v>21994911</v>
      </c>
      <c r="D3228" t="s">
        <v>2025</v>
      </c>
      <c r="E3228" t="s">
        <v>5260</v>
      </c>
      <c r="F3228" t="s">
        <v>11</v>
      </c>
      <c r="G3228">
        <v>5000000</v>
      </c>
      <c r="H3228" s="8">
        <v>7.7</v>
      </c>
    </row>
    <row r="3229" spans="1:8" hidden="1" x14ac:dyDescent="0.3">
      <c r="A3229" t="s">
        <v>5261</v>
      </c>
      <c r="B3229">
        <v>103</v>
      </c>
      <c r="C3229">
        <v>21501098</v>
      </c>
      <c r="D3229" t="s">
        <v>840</v>
      </c>
      <c r="E3229" t="s">
        <v>5262</v>
      </c>
      <c r="F3229" t="s">
        <v>11</v>
      </c>
      <c r="G3229">
        <v>5000000</v>
      </c>
      <c r="H3229" s="8">
        <v>7.4</v>
      </c>
    </row>
    <row r="3230" spans="1:8" hidden="1" x14ac:dyDescent="0.3">
      <c r="A3230" t="s">
        <v>5263</v>
      </c>
      <c r="B3230">
        <v>94</v>
      </c>
      <c r="C3230">
        <v>19281235</v>
      </c>
      <c r="D3230" t="s">
        <v>1890</v>
      </c>
      <c r="E3230" t="s">
        <v>5264</v>
      </c>
      <c r="F3230" t="s">
        <v>11</v>
      </c>
      <c r="G3230">
        <v>5000000</v>
      </c>
      <c r="H3230" s="8">
        <v>5.0999999999999996</v>
      </c>
    </row>
    <row r="3231" spans="1:8" hidden="1" x14ac:dyDescent="0.3">
      <c r="A3231" t="s">
        <v>5265</v>
      </c>
      <c r="B3231">
        <v>77</v>
      </c>
      <c r="C3231">
        <v>19421271</v>
      </c>
      <c r="D3231" t="s">
        <v>979</v>
      </c>
      <c r="E3231" t="s">
        <v>5266</v>
      </c>
      <c r="F3231" t="s">
        <v>11</v>
      </c>
      <c r="G3231">
        <v>5000000</v>
      </c>
      <c r="H3231" s="8">
        <v>5</v>
      </c>
    </row>
    <row r="3232" spans="1:8" hidden="1" x14ac:dyDescent="0.3">
      <c r="A3232" t="s">
        <v>5267</v>
      </c>
      <c r="B3232">
        <v>134</v>
      </c>
      <c r="C3232">
        <v>20733485</v>
      </c>
      <c r="D3232" t="s">
        <v>1128</v>
      </c>
      <c r="E3232" t="s">
        <v>5268</v>
      </c>
      <c r="F3232" t="s">
        <v>11</v>
      </c>
      <c r="G3232">
        <v>5000000</v>
      </c>
      <c r="H3232" s="8">
        <v>7.2</v>
      </c>
    </row>
    <row r="3233" spans="1:8" hidden="1" x14ac:dyDescent="0.3">
      <c r="A3233" t="s">
        <v>5269</v>
      </c>
      <c r="B3233">
        <v>90</v>
      </c>
      <c r="C3233">
        <v>24809547</v>
      </c>
      <c r="D3233" t="s">
        <v>840</v>
      </c>
      <c r="E3233" t="s">
        <v>5270</v>
      </c>
      <c r="F3233" t="s">
        <v>11</v>
      </c>
      <c r="G3233">
        <v>5000000</v>
      </c>
      <c r="H3233" s="8">
        <v>6.4</v>
      </c>
    </row>
    <row r="3234" spans="1:8" hidden="1" x14ac:dyDescent="0.3">
      <c r="A3234" t="s">
        <v>5271</v>
      </c>
      <c r="B3234">
        <v>104</v>
      </c>
      <c r="C3234">
        <v>23031390</v>
      </c>
      <c r="D3234" t="s">
        <v>840</v>
      </c>
      <c r="E3234" t="s">
        <v>5272</v>
      </c>
      <c r="F3234" t="s">
        <v>11</v>
      </c>
      <c r="G3234">
        <v>4500000</v>
      </c>
      <c r="H3234" s="8">
        <v>5.6</v>
      </c>
    </row>
    <row r="3235" spans="1:8" hidden="1" x14ac:dyDescent="0.3">
      <c r="A3235" t="s">
        <v>4532</v>
      </c>
      <c r="B3235">
        <v>95</v>
      </c>
      <c r="C3235">
        <v>16017403</v>
      </c>
      <c r="D3235" t="s">
        <v>2854</v>
      </c>
      <c r="E3235" t="s">
        <v>4533</v>
      </c>
      <c r="F3235" t="s">
        <v>11</v>
      </c>
      <c r="G3235">
        <v>5000000</v>
      </c>
      <c r="H3235" s="8">
        <v>6.2</v>
      </c>
    </row>
    <row r="3236" spans="1:8" hidden="1" x14ac:dyDescent="0.3">
      <c r="A3236" t="s">
        <v>4388</v>
      </c>
      <c r="B3236">
        <v>93</v>
      </c>
      <c r="C3236">
        <v>21197315</v>
      </c>
      <c r="D3236" t="s">
        <v>998</v>
      </c>
      <c r="E3236" t="s">
        <v>5273</v>
      </c>
      <c r="F3236" t="s">
        <v>11</v>
      </c>
      <c r="G3236">
        <v>5000000</v>
      </c>
      <c r="H3236" s="8">
        <v>6.1</v>
      </c>
    </row>
    <row r="3237" spans="1:8" hidden="1" x14ac:dyDescent="0.3">
      <c r="A3237" t="s">
        <v>3709</v>
      </c>
      <c r="B3237">
        <v>106</v>
      </c>
      <c r="C3237">
        <v>17382982</v>
      </c>
      <c r="D3237" t="s">
        <v>1345</v>
      </c>
      <c r="E3237" t="s">
        <v>5274</v>
      </c>
      <c r="F3237" t="s">
        <v>920</v>
      </c>
      <c r="G3237">
        <v>5000000</v>
      </c>
      <c r="H3237" s="8">
        <v>5.2</v>
      </c>
    </row>
    <row r="3238" spans="1:8" hidden="1" x14ac:dyDescent="0.3">
      <c r="A3238" t="s">
        <v>3789</v>
      </c>
      <c r="B3238">
        <v>109</v>
      </c>
      <c r="C3238">
        <v>14821531</v>
      </c>
      <c r="D3238" t="s">
        <v>1128</v>
      </c>
      <c r="E3238" t="s">
        <v>5275</v>
      </c>
      <c r="F3238" t="s">
        <v>11</v>
      </c>
      <c r="G3238">
        <v>6000000</v>
      </c>
      <c r="H3238" s="8">
        <v>7.3</v>
      </c>
    </row>
    <row r="3239" spans="1:8" hidden="1" x14ac:dyDescent="0.3">
      <c r="A3239" t="s">
        <v>5276</v>
      </c>
      <c r="B3239">
        <v>101</v>
      </c>
      <c r="C3239">
        <v>18656400</v>
      </c>
      <c r="D3239" t="s">
        <v>1128</v>
      </c>
      <c r="E3239" t="s">
        <v>5277</v>
      </c>
      <c r="F3239" t="s">
        <v>11</v>
      </c>
      <c r="G3239">
        <v>5000000</v>
      </c>
      <c r="H3239" s="8">
        <v>7.5</v>
      </c>
    </row>
    <row r="3240" spans="1:8" hidden="1" x14ac:dyDescent="0.3">
      <c r="A3240" t="s">
        <v>5278</v>
      </c>
      <c r="B3240">
        <v>100</v>
      </c>
      <c r="C3240">
        <v>14343976</v>
      </c>
      <c r="D3240" t="s">
        <v>5279</v>
      </c>
      <c r="E3240" t="s">
        <v>5280</v>
      </c>
      <c r="F3240" t="s">
        <v>11</v>
      </c>
      <c r="G3240">
        <v>5000000</v>
      </c>
      <c r="H3240" s="8">
        <v>4.5</v>
      </c>
    </row>
    <row r="3241" spans="1:8" hidden="1" x14ac:dyDescent="0.3">
      <c r="A3241" t="s">
        <v>1903</v>
      </c>
      <c r="B3241">
        <v>95</v>
      </c>
      <c r="C3241">
        <v>241437427</v>
      </c>
      <c r="D3241" t="s">
        <v>904</v>
      </c>
      <c r="E3241" t="s">
        <v>5281</v>
      </c>
      <c r="F3241" t="s">
        <v>11</v>
      </c>
      <c r="G3241">
        <v>5000000</v>
      </c>
      <c r="H3241" s="8">
        <v>6.6</v>
      </c>
    </row>
    <row r="3242" spans="1:8" hidden="1" x14ac:dyDescent="0.3">
      <c r="A3242" t="s">
        <v>5282</v>
      </c>
      <c r="B3242">
        <v>94</v>
      </c>
      <c r="C3242">
        <v>14123773</v>
      </c>
      <c r="D3242" t="s">
        <v>643</v>
      </c>
      <c r="E3242" t="s">
        <v>5283</v>
      </c>
      <c r="F3242" t="s">
        <v>11</v>
      </c>
      <c r="G3242">
        <v>5000000</v>
      </c>
      <c r="H3242" s="8">
        <v>5.3</v>
      </c>
    </row>
    <row r="3243" spans="1:8" hidden="1" x14ac:dyDescent="0.3">
      <c r="A3243" t="s">
        <v>5284</v>
      </c>
      <c r="B3243">
        <v>93</v>
      </c>
      <c r="C3243">
        <v>15126948</v>
      </c>
      <c r="D3243" t="s">
        <v>2170</v>
      </c>
      <c r="E3243" t="s">
        <v>5285</v>
      </c>
      <c r="F3243" t="s">
        <v>11</v>
      </c>
      <c r="G3243">
        <v>5000000</v>
      </c>
      <c r="H3243" s="8">
        <v>4.9000000000000004</v>
      </c>
    </row>
    <row r="3244" spans="1:8" hidden="1" x14ac:dyDescent="0.3">
      <c r="A3244" t="s">
        <v>397</v>
      </c>
      <c r="B3244">
        <v>106</v>
      </c>
      <c r="C3244">
        <v>13622333</v>
      </c>
      <c r="D3244" t="s">
        <v>3598</v>
      </c>
      <c r="E3244" t="s">
        <v>5286</v>
      </c>
      <c r="F3244" t="s">
        <v>920</v>
      </c>
      <c r="G3244">
        <v>2000000</v>
      </c>
      <c r="H3244" s="8">
        <v>7.7</v>
      </c>
    </row>
    <row r="3245" spans="1:8" hidden="1" x14ac:dyDescent="0.3">
      <c r="A3245" t="s">
        <v>818</v>
      </c>
      <c r="B3245">
        <v>99</v>
      </c>
      <c r="C3245">
        <v>13464388</v>
      </c>
      <c r="D3245" t="s">
        <v>2453</v>
      </c>
      <c r="E3245" t="s">
        <v>5287</v>
      </c>
      <c r="F3245" t="s">
        <v>11</v>
      </c>
      <c r="G3245">
        <v>4000000</v>
      </c>
      <c r="H3245" s="8">
        <v>8</v>
      </c>
    </row>
    <row r="3246" spans="1:8" hidden="1" x14ac:dyDescent="0.3">
      <c r="A3246" t="s">
        <v>5288</v>
      </c>
      <c r="B3246">
        <v>82</v>
      </c>
      <c r="C3246">
        <v>13350177</v>
      </c>
      <c r="D3246" t="s">
        <v>1452</v>
      </c>
      <c r="E3246" t="s">
        <v>5289</v>
      </c>
      <c r="F3246" t="s">
        <v>11</v>
      </c>
      <c r="G3246">
        <v>5000000</v>
      </c>
      <c r="H3246" s="8">
        <v>3.8</v>
      </c>
    </row>
    <row r="3247" spans="1:8" hidden="1" x14ac:dyDescent="0.3">
      <c r="A3247" t="s">
        <v>4845</v>
      </c>
      <c r="B3247">
        <v>135</v>
      </c>
      <c r="C3247">
        <v>13269963</v>
      </c>
      <c r="D3247" t="s">
        <v>2600</v>
      </c>
      <c r="E3247" t="s">
        <v>5290</v>
      </c>
      <c r="F3247" t="s">
        <v>11</v>
      </c>
      <c r="G3247">
        <v>5000000</v>
      </c>
      <c r="H3247" s="8">
        <v>7.6</v>
      </c>
    </row>
    <row r="3248" spans="1:8" hidden="1" x14ac:dyDescent="0.3">
      <c r="A3248" t="s">
        <v>3066</v>
      </c>
      <c r="B3248">
        <v>88</v>
      </c>
      <c r="C3248">
        <v>17768000</v>
      </c>
      <c r="D3248" t="s">
        <v>2170</v>
      </c>
      <c r="E3248" t="s">
        <v>5291</v>
      </c>
      <c r="F3248" t="s">
        <v>11</v>
      </c>
      <c r="G3248">
        <v>5000000</v>
      </c>
      <c r="H3248" s="8">
        <v>5.9</v>
      </c>
    </row>
    <row r="3249" spans="1:8" hidden="1" x14ac:dyDescent="0.3">
      <c r="A3249" t="s">
        <v>5292</v>
      </c>
      <c r="B3249">
        <v>89</v>
      </c>
      <c r="C3249">
        <v>12947763</v>
      </c>
      <c r="D3249" t="s">
        <v>2059</v>
      </c>
      <c r="E3249" t="s">
        <v>5293</v>
      </c>
      <c r="F3249" t="s">
        <v>11</v>
      </c>
      <c r="G3249">
        <v>5000000</v>
      </c>
      <c r="H3249" s="8">
        <v>6.2</v>
      </c>
    </row>
    <row r="3250" spans="1:8" hidden="1" x14ac:dyDescent="0.3">
      <c r="A3250" t="s">
        <v>1029</v>
      </c>
      <c r="B3250">
        <v>110</v>
      </c>
      <c r="C3250">
        <v>14100000</v>
      </c>
      <c r="D3250" t="s">
        <v>840</v>
      </c>
      <c r="E3250" t="s">
        <v>5294</v>
      </c>
      <c r="F3250" t="s">
        <v>11</v>
      </c>
      <c r="G3250">
        <v>5000000</v>
      </c>
      <c r="H3250" s="8">
        <v>7.2</v>
      </c>
    </row>
    <row r="3251" spans="1:8" hidden="1" x14ac:dyDescent="0.3">
      <c r="A3251" t="s">
        <v>5295</v>
      </c>
      <c r="B3251">
        <v>107</v>
      </c>
      <c r="C3251">
        <v>12200000</v>
      </c>
      <c r="D3251" t="s">
        <v>3264</v>
      </c>
      <c r="E3251" t="s">
        <v>5296</v>
      </c>
      <c r="F3251" t="s">
        <v>11</v>
      </c>
      <c r="G3251">
        <v>5000000</v>
      </c>
      <c r="H3251" s="8">
        <v>6.3</v>
      </c>
    </row>
    <row r="3252" spans="1:8" hidden="1" x14ac:dyDescent="0.3">
      <c r="A3252" t="s">
        <v>5297</v>
      </c>
      <c r="B3252">
        <v>86</v>
      </c>
      <c r="C3252">
        <v>17683670</v>
      </c>
      <c r="D3252" t="s">
        <v>1412</v>
      </c>
      <c r="E3252" t="s">
        <v>5298</v>
      </c>
      <c r="F3252" t="s">
        <v>11</v>
      </c>
      <c r="G3252">
        <v>5000000</v>
      </c>
      <c r="H3252" s="8">
        <v>5.2</v>
      </c>
    </row>
    <row r="3253" spans="1:8" hidden="1" x14ac:dyDescent="0.3">
      <c r="A3253" t="s">
        <v>5299</v>
      </c>
      <c r="B3253">
        <v>91</v>
      </c>
      <c r="C3253">
        <v>12055108</v>
      </c>
      <c r="D3253" t="s">
        <v>840</v>
      </c>
      <c r="E3253" t="s">
        <v>5300</v>
      </c>
      <c r="F3253" t="s">
        <v>11</v>
      </c>
      <c r="G3253">
        <v>8000000</v>
      </c>
      <c r="H3253" s="8">
        <v>6.9</v>
      </c>
    </row>
    <row r="3254" spans="1:8" hidden="1" x14ac:dyDescent="0.3">
      <c r="A3254" t="s">
        <v>4388</v>
      </c>
      <c r="B3254">
        <v>103</v>
      </c>
      <c r="C3254">
        <v>27285953</v>
      </c>
      <c r="D3254" t="s">
        <v>19</v>
      </c>
      <c r="E3254" t="s">
        <v>5301</v>
      </c>
      <c r="F3254" t="s">
        <v>11</v>
      </c>
      <c r="G3254">
        <v>5000000</v>
      </c>
      <c r="H3254" s="8">
        <v>6.8</v>
      </c>
    </row>
    <row r="3255" spans="1:8" hidden="1" x14ac:dyDescent="0.3">
      <c r="A3255" t="s">
        <v>5302</v>
      </c>
      <c r="B3255">
        <v>92</v>
      </c>
      <c r="C3255">
        <v>11675178</v>
      </c>
      <c r="D3255" t="s">
        <v>658</v>
      </c>
      <c r="E3255" t="s">
        <v>5303</v>
      </c>
      <c r="F3255" t="s">
        <v>11</v>
      </c>
      <c r="G3255">
        <v>5000000</v>
      </c>
      <c r="H3255" s="8">
        <v>3.5</v>
      </c>
    </row>
    <row r="3256" spans="1:8" hidden="1" x14ac:dyDescent="0.3">
      <c r="A3256" t="s">
        <v>5304</v>
      </c>
      <c r="B3256">
        <v>99</v>
      </c>
      <c r="C3256">
        <v>10572742</v>
      </c>
      <c r="D3256" t="s">
        <v>69</v>
      </c>
      <c r="E3256" t="s">
        <v>5305</v>
      </c>
      <c r="F3256" t="s">
        <v>11</v>
      </c>
      <c r="G3256">
        <v>8000000</v>
      </c>
      <c r="H3256" s="8">
        <v>6.1</v>
      </c>
    </row>
    <row r="3257" spans="1:8" hidden="1" x14ac:dyDescent="0.3">
      <c r="A3257" t="s">
        <v>3709</v>
      </c>
      <c r="B3257">
        <v>96</v>
      </c>
      <c r="C3257">
        <v>9658370</v>
      </c>
      <c r="D3257" t="s">
        <v>551</v>
      </c>
      <c r="E3257" t="s">
        <v>5306</v>
      </c>
      <c r="F3257" t="s">
        <v>11</v>
      </c>
      <c r="G3257">
        <v>5000000</v>
      </c>
      <c r="H3257" s="8">
        <v>4.5</v>
      </c>
    </row>
    <row r="3258" spans="1:8" hidden="1" x14ac:dyDescent="0.3">
      <c r="A3258" t="s">
        <v>5307</v>
      </c>
      <c r="B3258">
        <v>82</v>
      </c>
      <c r="C3258">
        <v>9628751</v>
      </c>
      <c r="D3258" t="s">
        <v>1043</v>
      </c>
      <c r="E3258" t="s">
        <v>5308</v>
      </c>
      <c r="F3258" t="s">
        <v>11</v>
      </c>
      <c r="G3258">
        <v>5000000</v>
      </c>
      <c r="H3258" s="8">
        <v>5.9</v>
      </c>
    </row>
    <row r="3259" spans="1:8" hidden="1" x14ac:dyDescent="0.3">
      <c r="A3259" t="s">
        <v>5309</v>
      </c>
      <c r="B3259">
        <v>92</v>
      </c>
      <c r="C3259">
        <v>8786715</v>
      </c>
      <c r="D3259" t="s">
        <v>840</v>
      </c>
      <c r="E3259" t="s">
        <v>5310</v>
      </c>
      <c r="F3259" t="s">
        <v>11</v>
      </c>
      <c r="G3259">
        <v>5000000</v>
      </c>
      <c r="H3259" s="8">
        <v>6.9</v>
      </c>
    </row>
    <row r="3260" spans="1:8" hidden="1" x14ac:dyDescent="0.3">
      <c r="A3260" t="s">
        <v>5311</v>
      </c>
      <c r="B3260">
        <v>112</v>
      </c>
      <c r="C3260">
        <v>3432342</v>
      </c>
      <c r="D3260" t="s">
        <v>3566</v>
      </c>
      <c r="E3260" t="s">
        <v>5312</v>
      </c>
      <c r="F3260" t="s">
        <v>955</v>
      </c>
      <c r="G3260">
        <v>6000000</v>
      </c>
      <c r="H3260" s="8">
        <v>7.7</v>
      </c>
    </row>
    <row r="3261" spans="1:8" hidden="1" x14ac:dyDescent="0.3">
      <c r="A3261" t="s">
        <v>5313</v>
      </c>
      <c r="B3261">
        <v>90</v>
      </c>
      <c r="C3261">
        <v>6755271</v>
      </c>
      <c r="D3261" t="s">
        <v>2170</v>
      </c>
      <c r="E3261" t="s">
        <v>5314</v>
      </c>
      <c r="F3261" t="s">
        <v>11</v>
      </c>
      <c r="G3261">
        <v>5000000</v>
      </c>
      <c r="H3261" s="8">
        <v>5.3</v>
      </c>
    </row>
    <row r="3262" spans="1:8" hidden="1" x14ac:dyDescent="0.3">
      <c r="A3262" t="s">
        <v>5315</v>
      </c>
      <c r="B3262">
        <v>150</v>
      </c>
      <c r="C3262">
        <v>6157157</v>
      </c>
      <c r="D3262" t="s">
        <v>840</v>
      </c>
      <c r="E3262" t="s">
        <v>5316</v>
      </c>
      <c r="F3262" t="s">
        <v>11</v>
      </c>
      <c r="G3262">
        <v>5000000</v>
      </c>
      <c r="H3262" s="8">
        <v>7</v>
      </c>
    </row>
    <row r="3263" spans="1:8" hidden="1" x14ac:dyDescent="0.3">
      <c r="A3263" t="s">
        <v>5317</v>
      </c>
      <c r="B3263">
        <v>91</v>
      </c>
      <c r="C3263">
        <v>5480318</v>
      </c>
      <c r="D3263" t="s">
        <v>840</v>
      </c>
      <c r="E3263" t="s">
        <v>5318</v>
      </c>
      <c r="F3263" t="s">
        <v>11</v>
      </c>
      <c r="G3263">
        <v>5000000</v>
      </c>
      <c r="H3263" s="8">
        <v>6.6</v>
      </c>
    </row>
    <row r="3264" spans="1:8" hidden="1" x14ac:dyDescent="0.3">
      <c r="A3264" t="s">
        <v>150</v>
      </c>
      <c r="B3264">
        <v>95</v>
      </c>
      <c r="C3264">
        <v>5308707</v>
      </c>
      <c r="D3264" t="s">
        <v>1747</v>
      </c>
      <c r="E3264" t="s">
        <v>5319</v>
      </c>
      <c r="F3264" t="s">
        <v>11</v>
      </c>
      <c r="G3264">
        <v>5000000</v>
      </c>
      <c r="H3264" s="8">
        <v>6.4</v>
      </c>
    </row>
    <row r="3265" spans="1:8" hidden="1" x14ac:dyDescent="0.3">
      <c r="A3265" t="s">
        <v>232</v>
      </c>
      <c r="B3265">
        <v>97</v>
      </c>
      <c r="C3265">
        <v>5009677</v>
      </c>
      <c r="D3265" t="s">
        <v>1822</v>
      </c>
      <c r="E3265" t="s">
        <v>5320</v>
      </c>
      <c r="F3265" t="s">
        <v>11</v>
      </c>
      <c r="G3265">
        <v>5000000</v>
      </c>
      <c r="H3265" s="8">
        <v>7.9</v>
      </c>
    </row>
    <row r="3266" spans="1:8" hidden="1" x14ac:dyDescent="0.3">
      <c r="A3266" t="s">
        <v>5321</v>
      </c>
      <c r="B3266">
        <v>41</v>
      </c>
      <c r="C3266">
        <v>4074023</v>
      </c>
      <c r="D3266" t="s">
        <v>2873</v>
      </c>
      <c r="E3266" t="s">
        <v>5322</v>
      </c>
      <c r="F3266" t="s">
        <v>11</v>
      </c>
      <c r="G3266">
        <v>5000000</v>
      </c>
      <c r="H3266" s="8">
        <v>6.9</v>
      </c>
    </row>
    <row r="3267" spans="1:8" hidden="1" x14ac:dyDescent="0.3">
      <c r="A3267" t="s">
        <v>3173</v>
      </c>
      <c r="B3267">
        <v>112</v>
      </c>
      <c r="C3267">
        <v>4306697</v>
      </c>
      <c r="D3267" t="s">
        <v>1128</v>
      </c>
      <c r="E3267" t="s">
        <v>5323</v>
      </c>
      <c r="F3267" t="s">
        <v>11</v>
      </c>
      <c r="G3267">
        <v>5000000</v>
      </c>
      <c r="H3267" s="8">
        <v>7.7</v>
      </c>
    </row>
    <row r="3268" spans="1:8" hidden="1" x14ac:dyDescent="0.3">
      <c r="A3268" t="s">
        <v>5324</v>
      </c>
      <c r="B3268">
        <v>122</v>
      </c>
      <c r="C3268">
        <v>3950029</v>
      </c>
      <c r="D3268" t="s">
        <v>1128</v>
      </c>
      <c r="E3268" t="s">
        <v>5325</v>
      </c>
      <c r="F3268" t="s">
        <v>955</v>
      </c>
      <c r="G3268">
        <v>4000000</v>
      </c>
      <c r="H3268" s="8">
        <v>7.2</v>
      </c>
    </row>
    <row r="3269" spans="1:8" hidden="1" x14ac:dyDescent="0.3">
      <c r="A3269" t="s">
        <v>5326</v>
      </c>
      <c r="B3269">
        <v>110</v>
      </c>
      <c r="C3269">
        <v>4040588</v>
      </c>
      <c r="D3269" t="s">
        <v>840</v>
      </c>
      <c r="E3269" t="s">
        <v>5327</v>
      </c>
      <c r="F3269" t="s">
        <v>11</v>
      </c>
      <c r="G3269">
        <v>5000000</v>
      </c>
      <c r="H3269" s="8">
        <v>6.8</v>
      </c>
    </row>
    <row r="3270" spans="1:8" hidden="1" x14ac:dyDescent="0.3">
      <c r="A3270" t="s">
        <v>55</v>
      </c>
      <c r="B3270">
        <v>108</v>
      </c>
      <c r="C3270">
        <v>3049135</v>
      </c>
      <c r="D3270" t="s">
        <v>5328</v>
      </c>
      <c r="E3270" t="s">
        <v>5329</v>
      </c>
      <c r="F3270" t="s">
        <v>11</v>
      </c>
      <c r="G3270">
        <v>5000000</v>
      </c>
      <c r="H3270" s="8">
        <v>7.4</v>
      </c>
    </row>
    <row r="3271" spans="1:8" hidden="1" x14ac:dyDescent="0.3">
      <c r="A3271" t="s">
        <v>4277</v>
      </c>
      <c r="B3271">
        <v>121</v>
      </c>
      <c r="C3271">
        <v>4700361</v>
      </c>
      <c r="D3271" t="s">
        <v>1128</v>
      </c>
      <c r="E3271" t="s">
        <v>5330</v>
      </c>
      <c r="F3271" t="s">
        <v>11</v>
      </c>
      <c r="G3271">
        <v>5000000</v>
      </c>
      <c r="H3271" s="8">
        <v>4.5999999999999996</v>
      </c>
    </row>
    <row r="3272" spans="1:8" hidden="1" x14ac:dyDescent="0.3">
      <c r="A3272" t="s">
        <v>5331</v>
      </c>
      <c r="B3272">
        <v>97</v>
      </c>
      <c r="C3272">
        <v>2711210</v>
      </c>
      <c r="D3272" t="s">
        <v>840</v>
      </c>
      <c r="E3272" t="s">
        <v>5332</v>
      </c>
      <c r="F3272" t="s">
        <v>11</v>
      </c>
      <c r="G3272">
        <v>5000000</v>
      </c>
      <c r="H3272" s="8">
        <v>6.4</v>
      </c>
    </row>
    <row r="3273" spans="1:8" hidden="1" x14ac:dyDescent="0.3">
      <c r="A3273" t="s">
        <v>2138</v>
      </c>
      <c r="B3273">
        <v>116</v>
      </c>
      <c r="C3273">
        <v>1980338</v>
      </c>
      <c r="D3273" t="s">
        <v>5333</v>
      </c>
      <c r="E3273" t="s">
        <v>5334</v>
      </c>
      <c r="F3273" t="s">
        <v>11</v>
      </c>
      <c r="G3273">
        <v>5000000</v>
      </c>
      <c r="H3273" s="8">
        <v>7</v>
      </c>
    </row>
    <row r="3274" spans="1:8" hidden="1" x14ac:dyDescent="0.3">
      <c r="A3274" t="s">
        <v>4123</v>
      </c>
      <c r="B3274">
        <v>94</v>
      </c>
      <c r="C3274">
        <v>1082044</v>
      </c>
      <c r="D3274" t="s">
        <v>1345</v>
      </c>
      <c r="E3274" t="s">
        <v>5335</v>
      </c>
      <c r="F3274" t="s">
        <v>11</v>
      </c>
      <c r="G3274">
        <v>5000000</v>
      </c>
      <c r="H3274" s="8">
        <v>7.7</v>
      </c>
    </row>
    <row r="3275" spans="1:8" hidden="1" x14ac:dyDescent="0.3">
      <c r="A3275" t="s">
        <v>5026</v>
      </c>
      <c r="B3275">
        <v>103</v>
      </c>
      <c r="C3275">
        <v>1100000</v>
      </c>
      <c r="D3275" t="s">
        <v>643</v>
      </c>
      <c r="E3275" t="s">
        <v>5336</v>
      </c>
      <c r="F3275" t="s">
        <v>11</v>
      </c>
      <c r="G3275">
        <v>5000000</v>
      </c>
      <c r="H3275" s="8">
        <v>6.8</v>
      </c>
    </row>
    <row r="3276" spans="1:8" hidden="1" x14ac:dyDescent="0.3">
      <c r="A3276" t="s">
        <v>5337</v>
      </c>
      <c r="B3276">
        <v>112</v>
      </c>
      <c r="C3276">
        <v>2445646</v>
      </c>
      <c r="D3276" t="s">
        <v>5338</v>
      </c>
      <c r="E3276" t="s">
        <v>5339</v>
      </c>
      <c r="F3276" t="s">
        <v>11</v>
      </c>
      <c r="G3276">
        <v>5000000</v>
      </c>
      <c r="H3276" s="8">
        <v>7</v>
      </c>
    </row>
    <row r="3277" spans="1:8" hidden="1" x14ac:dyDescent="0.3">
      <c r="A3277" t="s">
        <v>5166</v>
      </c>
      <c r="B3277">
        <v>91</v>
      </c>
      <c r="C3277">
        <v>2221809</v>
      </c>
      <c r="D3277" t="s">
        <v>1128</v>
      </c>
      <c r="E3277" t="s">
        <v>5340</v>
      </c>
      <c r="F3277" t="s">
        <v>11</v>
      </c>
      <c r="G3277">
        <v>5000000</v>
      </c>
      <c r="H3277" s="8">
        <v>7</v>
      </c>
    </row>
    <row r="3278" spans="1:8" hidden="1" x14ac:dyDescent="0.3">
      <c r="A3278" t="s">
        <v>5341</v>
      </c>
      <c r="B3278">
        <v>98</v>
      </c>
      <c r="C3278">
        <v>296665</v>
      </c>
      <c r="D3278" t="s">
        <v>1858</v>
      </c>
      <c r="E3278" t="s">
        <v>5342</v>
      </c>
      <c r="F3278" t="s">
        <v>11</v>
      </c>
      <c r="G3278">
        <v>5000000</v>
      </c>
      <c r="H3278" s="8">
        <v>6.3</v>
      </c>
    </row>
    <row r="3279" spans="1:8" hidden="1" x14ac:dyDescent="0.3">
      <c r="A3279" t="s">
        <v>5343</v>
      </c>
      <c r="B3279">
        <v>95</v>
      </c>
      <c r="C3279">
        <v>3219029</v>
      </c>
      <c r="D3279" t="s">
        <v>5344</v>
      </c>
      <c r="E3279" t="s">
        <v>5345</v>
      </c>
      <c r="F3279" t="s">
        <v>11</v>
      </c>
      <c r="G3279">
        <v>5000000</v>
      </c>
      <c r="H3279" s="8">
        <v>7.1</v>
      </c>
    </row>
    <row r="3280" spans="1:8" hidden="1" x14ac:dyDescent="0.3">
      <c r="A3280" t="s">
        <v>5346</v>
      </c>
      <c r="B3280">
        <v>99</v>
      </c>
      <c r="C3280">
        <v>830210</v>
      </c>
      <c r="D3280" t="s">
        <v>1822</v>
      </c>
      <c r="E3280" t="s">
        <v>5347</v>
      </c>
      <c r="F3280" t="s">
        <v>11</v>
      </c>
      <c r="G3280">
        <v>5000000</v>
      </c>
      <c r="H3280" s="8">
        <v>4.4000000000000004</v>
      </c>
    </row>
    <row r="3281" spans="1:8" hidden="1" x14ac:dyDescent="0.3">
      <c r="A3281" t="s">
        <v>1766</v>
      </c>
      <c r="B3281">
        <v>91</v>
      </c>
      <c r="C3281">
        <v>1040879</v>
      </c>
      <c r="D3281" t="s">
        <v>2933</v>
      </c>
      <c r="E3281" t="s">
        <v>5348</v>
      </c>
      <c r="F3281" t="s">
        <v>11</v>
      </c>
      <c r="G3281">
        <v>7000000</v>
      </c>
      <c r="H3281" s="8">
        <v>7.1</v>
      </c>
    </row>
    <row r="3282" spans="1:8" hidden="1" x14ac:dyDescent="0.3">
      <c r="A3282" t="s">
        <v>3225</v>
      </c>
      <c r="B3282">
        <v>97</v>
      </c>
      <c r="C3282">
        <v>326308</v>
      </c>
      <c r="D3282" t="s">
        <v>712</v>
      </c>
      <c r="E3282" t="s">
        <v>5349</v>
      </c>
      <c r="F3282" t="s">
        <v>11</v>
      </c>
      <c r="G3282">
        <v>5000000</v>
      </c>
      <c r="H3282" s="8">
        <v>6.1</v>
      </c>
    </row>
    <row r="3283" spans="1:8" hidden="1" x14ac:dyDescent="0.3">
      <c r="A3283" t="s">
        <v>5350</v>
      </c>
      <c r="B3283">
        <v>90</v>
      </c>
      <c r="C3283">
        <v>124720</v>
      </c>
      <c r="D3283" t="s">
        <v>69</v>
      </c>
      <c r="E3283" t="s">
        <v>5351</v>
      </c>
      <c r="F3283" t="s">
        <v>11</v>
      </c>
      <c r="G3283">
        <v>5000000</v>
      </c>
      <c r="H3283" s="8">
        <v>7.3</v>
      </c>
    </row>
    <row r="3284" spans="1:8" hidden="1" x14ac:dyDescent="0.3">
      <c r="A3284" t="s">
        <v>5352</v>
      </c>
      <c r="B3284">
        <v>90</v>
      </c>
      <c r="C3284">
        <v>99147</v>
      </c>
      <c r="D3284" t="s">
        <v>1128</v>
      </c>
      <c r="E3284" t="s">
        <v>5353</v>
      </c>
      <c r="F3284" t="s">
        <v>11</v>
      </c>
      <c r="G3284">
        <v>2000000</v>
      </c>
      <c r="H3284" s="8">
        <v>6.2</v>
      </c>
    </row>
    <row r="3285" spans="1:8" hidden="1" x14ac:dyDescent="0.3">
      <c r="A3285" t="s">
        <v>294</v>
      </c>
      <c r="B3285">
        <v>94</v>
      </c>
      <c r="C3285">
        <v>65069140</v>
      </c>
      <c r="D3285" t="s">
        <v>2170</v>
      </c>
      <c r="E3285" t="s">
        <v>5354</v>
      </c>
      <c r="F3285" t="s">
        <v>11</v>
      </c>
      <c r="G3285">
        <v>5000000</v>
      </c>
      <c r="H3285" s="8">
        <v>6.2</v>
      </c>
    </row>
    <row r="3286" spans="1:8" hidden="1" x14ac:dyDescent="0.3">
      <c r="A3286" t="s">
        <v>752</v>
      </c>
      <c r="B3286">
        <v>90</v>
      </c>
      <c r="C3286">
        <v>65087</v>
      </c>
      <c r="D3286" t="s">
        <v>5355</v>
      </c>
      <c r="E3286" t="s">
        <v>5356</v>
      </c>
      <c r="F3286" t="s">
        <v>11</v>
      </c>
      <c r="G3286">
        <v>5000000</v>
      </c>
      <c r="H3286" s="8">
        <v>6.2</v>
      </c>
    </row>
    <row r="3287" spans="1:8" hidden="1" x14ac:dyDescent="0.3">
      <c r="A3287" t="s">
        <v>5357</v>
      </c>
      <c r="B3287">
        <v>103</v>
      </c>
      <c r="C3287">
        <v>16066</v>
      </c>
      <c r="D3287" t="s">
        <v>5075</v>
      </c>
      <c r="E3287" t="s">
        <v>5358</v>
      </c>
      <c r="F3287" t="s">
        <v>11</v>
      </c>
      <c r="G3287">
        <v>5000000</v>
      </c>
      <c r="H3287" s="8">
        <v>3.3</v>
      </c>
    </row>
    <row r="3288" spans="1:8" hidden="1" x14ac:dyDescent="0.3">
      <c r="A3288" t="s">
        <v>5359</v>
      </c>
      <c r="B3288">
        <v>105</v>
      </c>
      <c r="C3288">
        <v>37440</v>
      </c>
      <c r="D3288" t="s">
        <v>2842</v>
      </c>
      <c r="E3288" t="s">
        <v>5360</v>
      </c>
      <c r="F3288" t="s">
        <v>11</v>
      </c>
      <c r="G3288">
        <v>5000000</v>
      </c>
      <c r="H3288" s="8">
        <v>7.5</v>
      </c>
    </row>
    <row r="3289" spans="1:8" hidden="1" x14ac:dyDescent="0.3">
      <c r="A3289" t="s">
        <v>5361</v>
      </c>
      <c r="B3289">
        <v>113</v>
      </c>
      <c r="C3289">
        <v>617228</v>
      </c>
      <c r="D3289" t="s">
        <v>5362</v>
      </c>
      <c r="E3289" t="s">
        <v>5363</v>
      </c>
      <c r="F3289" t="s">
        <v>5364</v>
      </c>
      <c r="G3289">
        <v>84450000</v>
      </c>
      <c r="H3289" s="8">
        <v>7.4</v>
      </c>
    </row>
    <row r="3290" spans="1:8" hidden="1" x14ac:dyDescent="0.3">
      <c r="A3290" t="s">
        <v>5365</v>
      </c>
      <c r="B3290">
        <v>99</v>
      </c>
      <c r="C3290">
        <v>274385</v>
      </c>
      <c r="D3290" t="s">
        <v>840</v>
      </c>
      <c r="E3290" t="s">
        <v>5366</v>
      </c>
      <c r="F3290" t="s">
        <v>3637</v>
      </c>
      <c r="G3290">
        <v>4000000</v>
      </c>
      <c r="H3290" s="8">
        <v>7.3</v>
      </c>
    </row>
    <row r="3291" spans="1:8" hidden="1" x14ac:dyDescent="0.3">
      <c r="A3291" t="s">
        <v>1941</v>
      </c>
      <c r="B3291">
        <v>148</v>
      </c>
      <c r="C3291">
        <v>24475416</v>
      </c>
      <c r="D3291" t="s">
        <v>1128</v>
      </c>
      <c r="E3291" t="s">
        <v>5367</v>
      </c>
      <c r="F3291" t="s">
        <v>11</v>
      </c>
      <c r="G3291">
        <v>890000</v>
      </c>
      <c r="H3291" s="8">
        <v>8</v>
      </c>
    </row>
    <row r="3292" spans="1:8" hidden="1" x14ac:dyDescent="0.3">
      <c r="A3292" t="s">
        <v>4945</v>
      </c>
      <c r="B3292">
        <v>93</v>
      </c>
      <c r="C3292">
        <v>47277326</v>
      </c>
      <c r="D3292" t="s">
        <v>2090</v>
      </c>
      <c r="E3292" t="s">
        <v>5368</v>
      </c>
      <c r="F3292" t="s">
        <v>11</v>
      </c>
      <c r="G3292">
        <v>4800000</v>
      </c>
      <c r="H3292" s="8">
        <v>5.9</v>
      </c>
    </row>
    <row r="3293" spans="1:8" hidden="1" x14ac:dyDescent="0.3">
      <c r="A3293" t="s">
        <v>4090</v>
      </c>
      <c r="B3293">
        <v>94</v>
      </c>
      <c r="C3293">
        <v>1247453</v>
      </c>
      <c r="D3293" t="s">
        <v>840</v>
      </c>
      <c r="E3293" t="s">
        <v>5369</v>
      </c>
      <c r="F3293" t="s">
        <v>11</v>
      </c>
      <c r="G3293">
        <v>2800000</v>
      </c>
      <c r="H3293" s="8">
        <v>6.8</v>
      </c>
    </row>
    <row r="3294" spans="1:8" hidden="1" x14ac:dyDescent="0.3">
      <c r="A3294" t="s">
        <v>3762</v>
      </c>
      <c r="B3294">
        <v>121</v>
      </c>
      <c r="C3294">
        <v>1729969</v>
      </c>
      <c r="D3294" t="s">
        <v>1345</v>
      </c>
      <c r="E3294" t="s">
        <v>5370</v>
      </c>
      <c r="F3294" t="s">
        <v>11</v>
      </c>
      <c r="G3294">
        <v>5000000</v>
      </c>
      <c r="H3294" s="8">
        <v>7.4</v>
      </c>
    </row>
    <row r="3295" spans="1:8" hidden="1" x14ac:dyDescent="0.3">
      <c r="A3295" t="s">
        <v>5371</v>
      </c>
      <c r="B3295">
        <v>118</v>
      </c>
      <c r="C3295">
        <v>1705139</v>
      </c>
      <c r="D3295" t="s">
        <v>883</v>
      </c>
      <c r="E3295" t="s">
        <v>5372</v>
      </c>
      <c r="F3295" t="s">
        <v>11</v>
      </c>
      <c r="G3295">
        <v>4700000</v>
      </c>
      <c r="H3295" s="8">
        <v>6.7</v>
      </c>
    </row>
    <row r="3296" spans="1:8" hidden="1" x14ac:dyDescent="0.3">
      <c r="A3296" t="s">
        <v>2403</v>
      </c>
      <c r="B3296">
        <v>101</v>
      </c>
      <c r="C3296">
        <v>8025872</v>
      </c>
      <c r="D3296" t="s">
        <v>2453</v>
      </c>
      <c r="E3296" t="s">
        <v>5373</v>
      </c>
      <c r="F3296" t="s">
        <v>11</v>
      </c>
      <c r="G3296">
        <v>4700000</v>
      </c>
      <c r="H3296" s="8">
        <v>5.5</v>
      </c>
    </row>
    <row r="3297" spans="1:8" hidden="1" x14ac:dyDescent="0.3">
      <c r="A3297" t="s">
        <v>4008</v>
      </c>
      <c r="B3297">
        <v>90</v>
      </c>
      <c r="C3297">
        <v>778565</v>
      </c>
      <c r="D3297" t="s">
        <v>643</v>
      </c>
      <c r="E3297" t="s">
        <v>5374</v>
      </c>
      <c r="F3297" t="s">
        <v>11</v>
      </c>
      <c r="G3297">
        <v>4800000</v>
      </c>
      <c r="H3297" s="8">
        <v>5.7</v>
      </c>
    </row>
    <row r="3298" spans="1:8" hidden="1" x14ac:dyDescent="0.3">
      <c r="A3298" t="s">
        <v>5375</v>
      </c>
      <c r="B3298">
        <v>100</v>
      </c>
      <c r="C3298">
        <v>513836</v>
      </c>
      <c r="D3298" t="s">
        <v>465</v>
      </c>
      <c r="E3298" t="s">
        <v>5376</v>
      </c>
      <c r="F3298" t="s">
        <v>955</v>
      </c>
      <c r="G3298">
        <v>4600000</v>
      </c>
      <c r="H3298" s="8">
        <v>7.2</v>
      </c>
    </row>
    <row r="3299" spans="1:8" hidden="1" x14ac:dyDescent="0.3">
      <c r="A3299" t="s">
        <v>5377</v>
      </c>
      <c r="B3299">
        <v>97</v>
      </c>
      <c r="C3299">
        <v>434417</v>
      </c>
      <c r="D3299" t="s">
        <v>1128</v>
      </c>
      <c r="E3299" t="s">
        <v>5378</v>
      </c>
      <c r="F3299" t="s">
        <v>11</v>
      </c>
      <c r="G3299">
        <v>4600000</v>
      </c>
      <c r="H3299" s="8">
        <v>5.9</v>
      </c>
    </row>
    <row r="3300" spans="1:8" hidden="1" x14ac:dyDescent="0.3">
      <c r="A3300" t="s">
        <v>2428</v>
      </c>
      <c r="B3300">
        <v>96</v>
      </c>
      <c r="C3300">
        <v>81200000</v>
      </c>
      <c r="D3300" t="s">
        <v>658</v>
      </c>
      <c r="E3300" t="s">
        <v>5379</v>
      </c>
      <c r="F3300" t="s">
        <v>11</v>
      </c>
      <c r="G3300">
        <v>4500000</v>
      </c>
      <c r="H3300" s="8">
        <v>6.7</v>
      </c>
    </row>
    <row r="3301" spans="1:8" hidden="1" x14ac:dyDescent="0.3">
      <c r="A3301" t="s">
        <v>118</v>
      </c>
      <c r="B3301">
        <v>117</v>
      </c>
      <c r="C3301">
        <v>52700832</v>
      </c>
      <c r="D3301" t="s">
        <v>465</v>
      </c>
      <c r="E3301" t="s">
        <v>5380</v>
      </c>
      <c r="F3301" t="s">
        <v>11</v>
      </c>
      <c r="G3301">
        <v>4500000</v>
      </c>
      <c r="H3301" s="8">
        <v>7.1</v>
      </c>
    </row>
    <row r="3302" spans="1:8" hidden="1" x14ac:dyDescent="0.3">
      <c r="A3302" t="s">
        <v>1670</v>
      </c>
      <c r="B3302">
        <v>108</v>
      </c>
      <c r="C3302">
        <v>13060843</v>
      </c>
      <c r="D3302" t="s">
        <v>1128</v>
      </c>
      <c r="E3302" t="s">
        <v>5381</v>
      </c>
      <c r="F3302" t="s">
        <v>11</v>
      </c>
      <c r="G3302">
        <v>15000000</v>
      </c>
      <c r="H3302" s="8">
        <v>7.7</v>
      </c>
    </row>
    <row r="3303" spans="1:8" hidden="1" x14ac:dyDescent="0.3">
      <c r="A3303" t="s">
        <v>137</v>
      </c>
      <c r="B3303">
        <v>109</v>
      </c>
      <c r="C3303">
        <v>3798532</v>
      </c>
      <c r="D3303" t="s">
        <v>1736</v>
      </c>
      <c r="E3303" t="s">
        <v>5382</v>
      </c>
      <c r="F3303" t="s">
        <v>11</v>
      </c>
      <c r="G3303">
        <v>4500000</v>
      </c>
      <c r="H3303" s="8">
        <v>7.4</v>
      </c>
    </row>
    <row r="3304" spans="1:8" hidden="1" x14ac:dyDescent="0.3">
      <c r="A3304" t="s">
        <v>393</v>
      </c>
      <c r="B3304">
        <v>102</v>
      </c>
      <c r="C3304">
        <v>3609278</v>
      </c>
      <c r="D3304" t="s">
        <v>1128</v>
      </c>
      <c r="E3304" t="s">
        <v>5383</v>
      </c>
      <c r="F3304" t="s">
        <v>11</v>
      </c>
      <c r="G3304">
        <v>4500000</v>
      </c>
      <c r="H3304" s="8">
        <v>8.4</v>
      </c>
    </row>
    <row r="3305" spans="1:8" hidden="1" x14ac:dyDescent="0.3">
      <c r="A3305" t="s">
        <v>5384</v>
      </c>
      <c r="B3305">
        <v>115</v>
      </c>
      <c r="C3305">
        <v>1687311</v>
      </c>
      <c r="D3305" t="s">
        <v>5385</v>
      </c>
      <c r="E3305" t="s">
        <v>5386</v>
      </c>
      <c r="F3305" t="s">
        <v>920</v>
      </c>
      <c r="G3305">
        <v>700000000</v>
      </c>
      <c r="H3305" s="8">
        <v>7.2</v>
      </c>
    </row>
    <row r="3306" spans="1:8" hidden="1" x14ac:dyDescent="0.3">
      <c r="A3306" t="s">
        <v>5387</v>
      </c>
      <c r="B3306">
        <v>98</v>
      </c>
      <c r="C3306">
        <v>10429707</v>
      </c>
      <c r="D3306" t="s">
        <v>658</v>
      </c>
      <c r="E3306" t="s">
        <v>5388</v>
      </c>
      <c r="F3306" t="s">
        <v>11</v>
      </c>
      <c r="G3306">
        <v>5000000</v>
      </c>
      <c r="H3306" s="8">
        <v>5.4</v>
      </c>
    </row>
    <row r="3307" spans="1:8" hidden="1" x14ac:dyDescent="0.3">
      <c r="A3307" t="s">
        <v>3120</v>
      </c>
      <c r="B3307">
        <v>133</v>
      </c>
      <c r="C3307">
        <v>727883</v>
      </c>
      <c r="D3307" t="s">
        <v>891</v>
      </c>
      <c r="E3307" t="s">
        <v>5389</v>
      </c>
      <c r="F3307" t="s">
        <v>11</v>
      </c>
      <c r="G3307">
        <v>4500000</v>
      </c>
      <c r="H3307" s="8">
        <v>8.1</v>
      </c>
    </row>
    <row r="3308" spans="1:8" hidden="1" x14ac:dyDescent="0.3">
      <c r="A3308" t="s">
        <v>5390</v>
      </c>
      <c r="B3308">
        <v>122</v>
      </c>
      <c r="C3308">
        <v>713413</v>
      </c>
      <c r="D3308" t="s">
        <v>3632</v>
      </c>
      <c r="E3308" t="s">
        <v>5391</v>
      </c>
      <c r="F3308" t="s">
        <v>3320</v>
      </c>
      <c r="G3308">
        <v>4500000</v>
      </c>
      <c r="H3308" s="8">
        <v>7.8</v>
      </c>
    </row>
    <row r="3309" spans="1:8" hidden="1" x14ac:dyDescent="0.3">
      <c r="A3309" t="s">
        <v>5392</v>
      </c>
      <c r="B3309">
        <v>106</v>
      </c>
      <c r="C3309">
        <v>410241</v>
      </c>
      <c r="D3309" t="s">
        <v>2933</v>
      </c>
      <c r="E3309" t="s">
        <v>5393</v>
      </c>
      <c r="F3309" t="s">
        <v>11</v>
      </c>
      <c r="G3309">
        <v>2000000</v>
      </c>
      <c r="H3309" s="8">
        <v>6.8</v>
      </c>
    </row>
    <row r="3310" spans="1:8" hidden="1" x14ac:dyDescent="0.3">
      <c r="A3310" t="s">
        <v>4455</v>
      </c>
      <c r="B3310">
        <v>112</v>
      </c>
      <c r="C3310">
        <v>211667</v>
      </c>
      <c r="D3310" t="s">
        <v>643</v>
      </c>
      <c r="E3310" t="s">
        <v>5394</v>
      </c>
      <c r="F3310" t="s">
        <v>4350</v>
      </c>
      <c r="G3310">
        <v>4200000000</v>
      </c>
      <c r="H3310" s="8">
        <v>7.7</v>
      </c>
    </row>
    <row r="3311" spans="1:8" hidden="1" x14ac:dyDescent="0.3">
      <c r="A3311" t="s">
        <v>5395</v>
      </c>
      <c r="B3311">
        <v>99</v>
      </c>
      <c r="C3311">
        <v>92191</v>
      </c>
      <c r="D3311" t="s">
        <v>2051</v>
      </c>
      <c r="E3311" t="s">
        <v>5396</v>
      </c>
      <c r="F3311" t="s">
        <v>11</v>
      </c>
      <c r="G3311">
        <v>2500000</v>
      </c>
      <c r="H3311" s="8">
        <v>6.5</v>
      </c>
    </row>
    <row r="3312" spans="1:8" hidden="1" x14ac:dyDescent="0.3">
      <c r="A3312" t="s">
        <v>5397</v>
      </c>
      <c r="B3312">
        <v>110</v>
      </c>
      <c r="C3312">
        <v>49413</v>
      </c>
      <c r="D3312" t="s">
        <v>108</v>
      </c>
      <c r="E3312" t="s">
        <v>5398</v>
      </c>
      <c r="F3312" t="s">
        <v>2353</v>
      </c>
      <c r="G3312">
        <v>35000000</v>
      </c>
      <c r="H3312" s="8">
        <v>7.3</v>
      </c>
    </row>
    <row r="3313" spans="1:8" hidden="1" x14ac:dyDescent="0.3">
      <c r="A3313" t="s">
        <v>5399</v>
      </c>
      <c r="B3313">
        <v>104</v>
      </c>
      <c r="C3313">
        <v>108229</v>
      </c>
      <c r="D3313" t="s">
        <v>2004</v>
      </c>
      <c r="E3313" t="s">
        <v>5400</v>
      </c>
      <c r="F3313" t="s">
        <v>11</v>
      </c>
      <c r="G3313">
        <v>4500000</v>
      </c>
      <c r="H3313" s="8">
        <v>5.9</v>
      </c>
    </row>
    <row r="3314" spans="1:8" hidden="1" x14ac:dyDescent="0.3">
      <c r="A3314" t="s">
        <v>1632</v>
      </c>
      <c r="B3314">
        <v>133</v>
      </c>
      <c r="C3314">
        <v>112000000</v>
      </c>
      <c r="D3314" t="s">
        <v>1128</v>
      </c>
      <c r="E3314" t="s">
        <v>5401</v>
      </c>
      <c r="F3314" t="s">
        <v>11</v>
      </c>
      <c r="G3314">
        <v>4400000</v>
      </c>
      <c r="H3314" s="8">
        <v>8.6999999999999993</v>
      </c>
    </row>
    <row r="3315" spans="1:8" hidden="1" x14ac:dyDescent="0.3">
      <c r="A3315" t="s">
        <v>5402</v>
      </c>
      <c r="B3315">
        <v>103</v>
      </c>
      <c r="C3315">
        <v>8691</v>
      </c>
      <c r="D3315" t="s">
        <v>40</v>
      </c>
      <c r="E3315" t="s">
        <v>5403</v>
      </c>
      <c r="F3315" t="s">
        <v>11</v>
      </c>
      <c r="G3315">
        <v>4500000</v>
      </c>
      <c r="H3315" s="8">
        <v>5.8</v>
      </c>
    </row>
    <row r="3316" spans="1:8" hidden="1" x14ac:dyDescent="0.3">
      <c r="A3316" t="s">
        <v>5404</v>
      </c>
      <c r="B3316">
        <v>112</v>
      </c>
      <c r="C3316">
        <v>26345</v>
      </c>
      <c r="D3316" t="s">
        <v>4677</v>
      </c>
      <c r="E3316" t="s">
        <v>5405</v>
      </c>
      <c r="F3316" t="s">
        <v>11</v>
      </c>
      <c r="G3316">
        <v>3000000</v>
      </c>
      <c r="H3316" s="8">
        <v>6.1</v>
      </c>
    </row>
    <row r="3317" spans="1:8" hidden="1" x14ac:dyDescent="0.3">
      <c r="A3317" t="s">
        <v>2758</v>
      </c>
      <c r="B3317">
        <v>101</v>
      </c>
      <c r="C3317">
        <v>20772796</v>
      </c>
      <c r="D3317" t="s">
        <v>2323</v>
      </c>
      <c r="E3317" t="s">
        <v>5406</v>
      </c>
      <c r="F3317" t="s">
        <v>11</v>
      </c>
      <c r="G3317">
        <v>6000000</v>
      </c>
      <c r="H3317" s="8">
        <v>7.6</v>
      </c>
    </row>
    <row r="3318" spans="1:8" hidden="1" x14ac:dyDescent="0.3">
      <c r="A3318" t="s">
        <v>5407</v>
      </c>
      <c r="B3318">
        <v>133</v>
      </c>
      <c r="C3318">
        <v>199228</v>
      </c>
      <c r="D3318" t="s">
        <v>840</v>
      </c>
      <c r="E3318" t="s">
        <v>5408</v>
      </c>
      <c r="F3318" t="s">
        <v>4544</v>
      </c>
      <c r="G3318">
        <v>150000000</v>
      </c>
      <c r="H3318" s="8">
        <v>7.2</v>
      </c>
    </row>
    <row r="3319" spans="1:8" hidden="1" x14ac:dyDescent="0.3">
      <c r="A3319" t="s">
        <v>303</v>
      </c>
      <c r="B3319">
        <v>111</v>
      </c>
      <c r="C3319">
        <v>34964818</v>
      </c>
      <c r="D3319" t="s">
        <v>65</v>
      </c>
      <c r="E3319" t="s">
        <v>304</v>
      </c>
      <c r="F3319" t="s">
        <v>11</v>
      </c>
      <c r="G3319">
        <v>150000000</v>
      </c>
      <c r="H3319" s="8">
        <v>5.8</v>
      </c>
    </row>
    <row r="3320" spans="1:8" hidden="1" x14ac:dyDescent="0.3">
      <c r="A3320" t="s">
        <v>990</v>
      </c>
      <c r="B3320">
        <v>104</v>
      </c>
      <c r="C3320">
        <v>1487477</v>
      </c>
      <c r="D3320" t="s">
        <v>5409</v>
      </c>
      <c r="E3320" t="s">
        <v>5410</v>
      </c>
      <c r="F3320" t="s">
        <v>5411</v>
      </c>
      <c r="G3320">
        <v>4200000</v>
      </c>
      <c r="H3320" s="8">
        <v>6.5</v>
      </c>
    </row>
    <row r="3321" spans="1:8" hidden="1" x14ac:dyDescent="0.3">
      <c r="A3321" t="s">
        <v>1660</v>
      </c>
      <c r="B3321">
        <v>112</v>
      </c>
      <c r="C3321">
        <v>62549000</v>
      </c>
      <c r="D3321" t="s">
        <v>1736</v>
      </c>
      <c r="E3321" t="s">
        <v>5412</v>
      </c>
      <c r="F3321" t="s">
        <v>11</v>
      </c>
      <c r="G3321">
        <v>2300000</v>
      </c>
      <c r="H3321" s="8">
        <v>7.3</v>
      </c>
    </row>
    <row r="3322" spans="1:8" hidden="1" x14ac:dyDescent="0.3">
      <c r="A3322" t="s">
        <v>3561</v>
      </c>
      <c r="B3322">
        <v>94</v>
      </c>
      <c r="C3322">
        <v>105500000</v>
      </c>
      <c r="D3322" t="s">
        <v>658</v>
      </c>
      <c r="E3322" t="s">
        <v>5413</v>
      </c>
      <c r="F3322" t="s">
        <v>11</v>
      </c>
      <c r="G3322">
        <v>4000000</v>
      </c>
      <c r="H3322" s="8">
        <v>6.2</v>
      </c>
    </row>
    <row r="3323" spans="1:8" hidden="1" x14ac:dyDescent="0.3">
      <c r="A3323" t="s">
        <v>3673</v>
      </c>
      <c r="B3323">
        <v>90</v>
      </c>
      <c r="C3323">
        <v>101055</v>
      </c>
      <c r="D3323" t="s">
        <v>2090</v>
      </c>
      <c r="E3323" t="s">
        <v>5414</v>
      </c>
      <c r="F3323" t="s">
        <v>11</v>
      </c>
      <c r="G3323">
        <v>4000000</v>
      </c>
      <c r="H3323" s="8">
        <v>5</v>
      </c>
    </row>
    <row r="3324" spans="1:8" hidden="1" x14ac:dyDescent="0.3">
      <c r="A3324" t="s">
        <v>2185</v>
      </c>
      <c r="B3324">
        <v>101</v>
      </c>
      <c r="C3324">
        <v>44566004</v>
      </c>
      <c r="D3324" t="s">
        <v>1128</v>
      </c>
      <c r="E3324" t="s">
        <v>5415</v>
      </c>
      <c r="F3324" t="s">
        <v>11</v>
      </c>
      <c r="G3324">
        <v>4000000</v>
      </c>
      <c r="H3324" s="8">
        <v>7.8</v>
      </c>
    </row>
    <row r="3325" spans="1:8" hidden="1" x14ac:dyDescent="0.3">
      <c r="A3325" t="s">
        <v>2666</v>
      </c>
      <c r="B3325">
        <v>93</v>
      </c>
      <c r="C3325">
        <v>39200000</v>
      </c>
      <c r="D3325" t="s">
        <v>551</v>
      </c>
      <c r="E3325" t="s">
        <v>5416</v>
      </c>
      <c r="F3325" t="s">
        <v>11</v>
      </c>
      <c r="G3325">
        <v>4000000</v>
      </c>
      <c r="H3325" s="8">
        <v>8.1</v>
      </c>
    </row>
    <row r="3326" spans="1:8" hidden="1" x14ac:dyDescent="0.3">
      <c r="A3326" t="s">
        <v>5417</v>
      </c>
      <c r="B3326">
        <v>152</v>
      </c>
      <c r="C3326">
        <v>36000000</v>
      </c>
      <c r="D3326" t="s">
        <v>3970</v>
      </c>
      <c r="E3326" t="s">
        <v>5418</v>
      </c>
      <c r="F3326" t="s">
        <v>11</v>
      </c>
      <c r="G3326">
        <v>4000000</v>
      </c>
      <c r="H3326" s="8">
        <v>6.7</v>
      </c>
    </row>
    <row r="3327" spans="1:8" hidden="1" x14ac:dyDescent="0.3">
      <c r="A3327" t="s">
        <v>60</v>
      </c>
      <c r="B3327">
        <v>150</v>
      </c>
      <c r="C3327">
        <v>65007045</v>
      </c>
      <c r="D3327" t="s">
        <v>331</v>
      </c>
      <c r="E3327" t="s">
        <v>332</v>
      </c>
      <c r="F3327" t="s">
        <v>11</v>
      </c>
      <c r="G3327">
        <v>140000000</v>
      </c>
      <c r="H3327" s="8">
        <v>6.1</v>
      </c>
    </row>
    <row r="3328" spans="1:8" hidden="1" x14ac:dyDescent="0.3">
      <c r="A3328" t="s">
        <v>39</v>
      </c>
      <c r="B3328">
        <v>112</v>
      </c>
      <c r="C3328">
        <v>31252964</v>
      </c>
      <c r="D3328" t="s">
        <v>69</v>
      </c>
      <c r="E3328" t="s">
        <v>5419</v>
      </c>
      <c r="F3328" t="s">
        <v>11</v>
      </c>
      <c r="G3328">
        <v>4000000</v>
      </c>
      <c r="H3328" s="8">
        <v>7.1</v>
      </c>
    </row>
    <row r="3329" spans="1:8" hidden="1" x14ac:dyDescent="0.3">
      <c r="A3329" t="s">
        <v>5420</v>
      </c>
      <c r="B3329">
        <v>95</v>
      </c>
      <c r="C3329">
        <v>131175</v>
      </c>
      <c r="D3329" t="s">
        <v>4889</v>
      </c>
      <c r="E3329" t="s">
        <v>5421</v>
      </c>
      <c r="F3329" t="s">
        <v>11</v>
      </c>
      <c r="G3329">
        <v>8500000</v>
      </c>
      <c r="H3329" s="8">
        <v>5.6</v>
      </c>
    </row>
    <row r="3330" spans="1:8" hidden="1" x14ac:dyDescent="0.3">
      <c r="A3330" t="s">
        <v>5422</v>
      </c>
      <c r="B3330">
        <v>111</v>
      </c>
      <c r="C3330">
        <v>31968347</v>
      </c>
      <c r="D3330" t="s">
        <v>69</v>
      </c>
      <c r="E3330" t="s">
        <v>5423</v>
      </c>
      <c r="F3330" t="s">
        <v>11</v>
      </c>
      <c r="G3330">
        <v>3600000</v>
      </c>
      <c r="H3330" s="8">
        <v>7.6</v>
      </c>
    </row>
    <row r="3331" spans="1:8" hidden="1" x14ac:dyDescent="0.3">
      <c r="A3331" t="s">
        <v>157</v>
      </c>
      <c r="B3331">
        <v>91</v>
      </c>
      <c r="C3331">
        <v>35385560</v>
      </c>
      <c r="D3331" t="s">
        <v>271</v>
      </c>
      <c r="E3331" t="s">
        <v>5424</v>
      </c>
      <c r="F3331" t="s">
        <v>11</v>
      </c>
      <c r="G3331">
        <v>4000000</v>
      </c>
      <c r="H3331" s="8">
        <v>4.5999999999999996</v>
      </c>
    </row>
    <row r="3332" spans="1:8" hidden="1" x14ac:dyDescent="0.3">
      <c r="A3332" t="s">
        <v>5425</v>
      </c>
      <c r="B3332">
        <v>106</v>
      </c>
      <c r="C3332">
        <v>20803237</v>
      </c>
      <c r="D3332" t="s">
        <v>840</v>
      </c>
      <c r="E3332" t="s">
        <v>5426</v>
      </c>
      <c r="F3332" t="s">
        <v>11</v>
      </c>
      <c r="G3332">
        <v>3500000</v>
      </c>
      <c r="H3332" s="8">
        <v>7.1</v>
      </c>
    </row>
    <row r="3333" spans="1:8" hidden="1" x14ac:dyDescent="0.3">
      <c r="A3333" t="s">
        <v>1763</v>
      </c>
      <c r="B3333">
        <v>93</v>
      </c>
      <c r="C3333">
        <v>13008928</v>
      </c>
      <c r="D3333" t="s">
        <v>1431</v>
      </c>
      <c r="E3333" t="s">
        <v>5427</v>
      </c>
      <c r="F3333" t="s">
        <v>11</v>
      </c>
      <c r="G3333">
        <v>4000000</v>
      </c>
      <c r="H3333" s="8">
        <v>7.3</v>
      </c>
    </row>
    <row r="3334" spans="1:8" hidden="1" x14ac:dyDescent="0.3">
      <c r="A3334" t="s">
        <v>5428</v>
      </c>
      <c r="B3334">
        <v>93</v>
      </c>
      <c r="C3334">
        <v>15152879</v>
      </c>
      <c r="D3334" t="s">
        <v>1452</v>
      </c>
      <c r="E3334" t="s">
        <v>5429</v>
      </c>
      <c r="F3334" t="s">
        <v>11</v>
      </c>
      <c r="G3334">
        <v>5000000</v>
      </c>
      <c r="H3334" s="8">
        <v>4</v>
      </c>
    </row>
    <row r="3335" spans="1:8" hidden="1" x14ac:dyDescent="0.3">
      <c r="A3335" t="s">
        <v>2921</v>
      </c>
      <c r="B3335">
        <v>165</v>
      </c>
      <c r="C3335">
        <v>25359200</v>
      </c>
      <c r="D3335" t="s">
        <v>1128</v>
      </c>
      <c r="E3335" t="s">
        <v>5430</v>
      </c>
      <c r="F3335" t="s">
        <v>11</v>
      </c>
      <c r="G3335">
        <v>4000000</v>
      </c>
      <c r="H3335" s="8">
        <v>8</v>
      </c>
    </row>
    <row r="3336" spans="1:8" hidden="1" x14ac:dyDescent="0.3">
      <c r="A3336" t="s">
        <v>2666</v>
      </c>
      <c r="B3336">
        <v>96</v>
      </c>
      <c r="C3336">
        <v>10515579</v>
      </c>
      <c r="D3336" t="s">
        <v>3903</v>
      </c>
      <c r="E3336" t="s">
        <v>5431</v>
      </c>
      <c r="F3336" t="s">
        <v>11</v>
      </c>
      <c r="G3336">
        <v>4000000</v>
      </c>
      <c r="H3336" s="8">
        <v>6.7</v>
      </c>
    </row>
    <row r="3337" spans="1:8" hidden="1" x14ac:dyDescent="0.3">
      <c r="A3337" t="s">
        <v>83</v>
      </c>
      <c r="B3337">
        <v>119</v>
      </c>
      <c r="C3337">
        <v>180011740</v>
      </c>
      <c r="D3337" t="s">
        <v>74</v>
      </c>
      <c r="E3337" t="s">
        <v>560</v>
      </c>
      <c r="F3337" t="s">
        <v>11</v>
      </c>
      <c r="G3337">
        <v>100000000</v>
      </c>
      <c r="H3337" s="8">
        <v>5.7</v>
      </c>
    </row>
    <row r="3338" spans="1:8" hidden="1" x14ac:dyDescent="0.3">
      <c r="A3338" t="s">
        <v>5432</v>
      </c>
      <c r="B3338">
        <v>93</v>
      </c>
      <c r="C3338">
        <v>10097096</v>
      </c>
      <c r="D3338" t="s">
        <v>658</v>
      </c>
      <c r="E3338" t="s">
        <v>5433</v>
      </c>
      <c r="F3338" t="s">
        <v>11</v>
      </c>
      <c r="G3338">
        <v>4000000</v>
      </c>
      <c r="H3338" s="8">
        <v>4.5999999999999996</v>
      </c>
    </row>
    <row r="3339" spans="1:8" hidden="1" x14ac:dyDescent="0.3">
      <c r="A3339" t="s">
        <v>5432</v>
      </c>
      <c r="B3339">
        <v>82</v>
      </c>
      <c r="C3339">
        <v>9821335</v>
      </c>
      <c r="D3339" t="s">
        <v>658</v>
      </c>
      <c r="E3339" t="s">
        <v>5434</v>
      </c>
      <c r="F3339" t="s">
        <v>11</v>
      </c>
      <c r="G3339">
        <v>6000000</v>
      </c>
      <c r="H3339" s="8">
        <v>4</v>
      </c>
    </row>
    <row r="3340" spans="1:8" hidden="1" x14ac:dyDescent="0.3">
      <c r="A3340" t="s">
        <v>3839</v>
      </c>
      <c r="B3340">
        <v>101</v>
      </c>
      <c r="C3340">
        <v>8243880</v>
      </c>
      <c r="D3340" t="s">
        <v>5435</v>
      </c>
      <c r="E3340" t="s">
        <v>5436</v>
      </c>
      <c r="F3340" t="s">
        <v>11</v>
      </c>
      <c r="G3340">
        <v>3200000</v>
      </c>
      <c r="H3340" s="8">
        <v>7</v>
      </c>
    </row>
    <row r="3341" spans="1:8" hidden="1" x14ac:dyDescent="0.3">
      <c r="A3341" t="s">
        <v>5437</v>
      </c>
      <c r="B3341">
        <v>81</v>
      </c>
      <c r="C3341">
        <v>7825820</v>
      </c>
      <c r="D3341" t="s">
        <v>742</v>
      </c>
      <c r="E3341" t="s">
        <v>5438</v>
      </c>
      <c r="F3341" t="s">
        <v>11</v>
      </c>
      <c r="G3341">
        <v>4000000</v>
      </c>
      <c r="H3341" s="8">
        <v>5.9</v>
      </c>
    </row>
    <row r="3342" spans="1:8" hidden="1" x14ac:dyDescent="0.3">
      <c r="A3342" t="s">
        <v>2058</v>
      </c>
      <c r="B3342">
        <v>107</v>
      </c>
      <c r="C3342">
        <v>14637490</v>
      </c>
      <c r="D3342" t="s">
        <v>998</v>
      </c>
      <c r="E3342" t="s">
        <v>3126</v>
      </c>
      <c r="F3342" t="s">
        <v>11</v>
      </c>
      <c r="G3342">
        <v>25000000</v>
      </c>
      <c r="H3342" s="8">
        <v>4.8</v>
      </c>
    </row>
    <row r="3343" spans="1:8" hidden="1" x14ac:dyDescent="0.3">
      <c r="A3343" t="s">
        <v>2190</v>
      </c>
      <c r="B3343">
        <v>105</v>
      </c>
      <c r="C3343">
        <v>7159147</v>
      </c>
      <c r="D3343" t="s">
        <v>639</v>
      </c>
      <c r="E3343" t="s">
        <v>5439</v>
      </c>
      <c r="F3343" t="s">
        <v>920</v>
      </c>
      <c r="G3343">
        <v>3400000</v>
      </c>
      <c r="H3343" s="8">
        <v>7.5</v>
      </c>
    </row>
    <row r="3344" spans="1:8" hidden="1" x14ac:dyDescent="0.3">
      <c r="A3344" t="s">
        <v>5302</v>
      </c>
      <c r="B3344">
        <v>86</v>
      </c>
      <c r="C3344">
        <v>17314483</v>
      </c>
      <c r="D3344" t="s">
        <v>924</v>
      </c>
      <c r="E3344" t="s">
        <v>5440</v>
      </c>
      <c r="F3344" t="s">
        <v>11</v>
      </c>
      <c r="G3344">
        <v>4000000</v>
      </c>
      <c r="H3344" s="8">
        <v>4.7</v>
      </c>
    </row>
    <row r="3345" spans="1:8" hidden="1" x14ac:dyDescent="0.3">
      <c r="A3345" t="s">
        <v>5441</v>
      </c>
      <c r="B3345">
        <v>110</v>
      </c>
      <c r="C3345">
        <v>6525762</v>
      </c>
      <c r="D3345" t="s">
        <v>465</v>
      </c>
      <c r="E3345" t="s">
        <v>5442</v>
      </c>
      <c r="F3345" t="s">
        <v>11</v>
      </c>
      <c r="G3345">
        <v>4000000</v>
      </c>
      <c r="H3345" s="8">
        <v>6.7</v>
      </c>
    </row>
    <row r="3346" spans="1:8" hidden="1" x14ac:dyDescent="0.3">
      <c r="A3346" t="s">
        <v>5443</v>
      </c>
      <c r="B3346">
        <v>110</v>
      </c>
      <c r="C3346">
        <v>4301331</v>
      </c>
      <c r="D3346" t="s">
        <v>924</v>
      </c>
      <c r="E3346" t="s">
        <v>5444</v>
      </c>
      <c r="F3346" t="s">
        <v>11</v>
      </c>
      <c r="G3346">
        <v>4000000</v>
      </c>
      <c r="H3346" s="8">
        <v>6.7</v>
      </c>
    </row>
    <row r="3347" spans="1:8" hidden="1" x14ac:dyDescent="0.3">
      <c r="A3347" t="s">
        <v>3856</v>
      </c>
      <c r="B3347">
        <v>104</v>
      </c>
      <c r="C3347">
        <v>4046737</v>
      </c>
      <c r="D3347" t="s">
        <v>465</v>
      </c>
      <c r="E3347" t="s">
        <v>5445</v>
      </c>
      <c r="F3347" t="s">
        <v>11</v>
      </c>
      <c r="G3347">
        <v>4000000</v>
      </c>
      <c r="H3347" s="8">
        <v>7.1</v>
      </c>
    </row>
    <row r="3348" spans="1:8" hidden="1" x14ac:dyDescent="0.3">
      <c r="A3348" t="s">
        <v>5446</v>
      </c>
      <c r="B3348">
        <v>96</v>
      </c>
      <c r="C3348">
        <v>3713002</v>
      </c>
      <c r="D3348" t="s">
        <v>2873</v>
      </c>
      <c r="E3348" t="s">
        <v>5447</v>
      </c>
      <c r="F3348" t="s">
        <v>11</v>
      </c>
      <c r="G3348">
        <v>8000000</v>
      </c>
      <c r="H3348" s="8">
        <v>2.7</v>
      </c>
    </row>
    <row r="3349" spans="1:8" hidden="1" x14ac:dyDescent="0.3">
      <c r="A3349" t="s">
        <v>241</v>
      </c>
      <c r="B3349">
        <v>110</v>
      </c>
      <c r="C3349">
        <v>3468572</v>
      </c>
      <c r="D3349" t="s">
        <v>1128</v>
      </c>
      <c r="E3349" t="s">
        <v>5448</v>
      </c>
      <c r="F3349" t="s">
        <v>11</v>
      </c>
      <c r="G3349">
        <v>4000000</v>
      </c>
      <c r="H3349" s="8">
        <v>7.3</v>
      </c>
    </row>
    <row r="3350" spans="1:8" hidden="1" x14ac:dyDescent="0.3">
      <c r="A3350" t="s">
        <v>4435</v>
      </c>
      <c r="B3350">
        <v>84</v>
      </c>
      <c r="C3350">
        <v>2892582</v>
      </c>
      <c r="D3350" t="s">
        <v>658</v>
      </c>
      <c r="E3350" t="s">
        <v>5449</v>
      </c>
      <c r="F3350" t="s">
        <v>11</v>
      </c>
      <c r="G3350">
        <v>4000000</v>
      </c>
      <c r="H3350" s="8">
        <v>7.6</v>
      </c>
    </row>
    <row r="3351" spans="1:8" hidden="1" x14ac:dyDescent="0.3">
      <c r="A3351" t="s">
        <v>5450</v>
      </c>
      <c r="B3351">
        <v>94</v>
      </c>
      <c r="C3351">
        <v>2800000</v>
      </c>
      <c r="D3351" t="s">
        <v>658</v>
      </c>
      <c r="E3351" t="s">
        <v>5451</v>
      </c>
      <c r="F3351" t="s">
        <v>11</v>
      </c>
      <c r="G3351">
        <v>4000000</v>
      </c>
      <c r="H3351" s="8">
        <v>5.8</v>
      </c>
    </row>
    <row r="3352" spans="1:8" hidden="1" x14ac:dyDescent="0.3">
      <c r="A3352" t="s">
        <v>1464</v>
      </c>
      <c r="B3352">
        <v>93</v>
      </c>
      <c r="C3352">
        <v>2426851</v>
      </c>
      <c r="D3352" t="s">
        <v>1399</v>
      </c>
      <c r="E3352" t="s">
        <v>5452</v>
      </c>
      <c r="F3352" t="s">
        <v>11</v>
      </c>
      <c r="G3352">
        <v>4000000</v>
      </c>
      <c r="H3352" s="8">
        <v>6.5</v>
      </c>
    </row>
    <row r="3353" spans="1:8" hidden="1" x14ac:dyDescent="0.3">
      <c r="A3353" t="s">
        <v>5453</v>
      </c>
      <c r="B3353">
        <v>96</v>
      </c>
      <c r="C3353">
        <v>1325073</v>
      </c>
      <c r="D3353" t="s">
        <v>840</v>
      </c>
      <c r="E3353" t="s">
        <v>5454</v>
      </c>
      <c r="F3353" t="s">
        <v>11</v>
      </c>
      <c r="G3353">
        <v>4000000</v>
      </c>
      <c r="H3353" s="8">
        <v>6.6</v>
      </c>
    </row>
    <row r="3354" spans="1:8" hidden="1" x14ac:dyDescent="0.3">
      <c r="A3354" t="s">
        <v>5455</v>
      </c>
      <c r="B3354">
        <v>101</v>
      </c>
      <c r="C3354">
        <v>864959</v>
      </c>
      <c r="D3354" t="s">
        <v>56</v>
      </c>
      <c r="E3354" t="s">
        <v>5456</v>
      </c>
      <c r="F3354" t="s">
        <v>11</v>
      </c>
      <c r="G3354">
        <v>4000000</v>
      </c>
      <c r="H3354" s="8">
        <v>6.9</v>
      </c>
    </row>
    <row r="3355" spans="1:8" hidden="1" x14ac:dyDescent="0.3">
      <c r="A3355" t="s">
        <v>5457</v>
      </c>
      <c r="B3355">
        <v>102</v>
      </c>
      <c r="C3355">
        <v>2601847</v>
      </c>
      <c r="D3355" t="s">
        <v>1343</v>
      </c>
      <c r="E3355" t="s">
        <v>5458</v>
      </c>
      <c r="F3355" t="s">
        <v>5459</v>
      </c>
      <c r="G3355">
        <v>4000000</v>
      </c>
      <c r="H3355" s="8">
        <v>8.5</v>
      </c>
    </row>
    <row r="3356" spans="1:8" hidden="1" x14ac:dyDescent="0.3">
      <c r="A3356" t="s">
        <v>5460</v>
      </c>
      <c r="B3356">
        <v>87</v>
      </c>
      <c r="C3356">
        <v>800000</v>
      </c>
      <c r="D3356" t="s">
        <v>56</v>
      </c>
      <c r="E3356" t="s">
        <v>5461</v>
      </c>
      <c r="F3356" t="s">
        <v>11</v>
      </c>
      <c r="G3356">
        <v>4000000</v>
      </c>
      <c r="H3356" s="8">
        <v>4.8</v>
      </c>
    </row>
    <row r="3357" spans="1:8" hidden="1" x14ac:dyDescent="0.3">
      <c r="A3357" t="s">
        <v>5462</v>
      </c>
      <c r="B3357">
        <v>99</v>
      </c>
      <c r="C3357">
        <v>562059</v>
      </c>
      <c r="D3357" t="s">
        <v>1345</v>
      </c>
      <c r="E3357" t="s">
        <v>5463</v>
      </c>
      <c r="F3357" t="s">
        <v>11</v>
      </c>
      <c r="G3357">
        <v>4000000</v>
      </c>
      <c r="H3357" s="8">
        <v>7</v>
      </c>
    </row>
    <row r="3358" spans="1:8" hidden="1" x14ac:dyDescent="0.3">
      <c r="A3358" t="s">
        <v>5422</v>
      </c>
      <c r="B3358">
        <v>106</v>
      </c>
      <c r="C3358">
        <v>399793</v>
      </c>
      <c r="D3358" t="s">
        <v>1128</v>
      </c>
      <c r="E3358" t="s">
        <v>5464</v>
      </c>
      <c r="F3358" t="s">
        <v>11</v>
      </c>
      <c r="G3358">
        <v>4000000</v>
      </c>
      <c r="H3358" s="8">
        <v>5.4</v>
      </c>
    </row>
    <row r="3359" spans="1:8" hidden="1" x14ac:dyDescent="0.3">
      <c r="A3359" t="s">
        <v>1779</v>
      </c>
      <c r="B3359">
        <v>117</v>
      </c>
      <c r="C3359">
        <v>371897</v>
      </c>
      <c r="D3359" t="s">
        <v>1128</v>
      </c>
      <c r="E3359" t="s">
        <v>5465</v>
      </c>
      <c r="F3359" t="s">
        <v>11</v>
      </c>
      <c r="G3359">
        <v>4000000</v>
      </c>
      <c r="H3359" s="8">
        <v>6.9</v>
      </c>
    </row>
    <row r="3360" spans="1:8" hidden="1" x14ac:dyDescent="0.3">
      <c r="A3360" t="s">
        <v>5466</v>
      </c>
      <c r="B3360">
        <v>99</v>
      </c>
      <c r="C3360">
        <v>302204</v>
      </c>
      <c r="D3360" t="s">
        <v>1409</v>
      </c>
      <c r="E3360" t="s">
        <v>5467</v>
      </c>
      <c r="F3360" t="s">
        <v>11</v>
      </c>
      <c r="G3360">
        <v>3000000</v>
      </c>
      <c r="H3360" s="8">
        <v>6.6</v>
      </c>
    </row>
    <row r="3361" spans="1:8" hidden="1" x14ac:dyDescent="0.3">
      <c r="A3361" t="s">
        <v>693</v>
      </c>
      <c r="B3361">
        <v>102</v>
      </c>
      <c r="C3361">
        <v>354704</v>
      </c>
      <c r="D3361" t="s">
        <v>2161</v>
      </c>
      <c r="E3361" t="s">
        <v>5468</v>
      </c>
      <c r="F3361" t="s">
        <v>11</v>
      </c>
      <c r="G3361">
        <v>1300000</v>
      </c>
      <c r="H3361" s="8">
        <v>5.9</v>
      </c>
    </row>
    <row r="3362" spans="1:8" hidden="1" x14ac:dyDescent="0.3">
      <c r="A3362" t="s">
        <v>5469</v>
      </c>
      <c r="B3362">
        <v>85</v>
      </c>
      <c r="C3362">
        <v>265107</v>
      </c>
      <c r="D3362" t="s">
        <v>5470</v>
      </c>
      <c r="E3362" t="s">
        <v>5471</v>
      </c>
      <c r="F3362" t="s">
        <v>11</v>
      </c>
      <c r="G3362">
        <v>1500000</v>
      </c>
      <c r="H3362" s="8">
        <v>6.3</v>
      </c>
    </row>
    <row r="3363" spans="1:8" hidden="1" x14ac:dyDescent="0.3">
      <c r="A3363" t="s">
        <v>2963</v>
      </c>
      <c r="B3363">
        <v>86</v>
      </c>
      <c r="C3363">
        <v>185577</v>
      </c>
      <c r="D3363" t="s">
        <v>658</v>
      </c>
      <c r="E3363" t="s">
        <v>5472</v>
      </c>
      <c r="F3363" t="s">
        <v>11</v>
      </c>
      <c r="G3363">
        <v>4000000</v>
      </c>
      <c r="H3363" s="8">
        <v>6.3</v>
      </c>
    </row>
    <row r="3364" spans="1:8" hidden="1" x14ac:dyDescent="0.3">
      <c r="A3364" t="s">
        <v>5473</v>
      </c>
      <c r="B3364">
        <v>120</v>
      </c>
      <c r="C3364">
        <v>100412</v>
      </c>
      <c r="D3364" t="s">
        <v>1128</v>
      </c>
      <c r="E3364" t="s">
        <v>5474</v>
      </c>
      <c r="F3364" t="s">
        <v>3637</v>
      </c>
      <c r="G3364">
        <v>4000000</v>
      </c>
      <c r="H3364" s="8">
        <v>7.7</v>
      </c>
    </row>
    <row r="3365" spans="1:8" hidden="1" x14ac:dyDescent="0.3">
      <c r="A3365" t="s">
        <v>5475</v>
      </c>
      <c r="B3365">
        <v>106</v>
      </c>
      <c r="C3365">
        <v>58214</v>
      </c>
      <c r="D3365" t="s">
        <v>712</v>
      </c>
      <c r="E3365" t="s">
        <v>5476</v>
      </c>
      <c r="F3365" t="s">
        <v>11</v>
      </c>
      <c r="G3365">
        <v>9500000</v>
      </c>
      <c r="H3365" s="8">
        <v>7</v>
      </c>
    </row>
    <row r="3366" spans="1:8" hidden="1" x14ac:dyDescent="0.3">
      <c r="A3366" t="s">
        <v>1029</v>
      </c>
      <c r="B3366">
        <v>103</v>
      </c>
      <c r="C3366">
        <v>75078</v>
      </c>
      <c r="D3366" t="s">
        <v>658</v>
      </c>
      <c r="E3366" t="s">
        <v>5477</v>
      </c>
      <c r="F3366" t="s">
        <v>11</v>
      </c>
      <c r="G3366">
        <v>14000000</v>
      </c>
      <c r="H3366" s="8">
        <v>6.3</v>
      </c>
    </row>
    <row r="3367" spans="1:8" hidden="1" x14ac:dyDescent="0.3">
      <c r="A3367" t="s">
        <v>4265</v>
      </c>
      <c r="B3367">
        <v>93</v>
      </c>
      <c r="C3367">
        <v>64359</v>
      </c>
      <c r="D3367" t="s">
        <v>551</v>
      </c>
      <c r="E3367" t="s">
        <v>5478</v>
      </c>
      <c r="F3367" t="s">
        <v>11</v>
      </c>
      <c r="G3367">
        <v>2500000</v>
      </c>
      <c r="H3367" s="8">
        <v>5.9</v>
      </c>
    </row>
    <row r="3368" spans="1:8" hidden="1" x14ac:dyDescent="0.3">
      <c r="A3368" t="s">
        <v>3266</v>
      </c>
      <c r="B3368">
        <v>112</v>
      </c>
      <c r="C3368">
        <v>317125</v>
      </c>
      <c r="D3368" t="s">
        <v>69</v>
      </c>
      <c r="E3368" t="s">
        <v>5479</v>
      </c>
      <c r="F3368" t="s">
        <v>11</v>
      </c>
      <c r="G3368">
        <v>16000000</v>
      </c>
      <c r="H3368" s="8">
        <v>6.2</v>
      </c>
    </row>
    <row r="3369" spans="1:8" hidden="1" x14ac:dyDescent="0.3">
      <c r="A3369" t="s">
        <v>5480</v>
      </c>
      <c r="B3369">
        <v>113</v>
      </c>
      <c r="C3369">
        <v>146402</v>
      </c>
      <c r="D3369" t="s">
        <v>840</v>
      </c>
      <c r="E3369" t="s">
        <v>5481</v>
      </c>
      <c r="F3369" t="s">
        <v>920</v>
      </c>
      <c r="G3369">
        <v>4000000</v>
      </c>
      <c r="H3369" s="8">
        <v>7.7</v>
      </c>
    </row>
    <row r="3370" spans="1:8" hidden="1" x14ac:dyDescent="0.3">
      <c r="A3370" t="s">
        <v>5482</v>
      </c>
      <c r="B3370">
        <v>98</v>
      </c>
      <c r="C3370">
        <v>18469</v>
      </c>
      <c r="D3370" t="s">
        <v>248</v>
      </c>
      <c r="E3370" t="s">
        <v>5483</v>
      </c>
      <c r="F3370" t="s">
        <v>11</v>
      </c>
      <c r="G3370">
        <v>650000</v>
      </c>
      <c r="H3370" s="8">
        <v>6.5</v>
      </c>
    </row>
    <row r="3371" spans="1:8" hidden="1" x14ac:dyDescent="0.3">
      <c r="A3371" t="s">
        <v>2188</v>
      </c>
      <c r="B3371">
        <v>92</v>
      </c>
      <c r="C3371">
        <v>12836</v>
      </c>
      <c r="D3371" t="s">
        <v>506</v>
      </c>
      <c r="E3371" t="s">
        <v>5484</v>
      </c>
      <c r="F3371" t="s">
        <v>11</v>
      </c>
      <c r="G3371">
        <v>4000000</v>
      </c>
      <c r="H3371" s="8">
        <v>5.8</v>
      </c>
    </row>
    <row r="3372" spans="1:8" hidden="1" x14ac:dyDescent="0.3">
      <c r="A3372" t="s">
        <v>5485</v>
      </c>
      <c r="B3372">
        <v>106</v>
      </c>
      <c r="C3372">
        <v>20262</v>
      </c>
      <c r="D3372" t="s">
        <v>1128</v>
      </c>
      <c r="E3372" t="s">
        <v>5486</v>
      </c>
      <c r="F3372" t="s">
        <v>5067</v>
      </c>
      <c r="G3372">
        <v>4000000</v>
      </c>
      <c r="H3372" s="8">
        <v>6.1</v>
      </c>
    </row>
    <row r="3373" spans="1:8" hidden="1" x14ac:dyDescent="0.3">
      <c r="A3373" t="s">
        <v>5487</v>
      </c>
      <c r="B3373">
        <v>93</v>
      </c>
      <c r="C3373">
        <v>4063</v>
      </c>
      <c r="D3373" t="s">
        <v>1085</v>
      </c>
      <c r="E3373" t="s">
        <v>5488</v>
      </c>
      <c r="F3373" t="s">
        <v>11</v>
      </c>
      <c r="G3373">
        <v>4000000</v>
      </c>
      <c r="H3373" s="8">
        <v>5.2</v>
      </c>
    </row>
    <row r="3374" spans="1:8" hidden="1" x14ac:dyDescent="0.3">
      <c r="A3374" t="s">
        <v>5489</v>
      </c>
      <c r="B3374">
        <v>226</v>
      </c>
      <c r="C3374">
        <v>198655278</v>
      </c>
      <c r="D3374" t="s">
        <v>646</v>
      </c>
      <c r="E3374" t="s">
        <v>5490</v>
      </c>
      <c r="F3374" t="s">
        <v>11</v>
      </c>
      <c r="G3374">
        <v>3977000</v>
      </c>
      <c r="H3374" s="8">
        <v>8.1999999999999993</v>
      </c>
    </row>
    <row r="3375" spans="1:8" hidden="1" x14ac:dyDescent="0.3">
      <c r="A3375" t="s">
        <v>5491</v>
      </c>
      <c r="B3375">
        <v>104</v>
      </c>
      <c r="C3375">
        <v>143653</v>
      </c>
      <c r="D3375" t="s">
        <v>506</v>
      </c>
      <c r="E3375" t="s">
        <v>5492</v>
      </c>
      <c r="F3375" t="s">
        <v>11</v>
      </c>
      <c r="G3375">
        <v>4000000</v>
      </c>
      <c r="H3375" s="8">
        <v>6</v>
      </c>
    </row>
    <row r="3376" spans="1:8" hidden="1" x14ac:dyDescent="0.3">
      <c r="A3376" t="s">
        <v>5493</v>
      </c>
      <c r="B3376">
        <v>152</v>
      </c>
      <c r="C3376">
        <v>14873</v>
      </c>
      <c r="D3376" t="s">
        <v>5494</v>
      </c>
      <c r="E3376" t="s">
        <v>5495</v>
      </c>
      <c r="F3376" t="s">
        <v>11</v>
      </c>
      <c r="G3376">
        <v>3800000</v>
      </c>
      <c r="H3376" s="8">
        <v>6.8</v>
      </c>
    </row>
    <row r="3377" spans="1:8" hidden="1" x14ac:dyDescent="0.3">
      <c r="A3377" t="s">
        <v>5496</v>
      </c>
      <c r="B3377">
        <v>107</v>
      </c>
      <c r="C3377">
        <v>8000000</v>
      </c>
      <c r="D3377" t="s">
        <v>5497</v>
      </c>
      <c r="E3377" t="s">
        <v>5498</v>
      </c>
      <c r="F3377" t="s">
        <v>11</v>
      </c>
      <c r="G3377">
        <v>3768785</v>
      </c>
      <c r="H3377" s="8">
        <v>7</v>
      </c>
    </row>
    <row r="3378" spans="1:8" hidden="1" x14ac:dyDescent="0.3">
      <c r="A3378" t="s">
        <v>5499</v>
      </c>
      <c r="B3378">
        <v>95</v>
      </c>
      <c r="C3378">
        <v>37606</v>
      </c>
      <c r="D3378" t="s">
        <v>2933</v>
      </c>
      <c r="E3378" t="s">
        <v>5500</v>
      </c>
      <c r="F3378" t="s">
        <v>11</v>
      </c>
      <c r="G3378">
        <v>3500000</v>
      </c>
      <c r="H3378" s="8">
        <v>6.8</v>
      </c>
    </row>
    <row r="3379" spans="1:8" hidden="1" x14ac:dyDescent="0.3">
      <c r="A3379" t="s">
        <v>5501</v>
      </c>
      <c r="B3379">
        <v>102</v>
      </c>
      <c r="C3379">
        <v>2956000</v>
      </c>
      <c r="D3379" t="s">
        <v>5502</v>
      </c>
      <c r="E3379" t="s">
        <v>5503</v>
      </c>
      <c r="F3379" t="s">
        <v>11</v>
      </c>
      <c r="G3379">
        <v>3700000</v>
      </c>
      <c r="H3379" s="8">
        <v>7.1</v>
      </c>
    </row>
    <row r="3380" spans="1:8" hidden="1" x14ac:dyDescent="0.3">
      <c r="A3380" t="s">
        <v>5504</v>
      </c>
      <c r="B3380">
        <v>99</v>
      </c>
      <c r="C3380">
        <v>19959</v>
      </c>
      <c r="D3380" t="s">
        <v>1128</v>
      </c>
      <c r="E3380" t="s">
        <v>5505</v>
      </c>
      <c r="F3380" t="s">
        <v>11</v>
      </c>
      <c r="G3380">
        <v>3800000</v>
      </c>
      <c r="H3380" s="8">
        <v>6.9</v>
      </c>
    </row>
    <row r="3381" spans="1:8" hidden="1" x14ac:dyDescent="0.3">
      <c r="A3381" t="s">
        <v>3729</v>
      </c>
      <c r="B3381">
        <v>109</v>
      </c>
      <c r="C3381">
        <v>2706659</v>
      </c>
      <c r="D3381" t="s">
        <v>840</v>
      </c>
      <c r="E3381" t="s">
        <v>5506</v>
      </c>
      <c r="F3381" t="s">
        <v>11</v>
      </c>
      <c r="G3381">
        <v>2000000</v>
      </c>
      <c r="H3381" s="8">
        <v>6.9</v>
      </c>
    </row>
    <row r="3382" spans="1:8" hidden="1" x14ac:dyDescent="0.3">
      <c r="A3382" t="s">
        <v>1686</v>
      </c>
      <c r="B3382">
        <v>113</v>
      </c>
      <c r="C3382">
        <v>61094903</v>
      </c>
      <c r="D3382" t="s">
        <v>376</v>
      </c>
      <c r="E3382" t="s">
        <v>2101</v>
      </c>
      <c r="F3382" t="s">
        <v>11</v>
      </c>
      <c r="G3382">
        <v>30000000</v>
      </c>
      <c r="H3382" s="8">
        <v>6.9</v>
      </c>
    </row>
    <row r="3383" spans="1:8" hidden="1" x14ac:dyDescent="0.3">
      <c r="A3383" t="s">
        <v>4104</v>
      </c>
      <c r="B3383">
        <v>91</v>
      </c>
      <c r="C3383">
        <v>45857453</v>
      </c>
      <c r="D3383" t="s">
        <v>2842</v>
      </c>
      <c r="E3383" t="s">
        <v>5507</v>
      </c>
      <c r="F3383" t="s">
        <v>11</v>
      </c>
      <c r="G3383">
        <v>3500000</v>
      </c>
      <c r="H3383" s="8">
        <v>7.2</v>
      </c>
    </row>
    <row r="3384" spans="1:8" hidden="1" x14ac:dyDescent="0.3">
      <c r="A3384" t="s">
        <v>5508</v>
      </c>
      <c r="B3384">
        <v>88</v>
      </c>
      <c r="C3384">
        <v>83400000</v>
      </c>
      <c r="D3384" t="s">
        <v>658</v>
      </c>
      <c r="E3384" t="s">
        <v>5509</v>
      </c>
      <c r="F3384" t="s">
        <v>11</v>
      </c>
      <c r="G3384">
        <v>3500000</v>
      </c>
      <c r="H3384" s="8">
        <v>7.8</v>
      </c>
    </row>
    <row r="3385" spans="1:8" hidden="1" x14ac:dyDescent="0.3">
      <c r="A3385" t="s">
        <v>1015</v>
      </c>
      <c r="B3385">
        <v>97</v>
      </c>
      <c r="C3385">
        <v>27900000</v>
      </c>
      <c r="D3385" t="s">
        <v>840</v>
      </c>
      <c r="E3385" t="s">
        <v>5510</v>
      </c>
      <c r="F3385" t="s">
        <v>11</v>
      </c>
      <c r="G3385">
        <v>3500000</v>
      </c>
      <c r="H3385" s="8">
        <v>7.3</v>
      </c>
    </row>
    <row r="3386" spans="1:8" hidden="1" x14ac:dyDescent="0.3">
      <c r="A3386" t="s">
        <v>878</v>
      </c>
      <c r="B3386">
        <v>97</v>
      </c>
      <c r="C3386">
        <v>27900000</v>
      </c>
      <c r="D3386" t="s">
        <v>712</v>
      </c>
      <c r="E3386" t="s">
        <v>5511</v>
      </c>
      <c r="F3386" t="s">
        <v>11</v>
      </c>
      <c r="G3386">
        <v>3500000</v>
      </c>
      <c r="H3386" s="8">
        <v>7.5</v>
      </c>
    </row>
    <row r="3387" spans="1:8" hidden="1" x14ac:dyDescent="0.3">
      <c r="A3387" t="s">
        <v>5512</v>
      </c>
      <c r="B3387">
        <v>85</v>
      </c>
      <c r="C3387">
        <v>14000000</v>
      </c>
      <c r="D3387" t="s">
        <v>2602</v>
      </c>
      <c r="E3387" t="s">
        <v>5513</v>
      </c>
      <c r="F3387" t="s">
        <v>11</v>
      </c>
      <c r="G3387">
        <v>3500000</v>
      </c>
      <c r="H3387" s="8">
        <v>6</v>
      </c>
    </row>
    <row r="3388" spans="1:8" hidden="1" x14ac:dyDescent="0.3">
      <c r="A3388" t="s">
        <v>5514</v>
      </c>
      <c r="B3388">
        <v>92</v>
      </c>
      <c r="C3388">
        <v>25138292</v>
      </c>
      <c r="D3388" t="s">
        <v>2059</v>
      </c>
      <c r="E3388" t="s">
        <v>5515</v>
      </c>
      <c r="F3388" t="s">
        <v>11</v>
      </c>
      <c r="G3388">
        <v>3500000</v>
      </c>
      <c r="H3388" s="8">
        <v>6.8</v>
      </c>
    </row>
    <row r="3389" spans="1:8" hidden="1" x14ac:dyDescent="0.3">
      <c r="A3389" t="s">
        <v>5516</v>
      </c>
      <c r="B3389">
        <v>93</v>
      </c>
      <c r="C3389">
        <v>10305534</v>
      </c>
      <c r="D3389" t="s">
        <v>658</v>
      </c>
      <c r="E3389" t="s">
        <v>5517</v>
      </c>
      <c r="F3389" t="s">
        <v>11</v>
      </c>
      <c r="G3389">
        <v>3500000</v>
      </c>
      <c r="H3389" s="8">
        <v>3.9</v>
      </c>
    </row>
    <row r="3390" spans="1:8" hidden="1" x14ac:dyDescent="0.3">
      <c r="A3390" t="s">
        <v>5518</v>
      </c>
      <c r="B3390">
        <v>96</v>
      </c>
      <c r="C3390">
        <v>9449219</v>
      </c>
      <c r="D3390" t="s">
        <v>465</v>
      </c>
      <c r="E3390" t="s">
        <v>5519</v>
      </c>
      <c r="F3390" t="s">
        <v>11</v>
      </c>
      <c r="G3390">
        <v>3500000</v>
      </c>
      <c r="H3390" s="8">
        <v>6.1</v>
      </c>
    </row>
    <row r="3391" spans="1:8" hidden="1" x14ac:dyDescent="0.3">
      <c r="A3391" t="s">
        <v>359</v>
      </c>
      <c r="B3391">
        <v>105</v>
      </c>
      <c r="C3391">
        <v>6390032</v>
      </c>
      <c r="D3391" t="s">
        <v>506</v>
      </c>
      <c r="E3391" t="s">
        <v>5520</v>
      </c>
      <c r="F3391" t="s">
        <v>11</v>
      </c>
      <c r="G3391">
        <v>3500000</v>
      </c>
      <c r="H3391" s="8">
        <v>7.5</v>
      </c>
    </row>
    <row r="3392" spans="1:8" hidden="1" x14ac:dyDescent="0.3">
      <c r="A3392" t="s">
        <v>5521</v>
      </c>
      <c r="B3392">
        <v>129</v>
      </c>
      <c r="C3392">
        <v>20167424</v>
      </c>
      <c r="D3392" t="s">
        <v>639</v>
      </c>
      <c r="E3392" t="s">
        <v>5522</v>
      </c>
      <c r="F3392" t="s">
        <v>920</v>
      </c>
      <c r="G3392">
        <v>2000000</v>
      </c>
      <c r="H3392" s="8">
        <v>8.1999999999999993</v>
      </c>
    </row>
    <row r="3393" spans="1:8" hidden="1" x14ac:dyDescent="0.3">
      <c r="A3393" t="s">
        <v>24</v>
      </c>
      <c r="B3393">
        <v>37</v>
      </c>
      <c r="C3393">
        <v>5923044</v>
      </c>
      <c r="D3393" t="s">
        <v>2602</v>
      </c>
      <c r="E3393" t="s">
        <v>5523</v>
      </c>
      <c r="F3393" t="s">
        <v>11</v>
      </c>
      <c r="G3393">
        <v>3600000</v>
      </c>
      <c r="H3393" s="8">
        <v>7.8</v>
      </c>
    </row>
    <row r="3394" spans="1:8" hidden="1" x14ac:dyDescent="0.3">
      <c r="A3394" t="s">
        <v>5524</v>
      </c>
      <c r="B3394">
        <v>81</v>
      </c>
      <c r="C3394">
        <v>3293258</v>
      </c>
      <c r="D3394" t="s">
        <v>5525</v>
      </c>
      <c r="E3394" t="s">
        <v>5526</v>
      </c>
      <c r="F3394" t="s">
        <v>11</v>
      </c>
      <c r="G3394">
        <v>3000000</v>
      </c>
      <c r="H3394" s="8">
        <v>5.2</v>
      </c>
    </row>
    <row r="3395" spans="1:8" hidden="1" x14ac:dyDescent="0.3">
      <c r="A3395" t="s">
        <v>5527</v>
      </c>
      <c r="B3395">
        <v>106</v>
      </c>
      <c r="C3395">
        <v>886410</v>
      </c>
      <c r="D3395" t="s">
        <v>2124</v>
      </c>
      <c r="E3395" t="s">
        <v>5528</v>
      </c>
      <c r="F3395" t="s">
        <v>920</v>
      </c>
      <c r="G3395">
        <v>3500000</v>
      </c>
      <c r="H3395" s="8">
        <v>6.8</v>
      </c>
    </row>
    <row r="3396" spans="1:8" hidden="1" x14ac:dyDescent="0.3">
      <c r="A3396" t="s">
        <v>5529</v>
      </c>
      <c r="B3396">
        <v>103</v>
      </c>
      <c r="C3396">
        <v>252652</v>
      </c>
      <c r="D3396" t="s">
        <v>5530</v>
      </c>
      <c r="E3396" t="s">
        <v>5531</v>
      </c>
      <c r="F3396" t="s">
        <v>5227</v>
      </c>
      <c r="G3396">
        <v>19900000</v>
      </c>
      <c r="H3396" s="8">
        <v>7</v>
      </c>
    </row>
    <row r="3397" spans="1:8" hidden="1" x14ac:dyDescent="0.3">
      <c r="A3397" t="s">
        <v>5532</v>
      </c>
      <c r="B3397">
        <v>101</v>
      </c>
      <c r="C3397">
        <v>220234</v>
      </c>
      <c r="D3397" t="s">
        <v>551</v>
      </c>
      <c r="E3397" t="s">
        <v>5533</v>
      </c>
      <c r="F3397" t="s">
        <v>11</v>
      </c>
      <c r="G3397">
        <v>3500000</v>
      </c>
      <c r="H3397" s="8">
        <v>6.5</v>
      </c>
    </row>
    <row r="3398" spans="1:8" hidden="1" x14ac:dyDescent="0.3">
      <c r="A3398" t="s">
        <v>1555</v>
      </c>
      <c r="B3398">
        <v>102</v>
      </c>
      <c r="C3398">
        <v>34350553</v>
      </c>
      <c r="D3398" t="s">
        <v>632</v>
      </c>
      <c r="E3398" t="s">
        <v>1556</v>
      </c>
      <c r="F3398" t="s">
        <v>11</v>
      </c>
      <c r="G3398">
        <v>68000000</v>
      </c>
      <c r="H3398" s="8">
        <v>5.7</v>
      </c>
    </row>
    <row r="3399" spans="1:8" hidden="1" x14ac:dyDescent="0.3">
      <c r="A3399" t="s">
        <v>5534</v>
      </c>
      <c r="B3399">
        <v>98</v>
      </c>
      <c r="C3399">
        <v>101228</v>
      </c>
      <c r="D3399" t="s">
        <v>840</v>
      </c>
      <c r="E3399" t="s">
        <v>5535</v>
      </c>
      <c r="F3399" t="s">
        <v>11</v>
      </c>
      <c r="G3399">
        <v>3500000</v>
      </c>
      <c r="H3399" s="8">
        <v>6.4</v>
      </c>
    </row>
    <row r="3400" spans="1:8" hidden="1" x14ac:dyDescent="0.3">
      <c r="A3400" t="s">
        <v>1696</v>
      </c>
      <c r="B3400">
        <v>91</v>
      </c>
      <c r="C3400">
        <v>96793</v>
      </c>
      <c r="D3400" t="s">
        <v>468</v>
      </c>
      <c r="E3400" t="s">
        <v>5536</v>
      </c>
      <c r="F3400" t="s">
        <v>11</v>
      </c>
      <c r="G3400">
        <v>3500000</v>
      </c>
      <c r="H3400" s="8">
        <v>5.3</v>
      </c>
    </row>
    <row r="3401" spans="1:8" hidden="1" x14ac:dyDescent="0.3">
      <c r="A3401" t="s">
        <v>5537</v>
      </c>
      <c r="B3401">
        <v>105</v>
      </c>
      <c r="C3401">
        <v>123777</v>
      </c>
      <c r="D3401" t="s">
        <v>5538</v>
      </c>
      <c r="E3401" t="s">
        <v>5539</v>
      </c>
      <c r="F3401" t="s">
        <v>11</v>
      </c>
      <c r="G3401">
        <v>3500000</v>
      </c>
      <c r="H3401" s="8">
        <v>4.7</v>
      </c>
    </row>
    <row r="3402" spans="1:8" hidden="1" x14ac:dyDescent="0.3">
      <c r="A3402" t="s">
        <v>5540</v>
      </c>
      <c r="B3402">
        <v>100</v>
      </c>
      <c r="C3402">
        <v>29233</v>
      </c>
      <c r="D3402" t="s">
        <v>2873</v>
      </c>
      <c r="E3402" t="s">
        <v>5541</v>
      </c>
      <c r="F3402" t="s">
        <v>11</v>
      </c>
      <c r="G3402">
        <v>3500000</v>
      </c>
      <c r="H3402" s="8">
        <v>7</v>
      </c>
    </row>
    <row r="3403" spans="1:8" hidden="1" x14ac:dyDescent="0.3">
      <c r="A3403" t="s">
        <v>5542</v>
      </c>
      <c r="B3403">
        <v>80</v>
      </c>
      <c r="C3403">
        <v>77413017</v>
      </c>
      <c r="D3403" t="s">
        <v>2873</v>
      </c>
      <c r="E3403" t="s">
        <v>5543</v>
      </c>
      <c r="F3403" t="s">
        <v>955</v>
      </c>
      <c r="G3403">
        <v>8000000</v>
      </c>
      <c r="H3403" s="8">
        <v>7.6</v>
      </c>
    </row>
    <row r="3404" spans="1:8" hidden="1" x14ac:dyDescent="0.3">
      <c r="A3404" t="s">
        <v>3590</v>
      </c>
      <c r="B3404">
        <v>107</v>
      </c>
      <c r="C3404">
        <v>5354039</v>
      </c>
      <c r="D3404" t="s">
        <v>1190</v>
      </c>
      <c r="E3404" t="s">
        <v>5544</v>
      </c>
      <c r="F3404" t="s">
        <v>11</v>
      </c>
      <c r="G3404">
        <v>3500000</v>
      </c>
      <c r="H3404" s="8">
        <v>7.1</v>
      </c>
    </row>
    <row r="3405" spans="1:8" hidden="1" x14ac:dyDescent="0.3">
      <c r="A3405" t="s">
        <v>5545</v>
      </c>
      <c r="B3405">
        <v>92</v>
      </c>
      <c r="C3405">
        <v>2926565</v>
      </c>
      <c r="D3405" t="s">
        <v>840</v>
      </c>
      <c r="E3405" t="s">
        <v>5546</v>
      </c>
      <c r="F3405" t="s">
        <v>11</v>
      </c>
      <c r="G3405">
        <v>3000000</v>
      </c>
      <c r="H3405" s="8">
        <v>6.5</v>
      </c>
    </row>
    <row r="3406" spans="1:8" hidden="1" x14ac:dyDescent="0.3">
      <c r="A3406" t="s">
        <v>5547</v>
      </c>
      <c r="B3406">
        <v>107</v>
      </c>
      <c r="C3406">
        <v>13092000</v>
      </c>
      <c r="D3406" t="s">
        <v>2025</v>
      </c>
      <c r="E3406" t="s">
        <v>5548</v>
      </c>
      <c r="F3406" t="s">
        <v>11</v>
      </c>
      <c r="G3406">
        <v>3300000</v>
      </c>
      <c r="H3406" s="8">
        <v>8.5</v>
      </c>
    </row>
    <row r="3407" spans="1:8" hidden="1" x14ac:dyDescent="0.3">
      <c r="A3407" t="s">
        <v>2982</v>
      </c>
      <c r="B3407">
        <v>135</v>
      </c>
      <c r="C3407">
        <v>7563397</v>
      </c>
      <c r="D3407" t="s">
        <v>643</v>
      </c>
      <c r="E3407" t="s">
        <v>5549</v>
      </c>
      <c r="F3407" t="s">
        <v>5067</v>
      </c>
      <c r="G3407">
        <v>3300000</v>
      </c>
      <c r="H3407" s="8">
        <v>8.6999999999999993</v>
      </c>
    </row>
    <row r="3408" spans="1:8" hidden="1" x14ac:dyDescent="0.3">
      <c r="A3408" t="s">
        <v>5550</v>
      </c>
      <c r="B3408">
        <v>99</v>
      </c>
      <c r="C3408">
        <v>104257</v>
      </c>
      <c r="D3408" t="s">
        <v>2464</v>
      </c>
      <c r="E3408" t="s">
        <v>5551</v>
      </c>
      <c r="F3408" t="s">
        <v>11</v>
      </c>
      <c r="G3408">
        <v>2200000</v>
      </c>
      <c r="H3408" s="8">
        <v>7.1</v>
      </c>
    </row>
    <row r="3409" spans="1:8" hidden="1" x14ac:dyDescent="0.3">
      <c r="A3409" t="s">
        <v>4930</v>
      </c>
      <c r="B3409">
        <v>115</v>
      </c>
      <c r="C3409">
        <v>610968</v>
      </c>
      <c r="D3409" t="s">
        <v>1128</v>
      </c>
      <c r="E3409" t="s">
        <v>5552</v>
      </c>
      <c r="F3409" t="s">
        <v>4823</v>
      </c>
      <c r="G3409">
        <v>3800000</v>
      </c>
      <c r="H3409" s="8">
        <v>8.3000000000000007</v>
      </c>
    </row>
    <row r="3410" spans="1:8" hidden="1" x14ac:dyDescent="0.3">
      <c r="A3410" t="s">
        <v>3580</v>
      </c>
      <c r="B3410">
        <v>91</v>
      </c>
      <c r="C3410">
        <v>8108247</v>
      </c>
      <c r="D3410" t="s">
        <v>69</v>
      </c>
      <c r="E3410" t="s">
        <v>5553</v>
      </c>
      <c r="F3410" t="s">
        <v>11</v>
      </c>
      <c r="G3410">
        <v>3300000</v>
      </c>
      <c r="H3410" s="8">
        <v>7.4</v>
      </c>
    </row>
    <row r="3411" spans="1:8" hidden="1" x14ac:dyDescent="0.3">
      <c r="A3411" t="s">
        <v>5554</v>
      </c>
      <c r="B3411">
        <v>92</v>
      </c>
      <c r="C3411">
        <v>7680</v>
      </c>
      <c r="D3411" t="s">
        <v>69</v>
      </c>
      <c r="E3411" t="s">
        <v>5555</v>
      </c>
      <c r="F3411" t="s">
        <v>11</v>
      </c>
      <c r="G3411">
        <v>2000000</v>
      </c>
      <c r="H3411" s="8">
        <v>6.4</v>
      </c>
    </row>
    <row r="3412" spans="1:8" hidden="1" x14ac:dyDescent="0.3">
      <c r="A3412" t="s">
        <v>5556</v>
      </c>
      <c r="B3412">
        <v>101</v>
      </c>
      <c r="C3412">
        <v>6517198</v>
      </c>
      <c r="D3412" t="s">
        <v>643</v>
      </c>
      <c r="E3412" t="s">
        <v>5557</v>
      </c>
      <c r="F3412" t="s">
        <v>920</v>
      </c>
      <c r="G3412">
        <v>3000000</v>
      </c>
      <c r="H3412" s="8">
        <v>7.5</v>
      </c>
    </row>
    <row r="3413" spans="1:8" hidden="1" x14ac:dyDescent="0.3">
      <c r="A3413" t="s">
        <v>5453</v>
      </c>
      <c r="B3413">
        <v>105</v>
      </c>
      <c r="C3413">
        <v>5776314</v>
      </c>
      <c r="D3413" t="s">
        <v>465</v>
      </c>
      <c r="E3413" t="s">
        <v>5558</v>
      </c>
      <c r="F3413" t="s">
        <v>11</v>
      </c>
      <c r="G3413">
        <v>3200000</v>
      </c>
      <c r="H3413" s="8">
        <v>7.2</v>
      </c>
    </row>
    <row r="3414" spans="1:8" hidden="1" x14ac:dyDescent="0.3">
      <c r="A3414" t="s">
        <v>1726</v>
      </c>
      <c r="B3414">
        <v>109</v>
      </c>
      <c r="C3414">
        <v>141600000</v>
      </c>
      <c r="D3414" t="s">
        <v>658</v>
      </c>
      <c r="E3414" t="s">
        <v>5559</v>
      </c>
      <c r="F3414" t="s">
        <v>11</v>
      </c>
      <c r="G3414">
        <v>3000000</v>
      </c>
      <c r="H3414" s="8">
        <v>7.6</v>
      </c>
    </row>
    <row r="3415" spans="1:8" hidden="1" x14ac:dyDescent="0.3">
      <c r="A3415" t="s">
        <v>4975</v>
      </c>
      <c r="B3415">
        <v>110</v>
      </c>
      <c r="C3415">
        <v>51100000</v>
      </c>
      <c r="D3415" t="s">
        <v>16</v>
      </c>
      <c r="E3415" t="s">
        <v>5560</v>
      </c>
      <c r="F3415" t="s">
        <v>11</v>
      </c>
      <c r="G3415">
        <v>3000000</v>
      </c>
      <c r="H3415" s="8">
        <v>7.8</v>
      </c>
    </row>
    <row r="3416" spans="1:8" hidden="1" x14ac:dyDescent="0.3">
      <c r="A3416" t="s">
        <v>1741</v>
      </c>
      <c r="B3416">
        <v>94</v>
      </c>
      <c r="C3416">
        <v>16501785</v>
      </c>
      <c r="D3416" t="s">
        <v>1128</v>
      </c>
      <c r="E3416" t="s">
        <v>5561</v>
      </c>
      <c r="F3416" t="s">
        <v>11</v>
      </c>
      <c r="G3416">
        <v>3500000</v>
      </c>
      <c r="H3416" s="8">
        <v>8.1999999999999993</v>
      </c>
    </row>
    <row r="3417" spans="1:8" hidden="1" x14ac:dyDescent="0.3">
      <c r="A3417" t="s">
        <v>1670</v>
      </c>
      <c r="B3417">
        <v>115</v>
      </c>
      <c r="C3417">
        <v>38168022</v>
      </c>
      <c r="D3417" t="s">
        <v>5235</v>
      </c>
      <c r="E3417" t="s">
        <v>5562</v>
      </c>
      <c r="F3417" t="s">
        <v>11</v>
      </c>
      <c r="G3417">
        <v>3000000</v>
      </c>
      <c r="H3417" s="8">
        <v>6.6</v>
      </c>
    </row>
    <row r="3418" spans="1:8" hidden="1" x14ac:dyDescent="0.3">
      <c r="A3418" t="s">
        <v>5563</v>
      </c>
      <c r="B3418">
        <v>98</v>
      </c>
      <c r="C3418">
        <v>84749884</v>
      </c>
      <c r="D3418" t="s">
        <v>2090</v>
      </c>
      <c r="E3418" t="s">
        <v>5564</v>
      </c>
      <c r="F3418" t="s">
        <v>11</v>
      </c>
      <c r="G3418">
        <v>3000000</v>
      </c>
      <c r="H3418" s="8">
        <v>5.7</v>
      </c>
    </row>
    <row r="3419" spans="1:8" hidden="1" x14ac:dyDescent="0.3">
      <c r="A3419" t="s">
        <v>2309</v>
      </c>
      <c r="B3419">
        <v>91</v>
      </c>
      <c r="C3419">
        <v>24788807</v>
      </c>
      <c r="D3419" t="s">
        <v>658</v>
      </c>
      <c r="E3419" t="s">
        <v>5565</v>
      </c>
      <c r="F3419" t="s">
        <v>11</v>
      </c>
      <c r="G3419">
        <v>3000000</v>
      </c>
      <c r="H3419" s="8">
        <v>7.4</v>
      </c>
    </row>
    <row r="3420" spans="1:8" hidden="1" x14ac:dyDescent="0.3">
      <c r="A3420" t="s">
        <v>4793</v>
      </c>
      <c r="B3420">
        <v>120</v>
      </c>
      <c r="C3420">
        <v>21244913</v>
      </c>
      <c r="D3420" t="s">
        <v>5566</v>
      </c>
      <c r="E3420" t="s">
        <v>5567</v>
      </c>
      <c r="F3420" t="s">
        <v>11</v>
      </c>
      <c r="G3420">
        <v>4000000</v>
      </c>
      <c r="H3420" s="8">
        <v>8</v>
      </c>
    </row>
    <row r="3421" spans="1:8" hidden="1" x14ac:dyDescent="0.3">
      <c r="A3421" t="s">
        <v>5568</v>
      </c>
      <c r="B3421">
        <v>87</v>
      </c>
      <c r="C3421">
        <v>30000000</v>
      </c>
      <c r="D3421" t="s">
        <v>2404</v>
      </c>
      <c r="E3421" t="s">
        <v>5569</v>
      </c>
      <c r="F3421" t="s">
        <v>11</v>
      </c>
      <c r="G3421">
        <v>2200000</v>
      </c>
      <c r="H3421" s="8">
        <v>5.4</v>
      </c>
    </row>
    <row r="3422" spans="1:8" hidden="1" x14ac:dyDescent="0.3">
      <c r="A3422" t="s">
        <v>3926</v>
      </c>
      <c r="B3422">
        <v>117</v>
      </c>
      <c r="C3422">
        <v>20966644</v>
      </c>
      <c r="D3422" t="s">
        <v>69</v>
      </c>
      <c r="E3422" t="s">
        <v>5570</v>
      </c>
      <c r="F3422" t="s">
        <v>11</v>
      </c>
      <c r="G3422">
        <v>3000000</v>
      </c>
      <c r="H3422" s="8">
        <v>7.4</v>
      </c>
    </row>
    <row r="3423" spans="1:8" hidden="1" x14ac:dyDescent="0.3">
      <c r="A3423" t="s">
        <v>4565</v>
      </c>
      <c r="B3423">
        <v>85</v>
      </c>
      <c r="C3423">
        <v>64423650</v>
      </c>
      <c r="D3423" t="s">
        <v>1431</v>
      </c>
      <c r="E3423" t="s">
        <v>5571</v>
      </c>
      <c r="F3423" t="s">
        <v>11</v>
      </c>
      <c r="G3423">
        <v>3000000</v>
      </c>
      <c r="H3423" s="8">
        <v>5.7</v>
      </c>
    </row>
    <row r="3424" spans="1:8" hidden="1" x14ac:dyDescent="0.3">
      <c r="A3424" t="s">
        <v>890</v>
      </c>
      <c r="B3424">
        <v>110</v>
      </c>
      <c r="C3424">
        <v>48056940</v>
      </c>
      <c r="D3424" t="s">
        <v>2059</v>
      </c>
      <c r="E3424" t="s">
        <v>5572</v>
      </c>
      <c r="F3424" t="s">
        <v>11</v>
      </c>
      <c r="G3424">
        <v>3000000</v>
      </c>
      <c r="H3424" s="8">
        <v>6.8</v>
      </c>
    </row>
    <row r="3425" spans="1:8" hidden="1" x14ac:dyDescent="0.3">
      <c r="A3425" t="s">
        <v>4093</v>
      </c>
      <c r="B3425">
        <v>113</v>
      </c>
      <c r="C3425">
        <v>19184015</v>
      </c>
      <c r="D3425" t="s">
        <v>5573</v>
      </c>
      <c r="E3425" t="s">
        <v>5574</v>
      </c>
      <c r="F3425" t="s">
        <v>11</v>
      </c>
      <c r="G3425">
        <v>3000000</v>
      </c>
      <c r="H3425" s="8">
        <v>5.4</v>
      </c>
    </row>
    <row r="3426" spans="1:8" hidden="1" x14ac:dyDescent="0.3">
      <c r="A3426" t="s">
        <v>2322</v>
      </c>
      <c r="B3426">
        <v>98</v>
      </c>
      <c r="C3426">
        <v>24629916</v>
      </c>
      <c r="D3426" t="s">
        <v>4352</v>
      </c>
      <c r="E3426" t="s">
        <v>5575</v>
      </c>
      <c r="F3426" t="s">
        <v>11</v>
      </c>
      <c r="G3426">
        <v>3000000</v>
      </c>
      <c r="H3426" s="8">
        <v>5.0999999999999996</v>
      </c>
    </row>
    <row r="3427" spans="1:8" hidden="1" x14ac:dyDescent="0.3">
      <c r="A3427" t="s">
        <v>5576</v>
      </c>
      <c r="B3427">
        <v>86</v>
      </c>
      <c r="C3427">
        <v>19472057</v>
      </c>
      <c r="D3427" t="s">
        <v>2170</v>
      </c>
      <c r="E3427" t="s">
        <v>5577</v>
      </c>
      <c r="F3427" t="s">
        <v>11</v>
      </c>
      <c r="G3427">
        <v>3000000</v>
      </c>
      <c r="H3427" s="8">
        <v>5.9</v>
      </c>
    </row>
    <row r="3428" spans="1:8" hidden="1" x14ac:dyDescent="0.3">
      <c r="A3428" t="s">
        <v>2897</v>
      </c>
      <c r="B3428">
        <v>161</v>
      </c>
      <c r="C3428">
        <v>27200000</v>
      </c>
      <c r="D3428" t="s">
        <v>1099</v>
      </c>
      <c r="E3428" t="s">
        <v>5578</v>
      </c>
      <c r="F3428" t="s">
        <v>11</v>
      </c>
      <c r="G3428">
        <v>3000000</v>
      </c>
      <c r="H3428" s="8">
        <v>8.1999999999999993</v>
      </c>
    </row>
    <row r="3429" spans="1:8" hidden="1" x14ac:dyDescent="0.3">
      <c r="A3429" t="s">
        <v>1786</v>
      </c>
      <c r="B3429">
        <v>100</v>
      </c>
      <c r="C3429">
        <v>15369573</v>
      </c>
      <c r="D3429" t="s">
        <v>620</v>
      </c>
      <c r="E3429" t="s">
        <v>5579</v>
      </c>
      <c r="F3429" t="s">
        <v>11</v>
      </c>
      <c r="G3429">
        <v>3000000</v>
      </c>
      <c r="H3429" s="8">
        <v>5.3</v>
      </c>
    </row>
    <row r="3430" spans="1:8" hidden="1" x14ac:dyDescent="0.3">
      <c r="A3430" t="s">
        <v>5580</v>
      </c>
      <c r="B3430">
        <v>91</v>
      </c>
      <c r="C3430">
        <v>15935068</v>
      </c>
      <c r="D3430" t="s">
        <v>3102</v>
      </c>
      <c r="E3430" t="s">
        <v>5581</v>
      </c>
      <c r="F3430" t="s">
        <v>11</v>
      </c>
      <c r="G3430">
        <v>2500000</v>
      </c>
      <c r="H3430" s="8">
        <v>4.3</v>
      </c>
    </row>
    <row r="3431" spans="1:8" hidden="1" x14ac:dyDescent="0.3">
      <c r="A3431" t="s">
        <v>509</v>
      </c>
      <c r="B3431">
        <v>100</v>
      </c>
      <c r="C3431">
        <v>11694528</v>
      </c>
      <c r="D3431" t="s">
        <v>5582</v>
      </c>
      <c r="E3431" t="s">
        <v>5583</v>
      </c>
      <c r="F3431" t="s">
        <v>11</v>
      </c>
      <c r="G3431">
        <v>3000000</v>
      </c>
      <c r="H3431" s="8">
        <v>7.2</v>
      </c>
    </row>
    <row r="3432" spans="1:8" hidden="1" x14ac:dyDescent="0.3">
      <c r="A3432" t="s">
        <v>5584</v>
      </c>
      <c r="B3432">
        <v>84</v>
      </c>
      <c r="C3432">
        <v>10017041</v>
      </c>
      <c r="D3432" t="s">
        <v>573</v>
      </c>
      <c r="E3432" t="s">
        <v>5585</v>
      </c>
      <c r="F3432" t="s">
        <v>11</v>
      </c>
      <c r="G3432">
        <v>3000000</v>
      </c>
      <c r="H3432" s="8">
        <v>5.9</v>
      </c>
    </row>
    <row r="3433" spans="1:8" hidden="1" x14ac:dyDescent="0.3">
      <c r="A3433" t="s">
        <v>5586</v>
      </c>
      <c r="B3433">
        <v>99</v>
      </c>
      <c r="C3433">
        <v>7059537</v>
      </c>
      <c r="D3433" t="s">
        <v>658</v>
      </c>
      <c r="E3433" t="s">
        <v>5587</v>
      </c>
      <c r="F3433" t="s">
        <v>11</v>
      </c>
      <c r="G3433">
        <v>3000000</v>
      </c>
      <c r="H3433" s="8">
        <v>3</v>
      </c>
    </row>
    <row r="3434" spans="1:8" hidden="1" x14ac:dyDescent="0.3">
      <c r="A3434" t="s">
        <v>2921</v>
      </c>
      <c r="B3434">
        <v>109</v>
      </c>
      <c r="C3434">
        <v>8114507</v>
      </c>
      <c r="D3434" t="s">
        <v>69</v>
      </c>
      <c r="E3434" t="s">
        <v>5588</v>
      </c>
      <c r="F3434" t="s">
        <v>11</v>
      </c>
      <c r="G3434">
        <v>3000000</v>
      </c>
      <c r="H3434" s="8">
        <v>7.9</v>
      </c>
    </row>
    <row r="3435" spans="1:8" hidden="1" x14ac:dyDescent="0.3">
      <c r="A3435" t="s">
        <v>5589</v>
      </c>
      <c r="B3435">
        <v>95</v>
      </c>
      <c r="C3435">
        <v>7888703</v>
      </c>
      <c r="D3435" t="s">
        <v>924</v>
      </c>
      <c r="E3435" t="s">
        <v>5590</v>
      </c>
      <c r="F3435" t="s">
        <v>11</v>
      </c>
      <c r="G3435">
        <v>3000000</v>
      </c>
      <c r="H3435" s="8">
        <v>3.2</v>
      </c>
    </row>
    <row r="3436" spans="1:8" hidden="1" x14ac:dyDescent="0.3">
      <c r="A3436" t="s">
        <v>5591</v>
      </c>
      <c r="B3436">
        <v>97</v>
      </c>
      <c r="C3436">
        <v>7282851</v>
      </c>
      <c r="D3436" t="s">
        <v>1426</v>
      </c>
      <c r="E3436" t="s">
        <v>5592</v>
      </c>
      <c r="F3436" t="s">
        <v>11</v>
      </c>
      <c r="G3436">
        <v>3000000</v>
      </c>
      <c r="H3436" s="8">
        <v>6.5</v>
      </c>
    </row>
    <row r="3437" spans="1:8" hidden="1" x14ac:dyDescent="0.3">
      <c r="A3437" t="s">
        <v>5593</v>
      </c>
      <c r="B3437">
        <v>90</v>
      </c>
      <c r="C3437">
        <v>5844929</v>
      </c>
      <c r="D3437" t="s">
        <v>840</v>
      </c>
      <c r="E3437" t="s">
        <v>5594</v>
      </c>
      <c r="F3437" t="s">
        <v>11</v>
      </c>
      <c r="G3437">
        <v>3000000</v>
      </c>
      <c r="H3437" s="8">
        <v>7</v>
      </c>
    </row>
    <row r="3438" spans="1:8" hidden="1" x14ac:dyDescent="0.3">
      <c r="A3438" t="s">
        <v>5595</v>
      </c>
      <c r="B3438">
        <v>96</v>
      </c>
      <c r="C3438">
        <v>4170647</v>
      </c>
      <c r="D3438" t="s">
        <v>840</v>
      </c>
      <c r="E3438" t="s">
        <v>5596</v>
      </c>
      <c r="F3438" t="s">
        <v>11</v>
      </c>
      <c r="G3438">
        <v>1900000</v>
      </c>
      <c r="H3438" s="8">
        <v>6.9</v>
      </c>
    </row>
    <row r="3439" spans="1:8" hidden="1" x14ac:dyDescent="0.3">
      <c r="A3439" t="s">
        <v>5597</v>
      </c>
      <c r="B3439">
        <v>82</v>
      </c>
      <c r="C3439">
        <v>4142507</v>
      </c>
      <c r="D3439" t="s">
        <v>551</v>
      </c>
      <c r="E3439" t="s">
        <v>5598</v>
      </c>
      <c r="F3439" t="s">
        <v>11</v>
      </c>
      <c r="G3439">
        <v>3000000</v>
      </c>
      <c r="H3439" s="8">
        <v>4.4000000000000004</v>
      </c>
    </row>
    <row r="3440" spans="1:8" hidden="1" x14ac:dyDescent="0.3">
      <c r="A3440" t="s">
        <v>3269</v>
      </c>
      <c r="B3440">
        <v>109</v>
      </c>
      <c r="C3440">
        <v>4109095</v>
      </c>
      <c r="D3440" t="s">
        <v>5599</v>
      </c>
      <c r="E3440" t="s">
        <v>5600</v>
      </c>
      <c r="F3440" t="s">
        <v>11</v>
      </c>
      <c r="G3440">
        <v>3000000</v>
      </c>
      <c r="H3440" s="8">
        <v>6</v>
      </c>
    </row>
    <row r="3441" spans="1:8" hidden="1" x14ac:dyDescent="0.3">
      <c r="A3441" t="s">
        <v>5601</v>
      </c>
      <c r="B3441">
        <v>98</v>
      </c>
      <c r="C3441">
        <v>3902679</v>
      </c>
      <c r="D3441" t="s">
        <v>2404</v>
      </c>
      <c r="E3441" t="s">
        <v>5602</v>
      </c>
      <c r="F3441" t="s">
        <v>11</v>
      </c>
      <c r="G3441">
        <v>3000000</v>
      </c>
      <c r="H3441" s="8">
        <v>5.3</v>
      </c>
    </row>
    <row r="3442" spans="1:8" hidden="1" x14ac:dyDescent="0.3">
      <c r="A3442" t="s">
        <v>5603</v>
      </c>
      <c r="B3442">
        <v>95</v>
      </c>
      <c r="C3442">
        <v>3559990</v>
      </c>
      <c r="D3442" t="s">
        <v>326</v>
      </c>
      <c r="E3442" t="s">
        <v>5604</v>
      </c>
      <c r="F3442" t="s">
        <v>11</v>
      </c>
      <c r="G3442">
        <v>3000000</v>
      </c>
      <c r="H3442" s="8">
        <v>5.3</v>
      </c>
    </row>
    <row r="3443" spans="1:8" hidden="1" x14ac:dyDescent="0.3">
      <c r="A3443" t="s">
        <v>5605</v>
      </c>
      <c r="B3443">
        <v>104</v>
      </c>
      <c r="C3443">
        <v>3287435</v>
      </c>
      <c r="D3443" t="s">
        <v>1128</v>
      </c>
      <c r="E3443" t="s">
        <v>5606</v>
      </c>
      <c r="F3443" t="s">
        <v>11</v>
      </c>
      <c r="G3443">
        <v>4500000</v>
      </c>
      <c r="H3443" s="8">
        <v>7.1</v>
      </c>
    </row>
    <row r="3444" spans="1:8" hidden="1" x14ac:dyDescent="0.3">
      <c r="A3444" t="s">
        <v>5607</v>
      </c>
      <c r="B3444">
        <v>87</v>
      </c>
      <c r="C3444">
        <v>3071947</v>
      </c>
      <c r="D3444" t="s">
        <v>1952</v>
      </c>
      <c r="E3444" t="s">
        <v>5608</v>
      </c>
      <c r="F3444" t="s">
        <v>11</v>
      </c>
      <c r="G3444">
        <v>3500000</v>
      </c>
      <c r="H3444" s="8">
        <v>5.4</v>
      </c>
    </row>
    <row r="3445" spans="1:8" hidden="1" x14ac:dyDescent="0.3">
      <c r="A3445" t="s">
        <v>5609</v>
      </c>
      <c r="B3445">
        <v>108</v>
      </c>
      <c r="C3445">
        <v>2961991</v>
      </c>
      <c r="D3445" t="s">
        <v>506</v>
      </c>
      <c r="E3445" t="s">
        <v>5610</v>
      </c>
      <c r="F3445" t="s">
        <v>11</v>
      </c>
      <c r="G3445">
        <v>3300000</v>
      </c>
      <c r="H3445" s="8">
        <v>6.9</v>
      </c>
    </row>
    <row r="3446" spans="1:8" hidden="1" x14ac:dyDescent="0.3">
      <c r="A3446" t="s">
        <v>260</v>
      </c>
      <c r="B3446">
        <v>94</v>
      </c>
      <c r="C3446">
        <v>2912363</v>
      </c>
      <c r="D3446" t="s">
        <v>643</v>
      </c>
      <c r="E3446" t="s">
        <v>5611</v>
      </c>
      <c r="F3446" t="s">
        <v>5612</v>
      </c>
      <c r="G3446">
        <v>3000000</v>
      </c>
      <c r="H3446" s="8">
        <v>7.3</v>
      </c>
    </row>
    <row r="3447" spans="1:8" hidden="1" x14ac:dyDescent="0.3">
      <c r="A3447" t="s">
        <v>5613</v>
      </c>
      <c r="B3447">
        <v>134</v>
      </c>
      <c r="C3447">
        <v>3000000</v>
      </c>
      <c r="D3447" t="s">
        <v>840</v>
      </c>
      <c r="E3447" t="s">
        <v>5614</v>
      </c>
      <c r="F3447" t="s">
        <v>11</v>
      </c>
      <c r="G3447">
        <v>3000000</v>
      </c>
      <c r="H3447" s="8">
        <v>7.8</v>
      </c>
    </row>
    <row r="3448" spans="1:8" hidden="1" x14ac:dyDescent="0.3">
      <c r="A3448" t="s">
        <v>3211</v>
      </c>
      <c r="B3448">
        <v>89</v>
      </c>
      <c r="C3448">
        <v>2223990</v>
      </c>
      <c r="D3448" t="s">
        <v>5235</v>
      </c>
      <c r="E3448" t="s">
        <v>5615</v>
      </c>
      <c r="F3448" t="s">
        <v>11</v>
      </c>
      <c r="G3448">
        <v>3000000</v>
      </c>
      <c r="H3448" s="8">
        <v>6.6</v>
      </c>
    </row>
    <row r="3449" spans="1:8" hidden="1" x14ac:dyDescent="0.3">
      <c r="A3449" t="s">
        <v>2318</v>
      </c>
      <c r="B3449">
        <v>102</v>
      </c>
      <c r="C3449">
        <v>1821983</v>
      </c>
      <c r="D3449" t="s">
        <v>5616</v>
      </c>
      <c r="E3449" t="s">
        <v>5617</v>
      </c>
      <c r="F3449" t="s">
        <v>11</v>
      </c>
      <c r="G3449">
        <v>3000000</v>
      </c>
      <c r="H3449" s="8">
        <v>5.4</v>
      </c>
    </row>
    <row r="3450" spans="1:8" hidden="1" x14ac:dyDescent="0.3">
      <c r="A3450" t="s">
        <v>4455</v>
      </c>
      <c r="B3450">
        <v>120</v>
      </c>
      <c r="C3450">
        <v>2181290</v>
      </c>
      <c r="D3450" t="s">
        <v>639</v>
      </c>
      <c r="E3450" t="s">
        <v>5618</v>
      </c>
      <c r="F3450" t="s">
        <v>4350</v>
      </c>
      <c r="G3450">
        <v>3000000</v>
      </c>
      <c r="H3450" s="8">
        <v>8.4</v>
      </c>
    </row>
    <row r="3451" spans="1:8" hidden="1" x14ac:dyDescent="0.3">
      <c r="A3451" t="s">
        <v>5619</v>
      </c>
      <c r="B3451">
        <v>110</v>
      </c>
      <c r="C3451">
        <v>2848578</v>
      </c>
      <c r="D3451" t="s">
        <v>2323</v>
      </c>
      <c r="E3451" t="s">
        <v>5620</v>
      </c>
      <c r="F3451" t="s">
        <v>11</v>
      </c>
      <c r="G3451">
        <v>3500000</v>
      </c>
      <c r="H3451" s="8">
        <v>6.3</v>
      </c>
    </row>
    <row r="3452" spans="1:8" hidden="1" x14ac:dyDescent="0.3">
      <c r="A3452" t="s">
        <v>5621</v>
      </c>
      <c r="B3452">
        <v>86</v>
      </c>
      <c r="C3452">
        <v>703002</v>
      </c>
      <c r="D3452" t="s">
        <v>566</v>
      </c>
      <c r="E3452" t="s">
        <v>5622</v>
      </c>
      <c r="F3452" t="s">
        <v>11</v>
      </c>
      <c r="G3452">
        <v>3000000</v>
      </c>
      <c r="H3452" s="8">
        <v>6.1</v>
      </c>
    </row>
    <row r="3453" spans="1:8" hidden="1" x14ac:dyDescent="0.3">
      <c r="A3453" t="s">
        <v>5623</v>
      </c>
      <c r="B3453">
        <v>101</v>
      </c>
      <c r="C3453">
        <v>3105269</v>
      </c>
      <c r="D3453" t="s">
        <v>717</v>
      </c>
      <c r="E3453" t="s">
        <v>5624</v>
      </c>
      <c r="F3453" t="s">
        <v>11</v>
      </c>
      <c r="G3453">
        <v>3000000</v>
      </c>
      <c r="H3453" s="8">
        <v>5</v>
      </c>
    </row>
    <row r="3454" spans="1:8" hidden="1" x14ac:dyDescent="0.3">
      <c r="A3454" t="s">
        <v>5625</v>
      </c>
      <c r="B3454">
        <v>87</v>
      </c>
      <c r="C3454">
        <v>418268</v>
      </c>
      <c r="D3454" t="s">
        <v>551</v>
      </c>
      <c r="E3454" t="s">
        <v>5626</v>
      </c>
      <c r="F3454" t="s">
        <v>11</v>
      </c>
      <c r="G3454">
        <v>3000000</v>
      </c>
      <c r="H3454" s="8">
        <v>5.3</v>
      </c>
    </row>
    <row r="3455" spans="1:8" hidden="1" x14ac:dyDescent="0.3">
      <c r="A3455" t="s">
        <v>5627</v>
      </c>
      <c r="B3455">
        <v>93</v>
      </c>
      <c r="C3455">
        <v>200803</v>
      </c>
      <c r="D3455" t="s">
        <v>658</v>
      </c>
      <c r="E3455" t="s">
        <v>5628</v>
      </c>
      <c r="F3455" t="s">
        <v>11</v>
      </c>
      <c r="G3455">
        <v>3000000</v>
      </c>
      <c r="H3455" s="8">
        <v>5.3</v>
      </c>
    </row>
    <row r="3456" spans="1:8" hidden="1" x14ac:dyDescent="0.3">
      <c r="A3456" t="s">
        <v>682</v>
      </c>
      <c r="B3456">
        <v>111</v>
      </c>
      <c r="C3456">
        <v>33631221</v>
      </c>
      <c r="D3456" t="s">
        <v>712</v>
      </c>
      <c r="E3456" t="s">
        <v>3087</v>
      </c>
      <c r="F3456" t="s">
        <v>11</v>
      </c>
      <c r="G3456">
        <v>25000000</v>
      </c>
      <c r="H3456" s="8">
        <v>6</v>
      </c>
    </row>
    <row r="3457" spans="1:8" hidden="1" x14ac:dyDescent="0.3">
      <c r="A3457" t="s">
        <v>4468</v>
      </c>
      <c r="B3457">
        <v>98</v>
      </c>
      <c r="C3457">
        <v>95016</v>
      </c>
      <c r="D3457" t="s">
        <v>1482</v>
      </c>
      <c r="E3457" t="s">
        <v>5629</v>
      </c>
      <c r="F3457" t="s">
        <v>3637</v>
      </c>
      <c r="G3457">
        <v>2700000</v>
      </c>
      <c r="H3457" s="8">
        <v>7.4</v>
      </c>
    </row>
    <row r="3458" spans="1:8" hidden="1" x14ac:dyDescent="0.3">
      <c r="A3458" t="s">
        <v>5630</v>
      </c>
      <c r="B3458">
        <v>100</v>
      </c>
      <c r="C3458">
        <v>73678</v>
      </c>
      <c r="D3458" t="s">
        <v>655</v>
      </c>
      <c r="E3458" t="s">
        <v>5631</v>
      </c>
      <c r="F3458" t="s">
        <v>11</v>
      </c>
      <c r="G3458">
        <v>3000000</v>
      </c>
      <c r="H3458" s="8">
        <v>5.9</v>
      </c>
    </row>
    <row r="3459" spans="1:8" hidden="1" x14ac:dyDescent="0.3">
      <c r="A3459" t="s">
        <v>5632</v>
      </c>
      <c r="B3459">
        <v>88</v>
      </c>
      <c r="C3459">
        <v>143000</v>
      </c>
      <c r="D3459" t="s">
        <v>2170</v>
      </c>
      <c r="E3459" t="s">
        <v>5633</v>
      </c>
      <c r="F3459" t="s">
        <v>11</v>
      </c>
      <c r="G3459">
        <v>5000000</v>
      </c>
      <c r="H3459" s="8">
        <v>4.0999999999999996</v>
      </c>
    </row>
    <row r="3460" spans="1:8" hidden="1" x14ac:dyDescent="0.3">
      <c r="A3460" t="s">
        <v>5634</v>
      </c>
      <c r="B3460">
        <v>97</v>
      </c>
      <c r="C3460">
        <v>39852</v>
      </c>
      <c r="D3460" t="s">
        <v>840</v>
      </c>
      <c r="E3460" t="s">
        <v>5635</v>
      </c>
      <c r="F3460" t="s">
        <v>11</v>
      </c>
      <c r="G3460">
        <v>3000000</v>
      </c>
      <c r="H3460" s="8">
        <v>6.7</v>
      </c>
    </row>
    <row r="3461" spans="1:8" hidden="1" x14ac:dyDescent="0.3">
      <c r="A3461" t="s">
        <v>3787</v>
      </c>
      <c r="B3461">
        <v>122</v>
      </c>
      <c r="C3461">
        <v>22000</v>
      </c>
      <c r="D3461" t="s">
        <v>891</v>
      </c>
      <c r="E3461" t="s">
        <v>5636</v>
      </c>
      <c r="F3461" t="s">
        <v>11</v>
      </c>
      <c r="G3461">
        <v>3000000</v>
      </c>
      <c r="H3461" s="8">
        <v>5.8</v>
      </c>
    </row>
    <row r="3462" spans="1:8" hidden="1" x14ac:dyDescent="0.3">
      <c r="A3462" t="s">
        <v>83</v>
      </c>
      <c r="B3462">
        <v>108</v>
      </c>
      <c r="C3462">
        <v>334185206</v>
      </c>
      <c r="D3462" t="s">
        <v>65</v>
      </c>
      <c r="E3462" t="s">
        <v>84</v>
      </c>
      <c r="F3462" t="s">
        <v>11</v>
      </c>
      <c r="G3462">
        <v>200000000</v>
      </c>
      <c r="H3462" s="8">
        <v>6.5</v>
      </c>
    </row>
    <row r="3463" spans="1:8" hidden="1" x14ac:dyDescent="0.3">
      <c r="A3463" t="s">
        <v>5637</v>
      </c>
      <c r="B3463">
        <v>96</v>
      </c>
      <c r="C3463">
        <v>5005</v>
      </c>
      <c r="D3463" t="s">
        <v>1128</v>
      </c>
      <c r="E3463" t="s">
        <v>5638</v>
      </c>
      <c r="F3463" t="s">
        <v>11</v>
      </c>
      <c r="G3463">
        <v>3000000</v>
      </c>
      <c r="H3463" s="8">
        <v>5.9</v>
      </c>
    </row>
    <row r="3464" spans="1:8" hidden="1" x14ac:dyDescent="0.3">
      <c r="A3464" t="s">
        <v>273</v>
      </c>
      <c r="B3464">
        <v>105</v>
      </c>
      <c r="C3464">
        <v>201148159</v>
      </c>
      <c r="D3464" t="s">
        <v>668</v>
      </c>
      <c r="E3464" t="s">
        <v>669</v>
      </c>
      <c r="F3464" t="s">
        <v>11</v>
      </c>
      <c r="G3464">
        <v>95000000</v>
      </c>
      <c r="H3464" s="8">
        <v>7</v>
      </c>
    </row>
    <row r="3465" spans="1:8" hidden="1" x14ac:dyDescent="0.3">
      <c r="A3465" t="s">
        <v>1451</v>
      </c>
      <c r="B3465">
        <v>113</v>
      </c>
      <c r="C3465">
        <v>5595428</v>
      </c>
      <c r="D3465" t="s">
        <v>1128</v>
      </c>
      <c r="E3465" t="s">
        <v>5639</v>
      </c>
      <c r="F3465" t="s">
        <v>5067</v>
      </c>
      <c r="G3465">
        <v>2900000</v>
      </c>
      <c r="H3465" s="8">
        <v>8</v>
      </c>
    </row>
    <row r="3466" spans="1:8" hidden="1" x14ac:dyDescent="0.3">
      <c r="A3466" t="s">
        <v>5640</v>
      </c>
      <c r="B3466">
        <v>105</v>
      </c>
      <c r="C3466">
        <v>3123749</v>
      </c>
      <c r="D3466" t="s">
        <v>551</v>
      </c>
      <c r="E3466" t="s">
        <v>5641</v>
      </c>
      <c r="F3466" t="s">
        <v>11</v>
      </c>
      <c r="G3466">
        <v>1500000</v>
      </c>
      <c r="H3466" s="8">
        <v>6.5</v>
      </c>
    </row>
    <row r="3467" spans="1:8" hidden="1" x14ac:dyDescent="0.3">
      <c r="A3467" t="s">
        <v>5642</v>
      </c>
      <c r="B3467">
        <v>93</v>
      </c>
      <c r="C3467">
        <v>100675</v>
      </c>
      <c r="D3467" t="s">
        <v>2873</v>
      </c>
      <c r="E3467" t="s">
        <v>5643</v>
      </c>
      <c r="F3467" t="s">
        <v>11</v>
      </c>
      <c r="G3467">
        <v>3000000</v>
      </c>
      <c r="H3467" s="8">
        <v>6.4</v>
      </c>
    </row>
    <row r="3468" spans="1:8" hidden="1" x14ac:dyDescent="0.3">
      <c r="A3468" t="s">
        <v>2422</v>
      </c>
      <c r="B3468">
        <v>89</v>
      </c>
      <c r="C3468">
        <v>3645438</v>
      </c>
      <c r="D3468" t="s">
        <v>2090</v>
      </c>
      <c r="E3468" t="s">
        <v>5644</v>
      </c>
      <c r="F3468" t="s">
        <v>955</v>
      </c>
      <c r="G3468">
        <v>2200000</v>
      </c>
      <c r="H3468" s="8">
        <v>6.8</v>
      </c>
    </row>
    <row r="3469" spans="1:8" hidden="1" x14ac:dyDescent="0.3">
      <c r="A3469" t="s">
        <v>4087</v>
      </c>
      <c r="B3469">
        <v>116</v>
      </c>
      <c r="C3469">
        <v>22201636</v>
      </c>
      <c r="D3469" t="s">
        <v>1826</v>
      </c>
      <c r="E3469" t="s">
        <v>5645</v>
      </c>
      <c r="F3469" t="s">
        <v>11</v>
      </c>
      <c r="G3469">
        <v>8000000</v>
      </c>
      <c r="H3469" s="8">
        <v>7.4</v>
      </c>
    </row>
    <row r="3470" spans="1:8" hidden="1" x14ac:dyDescent="0.3">
      <c r="A3470" t="s">
        <v>5646</v>
      </c>
      <c r="B3470">
        <v>120</v>
      </c>
      <c r="C3470">
        <v>25000000</v>
      </c>
      <c r="D3470" t="s">
        <v>3814</v>
      </c>
      <c r="E3470" t="s">
        <v>5647</v>
      </c>
      <c r="F3470" t="s">
        <v>11</v>
      </c>
      <c r="G3470">
        <v>2883848</v>
      </c>
      <c r="H3470" s="8">
        <v>8.3000000000000007</v>
      </c>
    </row>
    <row r="3471" spans="1:8" hidden="1" x14ac:dyDescent="0.3">
      <c r="A3471" t="s">
        <v>5648</v>
      </c>
      <c r="B3471">
        <v>88</v>
      </c>
      <c r="C3471">
        <v>19170001</v>
      </c>
      <c r="D3471" t="s">
        <v>2090</v>
      </c>
      <c r="E3471" t="s">
        <v>5649</v>
      </c>
      <c r="F3471" t="s">
        <v>11</v>
      </c>
      <c r="G3471">
        <v>2800000</v>
      </c>
      <c r="H3471" s="8">
        <v>5.3</v>
      </c>
    </row>
    <row r="3472" spans="1:8" hidden="1" x14ac:dyDescent="0.3">
      <c r="A3472" t="s">
        <v>5489</v>
      </c>
      <c r="B3472">
        <v>102</v>
      </c>
      <c r="C3472">
        <v>22202612</v>
      </c>
      <c r="D3472" t="s">
        <v>3117</v>
      </c>
      <c r="E3472" t="s">
        <v>5650</v>
      </c>
      <c r="F3472" t="s">
        <v>11</v>
      </c>
      <c r="G3472">
        <v>2800000</v>
      </c>
      <c r="H3472" s="8">
        <v>8.1</v>
      </c>
    </row>
    <row r="3473" spans="1:8" hidden="1" x14ac:dyDescent="0.3">
      <c r="A3473" t="s">
        <v>3271</v>
      </c>
      <c r="B3473">
        <v>106</v>
      </c>
      <c r="C3473">
        <v>86300000</v>
      </c>
      <c r="D3473" t="s">
        <v>658</v>
      </c>
      <c r="E3473" t="s">
        <v>5651</v>
      </c>
      <c r="F3473" t="s">
        <v>11</v>
      </c>
      <c r="G3473">
        <v>2800000</v>
      </c>
      <c r="H3473" s="8">
        <v>8</v>
      </c>
    </row>
    <row r="3474" spans="1:8" hidden="1" x14ac:dyDescent="0.3">
      <c r="A3474" t="s">
        <v>3673</v>
      </c>
      <c r="B3474">
        <v>95</v>
      </c>
      <c r="C3474">
        <v>952620</v>
      </c>
      <c r="D3474" t="s">
        <v>2090</v>
      </c>
      <c r="E3474" t="s">
        <v>5652</v>
      </c>
      <c r="F3474" t="s">
        <v>11</v>
      </c>
      <c r="G3474">
        <v>2000000</v>
      </c>
      <c r="H3474" s="8">
        <v>5.7</v>
      </c>
    </row>
    <row r="3475" spans="1:8" hidden="1" x14ac:dyDescent="0.3">
      <c r="A3475" t="s">
        <v>5653</v>
      </c>
      <c r="B3475">
        <v>113</v>
      </c>
      <c r="C3475">
        <v>9054736</v>
      </c>
      <c r="D3475" t="s">
        <v>1128</v>
      </c>
      <c r="E3475" t="s">
        <v>5654</v>
      </c>
      <c r="F3475" t="s">
        <v>11</v>
      </c>
      <c r="G3475">
        <v>2700000</v>
      </c>
      <c r="H3475" s="8">
        <v>7.1</v>
      </c>
    </row>
    <row r="3476" spans="1:8" hidden="1" x14ac:dyDescent="0.3">
      <c r="A3476" t="s">
        <v>3271</v>
      </c>
      <c r="B3476">
        <v>93</v>
      </c>
      <c r="C3476">
        <v>119500000</v>
      </c>
      <c r="D3476" t="s">
        <v>2148</v>
      </c>
      <c r="E3476" t="s">
        <v>5655</v>
      </c>
      <c r="F3476" t="s">
        <v>11</v>
      </c>
      <c r="G3476">
        <v>2600000</v>
      </c>
      <c r="H3476" s="8">
        <v>7.8</v>
      </c>
    </row>
    <row r="3477" spans="1:8" hidden="1" x14ac:dyDescent="0.3">
      <c r="A3477" t="s">
        <v>5656</v>
      </c>
      <c r="B3477">
        <v>97</v>
      </c>
      <c r="C3477">
        <v>32600000</v>
      </c>
      <c r="D3477" t="s">
        <v>2170</v>
      </c>
      <c r="E3477" t="s">
        <v>5657</v>
      </c>
      <c r="F3477" t="s">
        <v>11</v>
      </c>
      <c r="G3477">
        <v>1800000</v>
      </c>
      <c r="H3477" s="8">
        <v>5.9</v>
      </c>
    </row>
    <row r="3478" spans="1:8" hidden="1" x14ac:dyDescent="0.3">
      <c r="A3478" t="s">
        <v>3926</v>
      </c>
      <c r="B3478">
        <v>140</v>
      </c>
      <c r="C3478">
        <v>3130592</v>
      </c>
      <c r="D3478" t="s">
        <v>69</v>
      </c>
      <c r="E3478" t="s">
        <v>5658</v>
      </c>
      <c r="F3478" t="s">
        <v>11</v>
      </c>
      <c r="G3478">
        <v>2600000</v>
      </c>
      <c r="H3478" s="8">
        <v>7.8</v>
      </c>
    </row>
    <row r="3479" spans="1:8" hidden="1" x14ac:dyDescent="0.3">
      <c r="A3479" t="s">
        <v>5659</v>
      </c>
      <c r="B3479">
        <v>86</v>
      </c>
      <c r="C3479">
        <v>475000</v>
      </c>
      <c r="D3479" t="s">
        <v>1296</v>
      </c>
      <c r="E3479" t="s">
        <v>5660</v>
      </c>
      <c r="F3479" t="s">
        <v>11</v>
      </c>
      <c r="G3479">
        <v>2800000</v>
      </c>
      <c r="H3479" s="8">
        <v>6</v>
      </c>
    </row>
    <row r="3480" spans="1:8" hidden="1" x14ac:dyDescent="0.3">
      <c r="A3480" t="s">
        <v>2508</v>
      </c>
      <c r="B3480">
        <v>109</v>
      </c>
      <c r="C3480">
        <v>10654581</v>
      </c>
      <c r="D3480" t="s">
        <v>891</v>
      </c>
      <c r="E3480" t="s">
        <v>2509</v>
      </c>
      <c r="F3480" t="s">
        <v>11</v>
      </c>
      <c r="G3480">
        <v>34000000</v>
      </c>
      <c r="H3480" s="8">
        <v>5.3</v>
      </c>
    </row>
    <row r="3481" spans="1:8" hidden="1" x14ac:dyDescent="0.3">
      <c r="A3481" t="s">
        <v>5661</v>
      </c>
      <c r="B3481">
        <v>66</v>
      </c>
      <c r="C3481">
        <v>38108</v>
      </c>
      <c r="D3481" t="s">
        <v>1412</v>
      </c>
      <c r="E3481" t="s">
        <v>5662</v>
      </c>
      <c r="F3481" t="s">
        <v>920</v>
      </c>
      <c r="G3481">
        <v>2600000</v>
      </c>
      <c r="H3481" s="8">
        <v>7.2</v>
      </c>
    </row>
    <row r="3482" spans="1:8" hidden="1" x14ac:dyDescent="0.3">
      <c r="A3482" t="s">
        <v>5302</v>
      </c>
      <c r="B3482">
        <v>86</v>
      </c>
      <c r="C3482">
        <v>40041683</v>
      </c>
      <c r="D3482" t="s">
        <v>924</v>
      </c>
      <c r="E3482" t="s">
        <v>5663</v>
      </c>
      <c r="F3482" t="s">
        <v>11</v>
      </c>
      <c r="G3482">
        <v>2500000</v>
      </c>
      <c r="H3482" s="8">
        <v>5.0999999999999996</v>
      </c>
    </row>
    <row r="3483" spans="1:8" hidden="1" x14ac:dyDescent="0.3">
      <c r="A3483" t="s">
        <v>5664</v>
      </c>
      <c r="B3483">
        <v>87</v>
      </c>
      <c r="C3483">
        <v>33349949</v>
      </c>
      <c r="D3483" t="s">
        <v>2873</v>
      </c>
      <c r="E3483" t="s">
        <v>5665</v>
      </c>
      <c r="F3483" t="s">
        <v>11</v>
      </c>
      <c r="G3483">
        <v>2500000</v>
      </c>
      <c r="H3483" s="8">
        <v>5.0999999999999996</v>
      </c>
    </row>
    <row r="3484" spans="1:8" hidden="1" x14ac:dyDescent="0.3">
      <c r="A3484" t="s">
        <v>3996</v>
      </c>
      <c r="B3484">
        <v>119</v>
      </c>
      <c r="C3484">
        <v>33386128</v>
      </c>
      <c r="D3484" t="s">
        <v>2090</v>
      </c>
      <c r="E3484" t="s">
        <v>3997</v>
      </c>
      <c r="F3484" t="s">
        <v>11</v>
      </c>
      <c r="G3484">
        <v>15000000</v>
      </c>
      <c r="H3484" s="8">
        <v>4.9000000000000004</v>
      </c>
    </row>
    <row r="3485" spans="1:8" hidden="1" x14ac:dyDescent="0.3">
      <c r="A3485" t="s">
        <v>2711</v>
      </c>
      <c r="B3485">
        <v>149</v>
      </c>
      <c r="C3485">
        <v>25809813</v>
      </c>
      <c r="D3485" t="s">
        <v>2842</v>
      </c>
      <c r="E3485" t="s">
        <v>5666</v>
      </c>
      <c r="F3485" t="s">
        <v>11</v>
      </c>
      <c r="G3485">
        <v>26000000</v>
      </c>
      <c r="H3485" s="8">
        <v>6.9</v>
      </c>
    </row>
    <row r="3486" spans="1:8" hidden="1" x14ac:dyDescent="0.3">
      <c r="A3486" t="s">
        <v>5667</v>
      </c>
      <c r="B3486">
        <v>98</v>
      </c>
      <c r="C3486">
        <v>14400000</v>
      </c>
      <c r="D3486" t="s">
        <v>2291</v>
      </c>
      <c r="E3486" t="s">
        <v>5668</v>
      </c>
      <c r="F3486" t="s">
        <v>11</v>
      </c>
      <c r="G3486">
        <v>2500000</v>
      </c>
      <c r="H3486" s="8">
        <v>4.5999999999999996</v>
      </c>
    </row>
    <row r="3487" spans="1:8" hidden="1" x14ac:dyDescent="0.3">
      <c r="A3487" t="s">
        <v>5669</v>
      </c>
      <c r="B3487">
        <v>75</v>
      </c>
      <c r="C3487">
        <v>32230907</v>
      </c>
      <c r="D3487" t="s">
        <v>5235</v>
      </c>
      <c r="E3487" t="s">
        <v>5670</v>
      </c>
      <c r="F3487" t="s">
        <v>11</v>
      </c>
      <c r="G3487">
        <v>2500000</v>
      </c>
      <c r="H3487" s="8">
        <v>6.7</v>
      </c>
    </row>
    <row r="3488" spans="1:8" hidden="1" x14ac:dyDescent="0.3">
      <c r="A3488" t="s">
        <v>1978</v>
      </c>
      <c r="B3488">
        <v>104</v>
      </c>
      <c r="C3488">
        <v>6401336</v>
      </c>
      <c r="D3488" t="s">
        <v>1128</v>
      </c>
      <c r="E3488" t="s">
        <v>5671</v>
      </c>
      <c r="F3488" t="s">
        <v>11</v>
      </c>
      <c r="G3488">
        <v>2500000</v>
      </c>
      <c r="H3488" s="8">
        <v>7.1</v>
      </c>
    </row>
    <row r="3489" spans="1:8" hidden="1" x14ac:dyDescent="0.3">
      <c r="A3489" t="s">
        <v>5162</v>
      </c>
      <c r="B3489">
        <v>102</v>
      </c>
      <c r="C3489">
        <v>26781723</v>
      </c>
      <c r="D3489" t="s">
        <v>465</v>
      </c>
      <c r="E3489" t="s">
        <v>5672</v>
      </c>
      <c r="F3489" t="s">
        <v>11</v>
      </c>
      <c r="G3489">
        <v>2500000</v>
      </c>
      <c r="H3489" s="8">
        <v>7.6</v>
      </c>
    </row>
    <row r="3490" spans="1:8" hidden="1" x14ac:dyDescent="0.3">
      <c r="A3490" t="s">
        <v>2921</v>
      </c>
      <c r="B3490">
        <v>105</v>
      </c>
      <c r="C3490">
        <v>5400000</v>
      </c>
      <c r="D3490" t="s">
        <v>69</v>
      </c>
      <c r="E3490" t="s">
        <v>5673</v>
      </c>
      <c r="F3490" t="s">
        <v>11</v>
      </c>
      <c r="G3490">
        <v>2500000</v>
      </c>
      <c r="H3490" s="8">
        <v>8.1</v>
      </c>
    </row>
    <row r="3491" spans="1:8" hidden="1" x14ac:dyDescent="0.3">
      <c r="A3491" t="s">
        <v>5674</v>
      </c>
      <c r="B3491">
        <v>107</v>
      </c>
      <c r="C3491">
        <v>1282084</v>
      </c>
      <c r="D3491" t="s">
        <v>1128</v>
      </c>
      <c r="E3491" t="s">
        <v>5675</v>
      </c>
      <c r="F3491" t="s">
        <v>11</v>
      </c>
      <c r="G3491">
        <v>2500000</v>
      </c>
      <c r="H3491" s="8">
        <v>7</v>
      </c>
    </row>
    <row r="3492" spans="1:8" hidden="1" x14ac:dyDescent="0.3">
      <c r="A3492" t="s">
        <v>4409</v>
      </c>
      <c r="B3492">
        <v>89</v>
      </c>
      <c r="C3492">
        <v>3325638</v>
      </c>
      <c r="D3492" t="s">
        <v>5676</v>
      </c>
      <c r="E3492" t="s">
        <v>5677</v>
      </c>
      <c r="F3492" t="s">
        <v>11</v>
      </c>
      <c r="G3492">
        <v>2500000</v>
      </c>
      <c r="H3492" s="8">
        <v>7.1</v>
      </c>
    </row>
    <row r="3493" spans="1:8" hidden="1" x14ac:dyDescent="0.3">
      <c r="A3493" t="s">
        <v>5678</v>
      </c>
      <c r="B3493">
        <v>106</v>
      </c>
      <c r="C3493">
        <v>395592</v>
      </c>
      <c r="D3493" t="s">
        <v>69</v>
      </c>
      <c r="E3493" t="s">
        <v>5679</v>
      </c>
      <c r="F3493" t="s">
        <v>11</v>
      </c>
      <c r="G3493">
        <v>2000000</v>
      </c>
      <c r="H3493" s="8">
        <v>7.6</v>
      </c>
    </row>
    <row r="3494" spans="1:8" hidden="1" x14ac:dyDescent="0.3">
      <c r="A3494" t="s">
        <v>5680</v>
      </c>
      <c r="B3494">
        <v>95</v>
      </c>
      <c r="C3494">
        <v>6851969</v>
      </c>
      <c r="D3494" t="s">
        <v>465</v>
      </c>
      <c r="E3494" t="s">
        <v>5681</v>
      </c>
      <c r="F3494" t="s">
        <v>11</v>
      </c>
      <c r="G3494">
        <v>2500000</v>
      </c>
      <c r="H3494" s="8">
        <v>7.1</v>
      </c>
    </row>
    <row r="3495" spans="1:8" hidden="1" x14ac:dyDescent="0.3">
      <c r="A3495" t="s">
        <v>5326</v>
      </c>
      <c r="B3495">
        <v>34</v>
      </c>
      <c r="C3495">
        <v>333658</v>
      </c>
      <c r="D3495" t="s">
        <v>5682</v>
      </c>
      <c r="E3495" t="s">
        <v>5683</v>
      </c>
      <c r="F3495" t="s">
        <v>11</v>
      </c>
      <c r="G3495">
        <v>34000</v>
      </c>
      <c r="H3495" s="8">
        <v>7.1</v>
      </c>
    </row>
    <row r="3496" spans="1:8" hidden="1" x14ac:dyDescent="0.3">
      <c r="A3496" t="s">
        <v>1233</v>
      </c>
      <c r="B3496">
        <v>101</v>
      </c>
      <c r="C3496">
        <v>12995673</v>
      </c>
      <c r="D3496" t="s">
        <v>5684</v>
      </c>
      <c r="E3496" t="s">
        <v>5685</v>
      </c>
      <c r="F3496" t="s">
        <v>11</v>
      </c>
      <c r="G3496">
        <v>2500000</v>
      </c>
      <c r="H3496" s="8">
        <v>7.7</v>
      </c>
    </row>
    <row r="3497" spans="1:8" hidden="1" x14ac:dyDescent="0.3">
      <c r="A3497" t="s">
        <v>5686</v>
      </c>
      <c r="B3497">
        <v>112</v>
      </c>
      <c r="C3497">
        <v>173783</v>
      </c>
      <c r="D3497" t="s">
        <v>2873</v>
      </c>
      <c r="E3497" t="s">
        <v>5687</v>
      </c>
      <c r="F3497" t="s">
        <v>11</v>
      </c>
      <c r="G3497">
        <v>2500000</v>
      </c>
      <c r="H3497" s="8">
        <v>7.6</v>
      </c>
    </row>
    <row r="3498" spans="1:8" hidden="1" x14ac:dyDescent="0.3">
      <c r="A3498" t="s">
        <v>5688</v>
      </c>
      <c r="B3498">
        <v>100</v>
      </c>
      <c r="C3498">
        <v>118666</v>
      </c>
      <c r="D3498" t="s">
        <v>1128</v>
      </c>
      <c r="E3498" t="s">
        <v>5689</v>
      </c>
      <c r="F3498" t="s">
        <v>11</v>
      </c>
      <c r="G3498">
        <v>2500000</v>
      </c>
      <c r="H3498" s="8">
        <v>6.6</v>
      </c>
    </row>
    <row r="3499" spans="1:8" hidden="1" x14ac:dyDescent="0.3">
      <c r="A3499" t="s">
        <v>1664</v>
      </c>
      <c r="B3499">
        <v>92</v>
      </c>
      <c r="C3499">
        <v>114324072</v>
      </c>
      <c r="D3499" t="s">
        <v>1296</v>
      </c>
      <c r="E3499" t="s">
        <v>2623</v>
      </c>
      <c r="F3499" t="s">
        <v>11</v>
      </c>
      <c r="G3499">
        <v>20000000</v>
      </c>
      <c r="H3499" s="8">
        <v>6.7</v>
      </c>
    </row>
    <row r="3500" spans="1:8" hidden="1" x14ac:dyDescent="0.3">
      <c r="A3500" t="s">
        <v>5690</v>
      </c>
      <c r="B3500">
        <v>100</v>
      </c>
      <c r="C3500">
        <v>71904</v>
      </c>
      <c r="D3500" t="s">
        <v>1302</v>
      </c>
      <c r="E3500" t="s">
        <v>5691</v>
      </c>
      <c r="F3500" t="s">
        <v>11</v>
      </c>
      <c r="G3500">
        <v>2500000</v>
      </c>
      <c r="H3500" s="8">
        <v>5.7</v>
      </c>
    </row>
    <row r="3501" spans="1:8" hidden="1" x14ac:dyDescent="0.3">
      <c r="A3501" t="s">
        <v>5692</v>
      </c>
      <c r="B3501">
        <v>80</v>
      </c>
      <c r="C3501">
        <v>99851</v>
      </c>
      <c r="D3501" t="s">
        <v>2873</v>
      </c>
      <c r="E3501" t="s">
        <v>5693</v>
      </c>
      <c r="F3501" t="s">
        <v>11</v>
      </c>
      <c r="G3501">
        <v>2500000</v>
      </c>
      <c r="H3501" s="8">
        <v>7.1</v>
      </c>
    </row>
    <row r="3502" spans="1:8" hidden="1" x14ac:dyDescent="0.3">
      <c r="A3502" t="s">
        <v>5694</v>
      </c>
      <c r="B3502">
        <v>106</v>
      </c>
      <c r="C3502">
        <v>115504</v>
      </c>
      <c r="D3502" t="s">
        <v>465</v>
      </c>
      <c r="E3502" t="s">
        <v>5695</v>
      </c>
      <c r="F3502" t="s">
        <v>11</v>
      </c>
      <c r="G3502">
        <v>14000000</v>
      </c>
      <c r="H3502" s="8">
        <v>6.2</v>
      </c>
    </row>
    <row r="3503" spans="1:8" hidden="1" x14ac:dyDescent="0.3">
      <c r="A3503" t="s">
        <v>4147</v>
      </c>
      <c r="B3503">
        <v>103</v>
      </c>
      <c r="C3503">
        <v>5725</v>
      </c>
      <c r="D3503" t="s">
        <v>2170</v>
      </c>
      <c r="E3503" t="s">
        <v>5696</v>
      </c>
      <c r="F3503" t="s">
        <v>3637</v>
      </c>
      <c r="G3503">
        <v>8400000</v>
      </c>
      <c r="H3503" s="8">
        <v>6.1</v>
      </c>
    </row>
    <row r="3504" spans="1:8" hidden="1" x14ac:dyDescent="0.3">
      <c r="A3504" t="s">
        <v>5697</v>
      </c>
      <c r="B3504">
        <v>90</v>
      </c>
      <c r="C3504">
        <v>75727</v>
      </c>
      <c r="D3504" t="s">
        <v>4960</v>
      </c>
      <c r="E3504" t="s">
        <v>5698</v>
      </c>
      <c r="F3504" t="s">
        <v>920</v>
      </c>
      <c r="G3504">
        <v>2500000</v>
      </c>
      <c r="H3504" s="8">
        <v>5.9</v>
      </c>
    </row>
    <row r="3505" spans="1:8" hidden="1" x14ac:dyDescent="0.3">
      <c r="A3505" t="s">
        <v>208</v>
      </c>
      <c r="B3505">
        <v>96</v>
      </c>
      <c r="C3505">
        <v>322157</v>
      </c>
      <c r="D3505" t="s">
        <v>2933</v>
      </c>
      <c r="E3505" t="s">
        <v>5699</v>
      </c>
      <c r="F3505" t="s">
        <v>11</v>
      </c>
      <c r="G3505">
        <v>2500000</v>
      </c>
      <c r="H3505" s="8">
        <v>6.8</v>
      </c>
    </row>
    <row r="3506" spans="1:8" hidden="1" x14ac:dyDescent="0.3">
      <c r="A3506" t="s">
        <v>1670</v>
      </c>
      <c r="B3506">
        <v>120</v>
      </c>
      <c r="C3506">
        <v>5731103</v>
      </c>
      <c r="D3506" t="s">
        <v>2124</v>
      </c>
      <c r="E3506" t="s">
        <v>5700</v>
      </c>
      <c r="F3506" t="s">
        <v>11</v>
      </c>
      <c r="G3506">
        <v>2400000</v>
      </c>
      <c r="H3506" s="8">
        <v>6.8</v>
      </c>
    </row>
    <row r="3507" spans="1:8" hidden="1" x14ac:dyDescent="0.3">
      <c r="A3507" t="s">
        <v>5701</v>
      </c>
      <c r="B3507">
        <v>101</v>
      </c>
      <c r="C3507">
        <v>978908</v>
      </c>
      <c r="D3507" t="s">
        <v>2004</v>
      </c>
      <c r="E3507" t="s">
        <v>5702</v>
      </c>
      <c r="F3507" t="s">
        <v>11</v>
      </c>
      <c r="G3507">
        <v>2400000</v>
      </c>
      <c r="H3507" s="8">
        <v>5.0999999999999996</v>
      </c>
    </row>
    <row r="3508" spans="1:8" hidden="1" x14ac:dyDescent="0.3">
      <c r="A3508" t="s">
        <v>5703</v>
      </c>
      <c r="B3508">
        <v>101</v>
      </c>
      <c r="C3508">
        <v>327919</v>
      </c>
      <c r="D3508" t="s">
        <v>643</v>
      </c>
      <c r="E3508" t="s">
        <v>5704</v>
      </c>
      <c r="F3508" t="s">
        <v>11</v>
      </c>
      <c r="G3508">
        <v>1500000</v>
      </c>
      <c r="H3508" s="8">
        <v>7.7</v>
      </c>
    </row>
    <row r="3509" spans="1:8" hidden="1" x14ac:dyDescent="0.3">
      <c r="A3509" t="s">
        <v>5705</v>
      </c>
      <c r="B3509">
        <v>105</v>
      </c>
      <c r="C3509">
        <v>178739</v>
      </c>
      <c r="D3509" t="s">
        <v>5385</v>
      </c>
      <c r="E3509" t="s">
        <v>5706</v>
      </c>
      <c r="F3509" t="s">
        <v>11</v>
      </c>
      <c r="G3509">
        <v>2450000</v>
      </c>
      <c r="H3509" s="8">
        <v>3.9</v>
      </c>
    </row>
    <row r="3510" spans="1:8" hidden="1" x14ac:dyDescent="0.3">
      <c r="A3510" t="s">
        <v>912</v>
      </c>
      <c r="B3510">
        <v>120</v>
      </c>
      <c r="C3510">
        <v>76400000</v>
      </c>
      <c r="D3510" t="s">
        <v>913</v>
      </c>
      <c r="E3510" t="s">
        <v>5707</v>
      </c>
      <c r="F3510" t="s">
        <v>11</v>
      </c>
      <c r="G3510">
        <v>2280000</v>
      </c>
      <c r="H3510" s="8">
        <v>7.8</v>
      </c>
    </row>
    <row r="3511" spans="1:8" hidden="1" x14ac:dyDescent="0.3">
      <c r="A3511" t="s">
        <v>2296</v>
      </c>
      <c r="B3511">
        <v>91</v>
      </c>
      <c r="C3511">
        <v>36200000</v>
      </c>
      <c r="D3511" t="s">
        <v>2170</v>
      </c>
      <c r="E3511" t="s">
        <v>5708</v>
      </c>
      <c r="F3511" t="s">
        <v>11</v>
      </c>
      <c r="G3511">
        <v>4000000</v>
      </c>
      <c r="H3511" s="8">
        <v>5.7</v>
      </c>
    </row>
    <row r="3512" spans="1:8" hidden="1" x14ac:dyDescent="0.3">
      <c r="A3512" t="s">
        <v>5709</v>
      </c>
      <c r="B3512">
        <v>92</v>
      </c>
      <c r="C3512">
        <v>21300000</v>
      </c>
      <c r="D3512" t="s">
        <v>998</v>
      </c>
      <c r="E3512" t="s">
        <v>5710</v>
      </c>
      <c r="F3512" t="s">
        <v>11</v>
      </c>
      <c r="G3512">
        <v>2200000</v>
      </c>
      <c r="H3512" s="8">
        <v>4.7</v>
      </c>
    </row>
    <row r="3513" spans="1:8" hidden="1" x14ac:dyDescent="0.3">
      <c r="A3513" t="s">
        <v>5711</v>
      </c>
      <c r="B3513">
        <v>117</v>
      </c>
      <c r="C3513">
        <v>379643</v>
      </c>
      <c r="D3513" t="s">
        <v>1128</v>
      </c>
      <c r="E3513" t="s">
        <v>5712</v>
      </c>
      <c r="F3513" t="s">
        <v>11</v>
      </c>
      <c r="G3513">
        <v>2200000</v>
      </c>
      <c r="H3513" s="8">
        <v>5.9</v>
      </c>
    </row>
    <row r="3514" spans="1:8" hidden="1" x14ac:dyDescent="0.3">
      <c r="A3514" t="s">
        <v>5713</v>
      </c>
      <c r="B3514">
        <v>120</v>
      </c>
      <c r="C3514">
        <v>12985267</v>
      </c>
      <c r="D3514" t="s">
        <v>1128</v>
      </c>
      <c r="E3514" t="s">
        <v>5714</v>
      </c>
      <c r="F3514" t="s">
        <v>11</v>
      </c>
      <c r="G3514">
        <v>2300000</v>
      </c>
      <c r="H3514" s="8">
        <v>5.9</v>
      </c>
    </row>
    <row r="3515" spans="1:8" hidden="1" x14ac:dyDescent="0.3">
      <c r="A3515" t="s">
        <v>5715</v>
      </c>
      <c r="B3515">
        <v>172</v>
      </c>
      <c r="C3515">
        <v>23650000</v>
      </c>
      <c r="D3515" t="s">
        <v>2371</v>
      </c>
      <c r="E3515" t="s">
        <v>5716</v>
      </c>
      <c r="F3515" t="s">
        <v>11</v>
      </c>
      <c r="G3515">
        <v>2100000</v>
      </c>
      <c r="H3515" s="8">
        <v>8.1</v>
      </c>
    </row>
    <row r="3516" spans="1:8" hidden="1" x14ac:dyDescent="0.3">
      <c r="A3516" t="s">
        <v>5717</v>
      </c>
      <c r="B3516">
        <v>89</v>
      </c>
      <c r="C3516">
        <v>313436</v>
      </c>
      <c r="D3516" t="s">
        <v>840</v>
      </c>
      <c r="E3516" t="s">
        <v>5718</v>
      </c>
      <c r="F3516" t="s">
        <v>5227</v>
      </c>
      <c r="G3516">
        <v>15500000</v>
      </c>
      <c r="H3516" s="8">
        <v>7.6</v>
      </c>
    </row>
    <row r="3517" spans="1:8" hidden="1" x14ac:dyDescent="0.3">
      <c r="A3517" t="s">
        <v>5719</v>
      </c>
      <c r="B3517">
        <v>125</v>
      </c>
      <c r="C3517">
        <v>3330</v>
      </c>
      <c r="D3517" t="s">
        <v>643</v>
      </c>
      <c r="E3517" t="s">
        <v>5720</v>
      </c>
      <c r="F3517" t="s">
        <v>11</v>
      </c>
      <c r="G3517">
        <v>2100000</v>
      </c>
      <c r="H3517" s="8">
        <v>7.2</v>
      </c>
    </row>
    <row r="3518" spans="1:8" hidden="1" x14ac:dyDescent="0.3">
      <c r="A3518" t="s">
        <v>4788</v>
      </c>
      <c r="B3518">
        <v>115</v>
      </c>
      <c r="C3518">
        <v>24800000</v>
      </c>
      <c r="D3518" t="s">
        <v>16</v>
      </c>
      <c r="E3518" t="s">
        <v>5721</v>
      </c>
      <c r="F3518" t="s">
        <v>11</v>
      </c>
      <c r="G3518">
        <v>2000000</v>
      </c>
      <c r="H3518" s="8">
        <v>7.5</v>
      </c>
    </row>
    <row r="3519" spans="1:8" hidden="1" x14ac:dyDescent="0.3">
      <c r="A3519" t="s">
        <v>5722</v>
      </c>
      <c r="B3519">
        <v>96</v>
      </c>
      <c r="C3519">
        <v>792966</v>
      </c>
      <c r="D3519" t="s">
        <v>5723</v>
      </c>
      <c r="E3519" t="s">
        <v>5724</v>
      </c>
      <c r="F3519" t="s">
        <v>11</v>
      </c>
      <c r="G3519">
        <v>2300000</v>
      </c>
      <c r="H3519" s="8">
        <v>5.0999999999999996</v>
      </c>
    </row>
    <row r="3520" spans="1:8" hidden="1" x14ac:dyDescent="0.3">
      <c r="A3520" t="s">
        <v>5725</v>
      </c>
      <c r="B3520">
        <v>100</v>
      </c>
      <c r="C3520">
        <v>14673301</v>
      </c>
      <c r="D3520" t="s">
        <v>2059</v>
      </c>
      <c r="E3520" t="s">
        <v>5726</v>
      </c>
      <c r="F3520" t="s">
        <v>11</v>
      </c>
      <c r="G3520">
        <v>2000000</v>
      </c>
      <c r="H3520" s="8">
        <v>6.9</v>
      </c>
    </row>
    <row r="3521" spans="1:8" hidden="1" x14ac:dyDescent="0.3">
      <c r="A3521" t="s">
        <v>268</v>
      </c>
      <c r="B3521">
        <v>87</v>
      </c>
      <c r="C3521">
        <v>9003011</v>
      </c>
      <c r="D3521" t="s">
        <v>74</v>
      </c>
      <c r="E3521" t="s">
        <v>5727</v>
      </c>
      <c r="F3521" t="s">
        <v>11</v>
      </c>
      <c r="G3521">
        <v>2000000</v>
      </c>
      <c r="H3521" s="8">
        <v>7.6</v>
      </c>
    </row>
    <row r="3522" spans="1:8" hidden="1" x14ac:dyDescent="0.3">
      <c r="A3522" t="s">
        <v>5728</v>
      </c>
      <c r="B3522">
        <v>102</v>
      </c>
      <c r="C3522">
        <v>11546543</v>
      </c>
      <c r="D3522" t="s">
        <v>717</v>
      </c>
      <c r="E3522" t="s">
        <v>5729</v>
      </c>
      <c r="F3522" t="s">
        <v>2353</v>
      </c>
      <c r="G3522">
        <v>2000000</v>
      </c>
      <c r="H3522" s="8">
        <v>7.6</v>
      </c>
    </row>
    <row r="3523" spans="1:8" hidden="1" x14ac:dyDescent="0.3">
      <c r="A3523" t="s">
        <v>2713</v>
      </c>
      <c r="B3523">
        <v>118</v>
      </c>
      <c r="C3523">
        <v>11533945</v>
      </c>
      <c r="D3523" t="s">
        <v>4653</v>
      </c>
      <c r="E3523" t="s">
        <v>5730</v>
      </c>
      <c r="F3523" t="s">
        <v>11</v>
      </c>
      <c r="G3523">
        <v>2000000</v>
      </c>
      <c r="H3523" s="8">
        <v>7.6</v>
      </c>
    </row>
    <row r="3524" spans="1:8" hidden="1" x14ac:dyDescent="0.3">
      <c r="A3524" t="s">
        <v>5731</v>
      </c>
      <c r="B3524">
        <v>86</v>
      </c>
      <c r="C3524">
        <v>12555230</v>
      </c>
      <c r="D3524" t="s">
        <v>2004</v>
      </c>
      <c r="E3524" t="s">
        <v>5732</v>
      </c>
      <c r="F3524" t="s">
        <v>11</v>
      </c>
      <c r="G3524">
        <v>2000000</v>
      </c>
      <c r="H3524" s="8">
        <v>5.3</v>
      </c>
    </row>
    <row r="3525" spans="1:8" hidden="1" x14ac:dyDescent="0.3">
      <c r="A3525" t="s">
        <v>596</v>
      </c>
      <c r="B3525">
        <v>137</v>
      </c>
      <c r="C3525">
        <v>11284657</v>
      </c>
      <c r="D3525" t="s">
        <v>1345</v>
      </c>
      <c r="E3525" t="s">
        <v>5733</v>
      </c>
      <c r="F3525" t="s">
        <v>3637</v>
      </c>
      <c r="G3525">
        <v>2000000</v>
      </c>
      <c r="H3525" s="8">
        <v>8.5</v>
      </c>
    </row>
    <row r="3526" spans="1:8" hidden="1" x14ac:dyDescent="0.3">
      <c r="A3526" t="s">
        <v>5734</v>
      </c>
      <c r="B3526">
        <v>129</v>
      </c>
      <c r="C3526">
        <v>34522221</v>
      </c>
      <c r="D3526" t="s">
        <v>1128</v>
      </c>
      <c r="E3526" t="s">
        <v>5735</v>
      </c>
      <c r="F3526" t="s">
        <v>11</v>
      </c>
      <c r="G3526">
        <v>2000000</v>
      </c>
      <c r="H3526" s="8">
        <v>7</v>
      </c>
    </row>
    <row r="3527" spans="1:8" hidden="1" x14ac:dyDescent="0.3">
      <c r="A3527" t="s">
        <v>5736</v>
      </c>
      <c r="B3527">
        <v>80</v>
      </c>
      <c r="C3527">
        <v>7002255</v>
      </c>
      <c r="D3527" t="s">
        <v>5737</v>
      </c>
      <c r="E3527" t="s">
        <v>5738</v>
      </c>
      <c r="F3527" t="s">
        <v>955</v>
      </c>
      <c r="G3527">
        <v>9500000</v>
      </c>
      <c r="H3527" s="8">
        <v>7.8</v>
      </c>
    </row>
    <row r="3528" spans="1:8" hidden="1" x14ac:dyDescent="0.3">
      <c r="A3528" t="s">
        <v>5739</v>
      </c>
      <c r="B3528">
        <v>89</v>
      </c>
      <c r="C3528">
        <v>6719300</v>
      </c>
      <c r="D3528" t="s">
        <v>840</v>
      </c>
      <c r="E3528" t="s">
        <v>5740</v>
      </c>
      <c r="F3528" t="s">
        <v>11</v>
      </c>
      <c r="G3528">
        <v>2000000</v>
      </c>
      <c r="H3528" s="8">
        <v>7.2</v>
      </c>
    </row>
    <row r="3529" spans="1:8" hidden="1" x14ac:dyDescent="0.3">
      <c r="A3529" t="s">
        <v>2921</v>
      </c>
      <c r="B3529">
        <v>80</v>
      </c>
      <c r="C3529">
        <v>5792822</v>
      </c>
      <c r="D3529" t="s">
        <v>69</v>
      </c>
      <c r="E3529" t="s">
        <v>5741</v>
      </c>
      <c r="F3529" t="s">
        <v>11</v>
      </c>
      <c r="G3529">
        <v>2700000</v>
      </c>
      <c r="H3529" s="8">
        <v>8</v>
      </c>
    </row>
    <row r="3530" spans="1:8" hidden="1" x14ac:dyDescent="0.3">
      <c r="A3530" t="s">
        <v>367</v>
      </c>
      <c r="B3530">
        <v>115</v>
      </c>
      <c r="C3530">
        <v>5383834</v>
      </c>
      <c r="D3530" t="s">
        <v>1345</v>
      </c>
      <c r="E3530" t="s">
        <v>5742</v>
      </c>
      <c r="F3530" t="s">
        <v>920</v>
      </c>
      <c r="G3530">
        <v>2000000</v>
      </c>
      <c r="H3530" s="8">
        <v>8.1</v>
      </c>
    </row>
    <row r="3531" spans="1:8" hidden="1" x14ac:dyDescent="0.3">
      <c r="A3531" t="s">
        <v>2009</v>
      </c>
      <c r="B3531">
        <v>100</v>
      </c>
      <c r="C3531">
        <v>4599680</v>
      </c>
      <c r="D3531" t="s">
        <v>1128</v>
      </c>
      <c r="E3531" t="s">
        <v>5743</v>
      </c>
      <c r="F3531" t="s">
        <v>11</v>
      </c>
      <c r="G3531">
        <v>1500000</v>
      </c>
      <c r="H3531" s="8">
        <v>6.8</v>
      </c>
    </row>
    <row r="3532" spans="1:8" hidden="1" x14ac:dyDescent="0.3">
      <c r="A3532" t="s">
        <v>5744</v>
      </c>
      <c r="B3532">
        <v>100</v>
      </c>
      <c r="C3532">
        <v>6531491</v>
      </c>
      <c r="D3532" t="s">
        <v>1128</v>
      </c>
      <c r="E3532" t="s">
        <v>5745</v>
      </c>
      <c r="F3532" t="s">
        <v>11</v>
      </c>
      <c r="G3532">
        <v>2000000</v>
      </c>
      <c r="H3532" s="8">
        <v>7.2</v>
      </c>
    </row>
    <row r="3533" spans="1:8" hidden="1" x14ac:dyDescent="0.3">
      <c r="A3533" t="s">
        <v>5746</v>
      </c>
      <c r="B3533">
        <v>91</v>
      </c>
      <c r="C3533">
        <v>3885134</v>
      </c>
      <c r="D3533" t="s">
        <v>840</v>
      </c>
      <c r="E3533" t="s">
        <v>5747</v>
      </c>
      <c r="F3533" t="s">
        <v>11</v>
      </c>
      <c r="G3533">
        <v>2000000</v>
      </c>
      <c r="H3533" s="8">
        <v>7.4</v>
      </c>
    </row>
    <row r="3534" spans="1:8" hidden="1" x14ac:dyDescent="0.3">
      <c r="A3534" t="s">
        <v>5748</v>
      </c>
      <c r="B3534">
        <v>96</v>
      </c>
      <c r="C3534">
        <v>3590010</v>
      </c>
      <c r="D3534" t="s">
        <v>2522</v>
      </c>
      <c r="E3534" t="s">
        <v>5749</v>
      </c>
      <c r="F3534" t="s">
        <v>11</v>
      </c>
      <c r="G3534">
        <v>2000000</v>
      </c>
      <c r="H3534" s="8">
        <v>6.1</v>
      </c>
    </row>
    <row r="3535" spans="1:8" hidden="1" x14ac:dyDescent="0.3">
      <c r="A3535" t="s">
        <v>160</v>
      </c>
      <c r="B3535">
        <v>116</v>
      </c>
      <c r="C3535">
        <v>3335839</v>
      </c>
      <c r="D3535" t="s">
        <v>142</v>
      </c>
      <c r="E3535" t="s">
        <v>5750</v>
      </c>
      <c r="F3535" t="s">
        <v>11</v>
      </c>
      <c r="G3535">
        <v>2000000</v>
      </c>
      <c r="H3535" s="8">
        <v>7</v>
      </c>
    </row>
    <row r="3536" spans="1:8" hidden="1" x14ac:dyDescent="0.3">
      <c r="A3536" t="s">
        <v>2214</v>
      </c>
      <c r="B3536">
        <v>97</v>
      </c>
      <c r="C3536">
        <v>2557668</v>
      </c>
      <c r="D3536" t="s">
        <v>712</v>
      </c>
      <c r="E3536" t="s">
        <v>5751</v>
      </c>
      <c r="F3536" t="s">
        <v>11</v>
      </c>
      <c r="G3536">
        <v>2000000</v>
      </c>
      <c r="H3536" s="8">
        <v>5.3</v>
      </c>
    </row>
    <row r="3537" spans="1:8" hidden="1" x14ac:dyDescent="0.3">
      <c r="A3537" t="s">
        <v>500</v>
      </c>
      <c r="B3537">
        <v>101</v>
      </c>
      <c r="C3537">
        <v>2506446</v>
      </c>
      <c r="D3537" t="s">
        <v>551</v>
      </c>
      <c r="E3537" t="s">
        <v>5752</v>
      </c>
      <c r="F3537" t="s">
        <v>11</v>
      </c>
      <c r="G3537">
        <v>2000000</v>
      </c>
      <c r="H3537" s="8">
        <v>4.7</v>
      </c>
    </row>
    <row r="3538" spans="1:8" hidden="1" x14ac:dyDescent="0.3">
      <c r="A3538" t="s">
        <v>5753</v>
      </c>
      <c r="B3538">
        <v>98</v>
      </c>
      <c r="C3538">
        <v>7369373</v>
      </c>
      <c r="D3538" t="s">
        <v>998</v>
      </c>
      <c r="E3538" t="s">
        <v>5754</v>
      </c>
      <c r="F3538" t="s">
        <v>11</v>
      </c>
      <c r="G3538">
        <v>2000000</v>
      </c>
      <c r="H3538" s="8">
        <v>5.7</v>
      </c>
    </row>
    <row r="3539" spans="1:8" hidden="1" x14ac:dyDescent="0.3">
      <c r="A3539" t="s">
        <v>273</v>
      </c>
      <c r="B3539">
        <v>150</v>
      </c>
      <c r="C3539">
        <v>4414535</v>
      </c>
      <c r="D3539" t="s">
        <v>1128</v>
      </c>
      <c r="E3539" t="s">
        <v>3761</v>
      </c>
      <c r="F3539" t="s">
        <v>11</v>
      </c>
      <c r="G3539">
        <v>18000000</v>
      </c>
      <c r="H3539" s="8">
        <v>7.8</v>
      </c>
    </row>
    <row r="3540" spans="1:8" hidden="1" x14ac:dyDescent="0.3">
      <c r="A3540" t="s">
        <v>5166</v>
      </c>
      <c r="B3540">
        <v>101</v>
      </c>
      <c r="C3540">
        <v>1984378</v>
      </c>
      <c r="D3540" t="s">
        <v>465</v>
      </c>
      <c r="E3540" t="s">
        <v>5755</v>
      </c>
      <c r="F3540" t="s">
        <v>11</v>
      </c>
      <c r="G3540">
        <v>2000000</v>
      </c>
      <c r="H3540" s="8">
        <v>6.5</v>
      </c>
    </row>
    <row r="3541" spans="1:8" hidden="1" x14ac:dyDescent="0.3">
      <c r="A3541" t="s">
        <v>5756</v>
      </c>
      <c r="B3541">
        <v>90</v>
      </c>
      <c r="C3541">
        <v>2283276</v>
      </c>
      <c r="D3541" t="s">
        <v>5757</v>
      </c>
      <c r="E3541" t="s">
        <v>5758</v>
      </c>
      <c r="F3541" t="s">
        <v>5759</v>
      </c>
      <c r="G3541">
        <v>1500000</v>
      </c>
      <c r="H3541" s="8">
        <v>8</v>
      </c>
    </row>
    <row r="3542" spans="1:8" hidden="1" x14ac:dyDescent="0.3">
      <c r="A3542" t="s">
        <v>5760</v>
      </c>
      <c r="B3542">
        <v>120</v>
      </c>
      <c r="C3542">
        <v>1098224</v>
      </c>
      <c r="D3542" t="s">
        <v>307</v>
      </c>
      <c r="E3542" t="s">
        <v>5761</v>
      </c>
      <c r="F3542" t="s">
        <v>11</v>
      </c>
      <c r="G3542">
        <v>2000000</v>
      </c>
      <c r="H3542" s="8">
        <v>3.3</v>
      </c>
    </row>
    <row r="3543" spans="1:8" hidden="1" x14ac:dyDescent="0.3">
      <c r="A3543" t="s">
        <v>5540</v>
      </c>
      <c r="B3543">
        <v>102</v>
      </c>
      <c r="C3543">
        <v>1430185</v>
      </c>
      <c r="D3543" t="s">
        <v>5762</v>
      </c>
      <c r="E3543" t="s">
        <v>5763</v>
      </c>
      <c r="F3543" t="s">
        <v>11</v>
      </c>
      <c r="G3543">
        <v>2000000</v>
      </c>
      <c r="H3543" s="8">
        <v>8.3000000000000007</v>
      </c>
    </row>
    <row r="3544" spans="1:8" hidden="1" x14ac:dyDescent="0.3">
      <c r="A3544" t="s">
        <v>5764</v>
      </c>
      <c r="B3544">
        <v>102</v>
      </c>
      <c r="C3544">
        <v>1477002</v>
      </c>
      <c r="D3544" t="s">
        <v>69</v>
      </c>
      <c r="E3544" t="s">
        <v>5765</v>
      </c>
      <c r="F3544" t="s">
        <v>11</v>
      </c>
      <c r="G3544">
        <v>2000000</v>
      </c>
      <c r="H3544" s="8">
        <v>6.9</v>
      </c>
    </row>
    <row r="3545" spans="1:8" hidden="1" x14ac:dyDescent="0.3">
      <c r="A3545" t="s">
        <v>5766</v>
      </c>
      <c r="B3545">
        <v>100</v>
      </c>
      <c r="C3545">
        <v>1134049</v>
      </c>
      <c r="D3545" t="s">
        <v>5767</v>
      </c>
      <c r="E3545" t="s">
        <v>5768</v>
      </c>
      <c r="F3545" t="s">
        <v>11</v>
      </c>
      <c r="G3545">
        <v>2000000</v>
      </c>
      <c r="H3545" s="8">
        <v>8.1</v>
      </c>
    </row>
    <row r="3546" spans="1:8" hidden="1" x14ac:dyDescent="0.3">
      <c r="A3546" t="s">
        <v>5341</v>
      </c>
      <c r="B3546">
        <v>89</v>
      </c>
      <c r="C3546">
        <v>653621</v>
      </c>
      <c r="D3546" t="s">
        <v>5769</v>
      </c>
      <c r="E3546" t="s">
        <v>5770</v>
      </c>
      <c r="F3546" t="s">
        <v>11</v>
      </c>
      <c r="G3546">
        <v>2000000</v>
      </c>
      <c r="H3546" s="8">
        <v>6.8</v>
      </c>
    </row>
    <row r="3547" spans="1:8" hidden="1" x14ac:dyDescent="0.3">
      <c r="A3547" t="s">
        <v>5771</v>
      </c>
      <c r="B3547">
        <v>86</v>
      </c>
      <c r="C3547">
        <v>535249</v>
      </c>
      <c r="D3547" t="s">
        <v>658</v>
      </c>
      <c r="E3547" t="s">
        <v>5772</v>
      </c>
      <c r="F3547" t="s">
        <v>11</v>
      </c>
      <c r="G3547">
        <v>3400000</v>
      </c>
      <c r="H3547" s="8">
        <v>4.5999999999999996</v>
      </c>
    </row>
    <row r="3548" spans="1:8" hidden="1" x14ac:dyDescent="0.3">
      <c r="A3548" t="s">
        <v>5773</v>
      </c>
      <c r="B3548">
        <v>96</v>
      </c>
      <c r="C3548">
        <v>371081</v>
      </c>
      <c r="D3548" t="s">
        <v>840</v>
      </c>
      <c r="E3548" t="s">
        <v>5774</v>
      </c>
      <c r="F3548" t="s">
        <v>11</v>
      </c>
      <c r="G3548">
        <v>6000000</v>
      </c>
      <c r="H3548" s="8">
        <v>7</v>
      </c>
    </row>
    <row r="3549" spans="1:8" hidden="1" x14ac:dyDescent="0.3">
      <c r="A3549" t="s">
        <v>5775</v>
      </c>
      <c r="B3549">
        <v>91</v>
      </c>
      <c r="C3549">
        <v>124494</v>
      </c>
      <c r="D3549" t="s">
        <v>5776</v>
      </c>
      <c r="E3549" t="s">
        <v>5777</v>
      </c>
      <c r="F3549" t="s">
        <v>11</v>
      </c>
      <c r="G3549">
        <v>2000000</v>
      </c>
      <c r="H3549" s="8">
        <v>6.7</v>
      </c>
    </row>
    <row r="3550" spans="1:8" hidden="1" x14ac:dyDescent="0.3">
      <c r="A3550" t="s">
        <v>5778</v>
      </c>
      <c r="B3550">
        <v>85</v>
      </c>
      <c r="C3550">
        <v>100669</v>
      </c>
      <c r="D3550" t="s">
        <v>840</v>
      </c>
      <c r="E3550" t="s">
        <v>5779</v>
      </c>
      <c r="F3550" t="s">
        <v>11</v>
      </c>
      <c r="G3550">
        <v>3800000</v>
      </c>
      <c r="H3550" s="8">
        <v>5.8</v>
      </c>
    </row>
    <row r="3551" spans="1:8" hidden="1" x14ac:dyDescent="0.3">
      <c r="A3551" t="s">
        <v>133</v>
      </c>
      <c r="B3551">
        <v>129</v>
      </c>
      <c r="C3551">
        <v>186354</v>
      </c>
      <c r="D3551" t="s">
        <v>1128</v>
      </c>
      <c r="E3551" t="s">
        <v>5780</v>
      </c>
      <c r="F3551" t="s">
        <v>11</v>
      </c>
      <c r="G3551">
        <v>13500000</v>
      </c>
      <c r="H3551" s="8">
        <v>4.5</v>
      </c>
    </row>
    <row r="3552" spans="1:8" hidden="1" x14ac:dyDescent="0.3">
      <c r="A3552" t="s">
        <v>5781</v>
      </c>
      <c r="B3552">
        <v>95</v>
      </c>
      <c r="C3552">
        <v>17580</v>
      </c>
      <c r="D3552" t="s">
        <v>1128</v>
      </c>
      <c r="E3552" t="s">
        <v>5782</v>
      </c>
      <c r="F3552" t="s">
        <v>11</v>
      </c>
      <c r="G3552">
        <v>1500000</v>
      </c>
      <c r="H3552" s="8">
        <v>6.2</v>
      </c>
    </row>
    <row r="3553" spans="1:8" hidden="1" x14ac:dyDescent="0.3">
      <c r="A3553" t="s">
        <v>5783</v>
      </c>
      <c r="B3553">
        <v>92</v>
      </c>
      <c r="C3553">
        <v>12667</v>
      </c>
      <c r="D3553" t="s">
        <v>69</v>
      </c>
      <c r="E3553" t="s">
        <v>5784</v>
      </c>
      <c r="F3553" t="s">
        <v>11</v>
      </c>
      <c r="G3553">
        <v>14000</v>
      </c>
      <c r="H3553" s="8">
        <v>6.6</v>
      </c>
    </row>
    <row r="3554" spans="1:8" hidden="1" x14ac:dyDescent="0.3">
      <c r="A3554" t="s">
        <v>5785</v>
      </c>
      <c r="B3554">
        <v>96</v>
      </c>
      <c r="C3554">
        <v>198407</v>
      </c>
      <c r="D3554" t="s">
        <v>1128</v>
      </c>
      <c r="E3554" t="s">
        <v>5786</v>
      </c>
      <c r="F3554" t="s">
        <v>11</v>
      </c>
      <c r="G3554">
        <v>2000000</v>
      </c>
      <c r="H3554" s="8">
        <v>6.6</v>
      </c>
    </row>
    <row r="3555" spans="1:8" hidden="1" x14ac:dyDescent="0.3">
      <c r="A3555" t="s">
        <v>3130</v>
      </c>
      <c r="B3555">
        <v>85</v>
      </c>
      <c r="C3555">
        <v>13973532</v>
      </c>
      <c r="D3555" t="s">
        <v>326</v>
      </c>
      <c r="E3555" t="s">
        <v>3131</v>
      </c>
      <c r="F3555" t="s">
        <v>11</v>
      </c>
      <c r="G3555">
        <v>25000000</v>
      </c>
      <c r="H3555" s="8">
        <v>5.0999999999999996</v>
      </c>
    </row>
    <row r="3556" spans="1:8" hidden="1" x14ac:dyDescent="0.3">
      <c r="A3556" t="s">
        <v>5787</v>
      </c>
      <c r="B3556">
        <v>119</v>
      </c>
      <c r="C3556">
        <v>4958</v>
      </c>
      <c r="D3556" t="s">
        <v>4677</v>
      </c>
      <c r="E3556" t="s">
        <v>5788</v>
      </c>
      <c r="F3556" t="s">
        <v>11</v>
      </c>
      <c r="G3556">
        <v>2000000</v>
      </c>
      <c r="H3556" s="8">
        <v>7.8</v>
      </c>
    </row>
    <row r="3557" spans="1:8" hidden="1" x14ac:dyDescent="0.3">
      <c r="A3557" t="s">
        <v>5789</v>
      </c>
      <c r="B3557">
        <v>83</v>
      </c>
      <c r="D3557" t="s">
        <v>5790</v>
      </c>
      <c r="E3557" t="s">
        <v>5791</v>
      </c>
      <c r="F3557" t="s">
        <v>11</v>
      </c>
      <c r="G3557">
        <v>2000000</v>
      </c>
      <c r="H3557" s="8">
        <v>5.5</v>
      </c>
    </row>
    <row r="3558" spans="1:8" hidden="1" x14ac:dyDescent="0.3">
      <c r="A3558" t="s">
        <v>5792</v>
      </c>
      <c r="B3558">
        <v>81</v>
      </c>
      <c r="D3558" t="s">
        <v>2873</v>
      </c>
      <c r="E3558" t="s">
        <v>5793</v>
      </c>
      <c r="F3558" t="s">
        <v>11</v>
      </c>
      <c r="G3558">
        <v>2000000</v>
      </c>
      <c r="H3558" s="8">
        <v>7.4</v>
      </c>
    </row>
    <row r="3559" spans="1:8" hidden="1" x14ac:dyDescent="0.3">
      <c r="A3559" t="s">
        <v>2666</v>
      </c>
      <c r="B3559">
        <v>82</v>
      </c>
      <c r="D3559" t="s">
        <v>658</v>
      </c>
      <c r="E3559" t="s">
        <v>5794</v>
      </c>
      <c r="F3559" t="s">
        <v>11</v>
      </c>
      <c r="G3559">
        <v>2000000</v>
      </c>
      <c r="H3559" s="8">
        <v>7.1</v>
      </c>
    </row>
    <row r="3560" spans="1:8" hidden="1" x14ac:dyDescent="0.3">
      <c r="A3560" t="s">
        <v>5795</v>
      </c>
      <c r="B3560">
        <v>92</v>
      </c>
      <c r="C3560">
        <v>7927</v>
      </c>
      <c r="D3560" t="s">
        <v>5796</v>
      </c>
      <c r="E3560" t="s">
        <v>5797</v>
      </c>
      <c r="F3560" t="s">
        <v>11</v>
      </c>
      <c r="G3560">
        <v>2300000</v>
      </c>
      <c r="H3560" s="8">
        <v>7.7</v>
      </c>
    </row>
    <row r="3561" spans="1:8" hidden="1" x14ac:dyDescent="0.3">
      <c r="A3561" t="s">
        <v>5798</v>
      </c>
      <c r="B3561">
        <v>106</v>
      </c>
      <c r="C3561">
        <v>2436</v>
      </c>
      <c r="D3561" t="s">
        <v>5799</v>
      </c>
      <c r="E3561" t="s">
        <v>5800</v>
      </c>
      <c r="F3561" t="s">
        <v>11</v>
      </c>
      <c r="G3561">
        <v>2000000</v>
      </c>
      <c r="H3561" s="8">
        <v>5.7</v>
      </c>
    </row>
    <row r="3562" spans="1:8" hidden="1" x14ac:dyDescent="0.3">
      <c r="A3562" t="s">
        <v>5801</v>
      </c>
      <c r="B3562">
        <v>99</v>
      </c>
      <c r="C3562">
        <v>4600000</v>
      </c>
      <c r="D3562" t="s">
        <v>643</v>
      </c>
      <c r="E3562" t="s">
        <v>5802</v>
      </c>
      <c r="F3562" t="s">
        <v>11</v>
      </c>
      <c r="G3562">
        <v>1900000</v>
      </c>
      <c r="H3562" s="8">
        <v>7.1</v>
      </c>
    </row>
    <row r="3563" spans="1:8" hidden="1" x14ac:dyDescent="0.3">
      <c r="A3563" t="s">
        <v>4277</v>
      </c>
      <c r="B3563">
        <v>103</v>
      </c>
      <c r="C3563">
        <v>1420578</v>
      </c>
      <c r="D3563" t="s">
        <v>1750</v>
      </c>
      <c r="E3563" t="s">
        <v>5803</v>
      </c>
      <c r="F3563" t="s">
        <v>11</v>
      </c>
      <c r="G3563">
        <v>1900000</v>
      </c>
      <c r="H3563" s="8">
        <v>6.4</v>
      </c>
    </row>
    <row r="3564" spans="1:8" hidden="1" x14ac:dyDescent="0.3">
      <c r="A3564" t="s">
        <v>5804</v>
      </c>
      <c r="B3564">
        <v>95</v>
      </c>
      <c r="C3564">
        <v>1028658</v>
      </c>
      <c r="D3564" t="s">
        <v>639</v>
      </c>
      <c r="E3564" t="s">
        <v>5805</v>
      </c>
      <c r="F3564" t="s">
        <v>11</v>
      </c>
      <c r="G3564">
        <v>3000000</v>
      </c>
      <c r="H3564" s="8">
        <v>7</v>
      </c>
    </row>
    <row r="3565" spans="1:8" hidden="1" x14ac:dyDescent="0.3">
      <c r="A3565" t="s">
        <v>5806</v>
      </c>
      <c r="B3565">
        <v>95</v>
      </c>
      <c r="C3565">
        <v>18435</v>
      </c>
      <c r="D3565" t="s">
        <v>1128</v>
      </c>
      <c r="E3565" t="s">
        <v>5807</v>
      </c>
      <c r="F3565" t="s">
        <v>955</v>
      </c>
      <c r="G3565">
        <v>1400000</v>
      </c>
      <c r="H3565" s="8">
        <v>5.8</v>
      </c>
    </row>
    <row r="3566" spans="1:8" hidden="1" x14ac:dyDescent="0.3">
      <c r="A3566" t="s">
        <v>2713</v>
      </c>
      <c r="B3566">
        <v>100</v>
      </c>
      <c r="C3566">
        <v>35266619</v>
      </c>
      <c r="D3566" t="s">
        <v>1661</v>
      </c>
      <c r="E3566" t="s">
        <v>2714</v>
      </c>
      <c r="F3566" t="s">
        <v>11</v>
      </c>
      <c r="G3566">
        <v>30000000</v>
      </c>
      <c r="H3566" s="8">
        <v>5.9</v>
      </c>
    </row>
    <row r="3567" spans="1:8" hidden="1" x14ac:dyDescent="0.3">
      <c r="A3567" t="s">
        <v>2058</v>
      </c>
      <c r="B3567">
        <v>101</v>
      </c>
      <c r="C3567">
        <v>26505000</v>
      </c>
      <c r="D3567" t="s">
        <v>2090</v>
      </c>
      <c r="E3567" t="s">
        <v>2378</v>
      </c>
      <c r="F3567" t="s">
        <v>11</v>
      </c>
      <c r="G3567">
        <v>1800000</v>
      </c>
      <c r="H3567" s="8">
        <v>7.5</v>
      </c>
    </row>
    <row r="3568" spans="1:8" hidden="1" x14ac:dyDescent="0.3">
      <c r="A3568" t="s">
        <v>3990</v>
      </c>
      <c r="B3568">
        <v>90</v>
      </c>
      <c r="C3568">
        <v>2957978</v>
      </c>
      <c r="D3568" t="s">
        <v>5808</v>
      </c>
      <c r="E3568" t="s">
        <v>5809</v>
      </c>
      <c r="F3568" t="s">
        <v>11</v>
      </c>
      <c r="G3568">
        <v>1000000</v>
      </c>
      <c r="H3568" s="8">
        <v>7.8</v>
      </c>
    </row>
    <row r="3569" spans="1:8" hidden="1" x14ac:dyDescent="0.3">
      <c r="A3569" t="s">
        <v>5810</v>
      </c>
      <c r="B3569">
        <v>89</v>
      </c>
      <c r="C3569">
        <v>444044</v>
      </c>
      <c r="D3569" t="s">
        <v>1128</v>
      </c>
      <c r="E3569" t="s">
        <v>5811</v>
      </c>
      <c r="F3569" t="s">
        <v>11</v>
      </c>
      <c r="G3569">
        <v>1900000</v>
      </c>
      <c r="H3569" s="8">
        <v>7.2</v>
      </c>
    </row>
    <row r="3570" spans="1:8" hidden="1" x14ac:dyDescent="0.3">
      <c r="A3570" t="s">
        <v>5812</v>
      </c>
      <c r="B3570">
        <v>87</v>
      </c>
      <c r="C3570">
        <v>40990055</v>
      </c>
      <c r="D3570" t="s">
        <v>1452</v>
      </c>
      <c r="E3570" t="s">
        <v>5813</v>
      </c>
      <c r="F3570" t="s">
        <v>11</v>
      </c>
      <c r="G3570">
        <v>1800000</v>
      </c>
      <c r="H3570" s="8">
        <v>5.6</v>
      </c>
    </row>
    <row r="3571" spans="1:8" hidden="1" x14ac:dyDescent="0.3">
      <c r="A3571" t="s">
        <v>5814</v>
      </c>
      <c r="B3571">
        <v>118</v>
      </c>
      <c r="C3571">
        <v>5709616</v>
      </c>
      <c r="D3571" t="s">
        <v>69</v>
      </c>
      <c r="E3571" t="s">
        <v>5815</v>
      </c>
      <c r="F3571" t="s">
        <v>920</v>
      </c>
      <c r="G3571">
        <v>1800000</v>
      </c>
      <c r="H3571" s="8">
        <v>6.8</v>
      </c>
    </row>
    <row r="3572" spans="1:8" hidden="1" x14ac:dyDescent="0.3">
      <c r="A3572" t="s">
        <v>5816</v>
      </c>
      <c r="B3572">
        <v>93</v>
      </c>
      <c r="C3572">
        <v>12784397</v>
      </c>
      <c r="D3572" t="s">
        <v>1750</v>
      </c>
      <c r="E3572" t="s">
        <v>5817</v>
      </c>
      <c r="F3572" t="s">
        <v>11</v>
      </c>
      <c r="G3572">
        <v>1800000</v>
      </c>
      <c r="H3572" s="8">
        <v>7.3</v>
      </c>
    </row>
    <row r="3573" spans="1:8" hidden="1" x14ac:dyDescent="0.3">
      <c r="A3573" t="s">
        <v>5818</v>
      </c>
      <c r="B3573">
        <v>109</v>
      </c>
      <c r="C3573">
        <v>3050934</v>
      </c>
      <c r="D3573" t="s">
        <v>2025</v>
      </c>
      <c r="E3573" t="s">
        <v>5819</v>
      </c>
      <c r="F3573" t="s">
        <v>11</v>
      </c>
      <c r="G3573">
        <v>1800000</v>
      </c>
      <c r="H3573" s="8">
        <v>7.3</v>
      </c>
    </row>
    <row r="3574" spans="1:8" hidden="1" x14ac:dyDescent="0.3">
      <c r="A3574" t="s">
        <v>4636</v>
      </c>
      <c r="B3574">
        <v>90</v>
      </c>
      <c r="C3574">
        <v>638476</v>
      </c>
      <c r="D3574" t="s">
        <v>5235</v>
      </c>
      <c r="E3574" t="s">
        <v>5820</v>
      </c>
      <c r="F3574" t="s">
        <v>11</v>
      </c>
      <c r="G3574">
        <v>1500000</v>
      </c>
      <c r="H3574" s="8">
        <v>6.6</v>
      </c>
    </row>
    <row r="3575" spans="1:8" hidden="1" x14ac:dyDescent="0.3">
      <c r="A3575" t="s">
        <v>5821</v>
      </c>
      <c r="B3575">
        <v>108</v>
      </c>
      <c r="C3575">
        <v>505295</v>
      </c>
      <c r="D3575" t="s">
        <v>2289</v>
      </c>
      <c r="E3575" t="s">
        <v>5822</v>
      </c>
      <c r="F3575" t="s">
        <v>5823</v>
      </c>
      <c r="G3575">
        <v>1800000</v>
      </c>
      <c r="H3575" s="8">
        <v>7.5</v>
      </c>
    </row>
    <row r="3576" spans="1:8" hidden="1" x14ac:dyDescent="0.3">
      <c r="A3576" t="s">
        <v>5824</v>
      </c>
      <c r="B3576">
        <v>113</v>
      </c>
      <c r="D3576" t="s">
        <v>2170</v>
      </c>
      <c r="E3576" t="s">
        <v>5825</v>
      </c>
      <c r="F3576" t="s">
        <v>11</v>
      </c>
      <c r="G3576">
        <v>1800000</v>
      </c>
      <c r="H3576" s="8">
        <v>5.3</v>
      </c>
    </row>
    <row r="3577" spans="1:8" hidden="1" x14ac:dyDescent="0.3">
      <c r="A3577" t="s">
        <v>5826</v>
      </c>
      <c r="B3577">
        <v>90</v>
      </c>
      <c r="D3577" t="s">
        <v>206</v>
      </c>
      <c r="E3577" t="s">
        <v>5827</v>
      </c>
      <c r="F3577" t="s">
        <v>11</v>
      </c>
      <c r="G3577">
        <v>1800000</v>
      </c>
      <c r="H3577" s="8">
        <v>3.4</v>
      </c>
    </row>
    <row r="3578" spans="1:8" hidden="1" x14ac:dyDescent="0.3">
      <c r="A3578" t="s">
        <v>5828</v>
      </c>
      <c r="B3578">
        <v>111</v>
      </c>
      <c r="D3578" t="s">
        <v>840</v>
      </c>
      <c r="E3578" t="s">
        <v>5829</v>
      </c>
      <c r="F3578" t="s">
        <v>11</v>
      </c>
      <c r="G3578">
        <v>1800000</v>
      </c>
      <c r="H3578" s="8">
        <v>5.4</v>
      </c>
    </row>
    <row r="3579" spans="1:8" hidden="1" x14ac:dyDescent="0.3">
      <c r="A3579" t="s">
        <v>609</v>
      </c>
      <c r="B3579">
        <v>81</v>
      </c>
      <c r="C3579">
        <v>7267324</v>
      </c>
      <c r="D3579" t="s">
        <v>643</v>
      </c>
      <c r="E3579" t="s">
        <v>5830</v>
      </c>
      <c r="F3579" t="s">
        <v>3637</v>
      </c>
      <c r="G3579">
        <v>3500000</v>
      </c>
      <c r="H3579" s="8">
        <v>7.8</v>
      </c>
    </row>
    <row r="3580" spans="1:8" hidden="1" x14ac:dyDescent="0.3">
      <c r="A3580" t="s">
        <v>5831</v>
      </c>
      <c r="B3580">
        <v>93</v>
      </c>
      <c r="C3580">
        <v>145540</v>
      </c>
      <c r="D3580" t="s">
        <v>4889</v>
      </c>
      <c r="E3580" t="s">
        <v>5832</v>
      </c>
      <c r="F3580" t="s">
        <v>11</v>
      </c>
      <c r="G3580">
        <v>500000</v>
      </c>
      <c r="H3580" s="8">
        <v>6.7</v>
      </c>
    </row>
    <row r="3581" spans="1:8" hidden="1" x14ac:dyDescent="0.3">
      <c r="A3581" t="s">
        <v>4204</v>
      </c>
      <c r="B3581">
        <v>138</v>
      </c>
      <c r="C3581">
        <v>35918429</v>
      </c>
      <c r="D3581" t="s">
        <v>643</v>
      </c>
      <c r="E3581" t="s">
        <v>5833</v>
      </c>
      <c r="F3581" t="s">
        <v>11</v>
      </c>
      <c r="G3581">
        <v>1700000</v>
      </c>
      <c r="H3581" s="8">
        <v>7.5</v>
      </c>
    </row>
    <row r="3582" spans="1:8" hidden="1" x14ac:dyDescent="0.3">
      <c r="A3582" t="s">
        <v>5834</v>
      </c>
      <c r="B3582">
        <v>105</v>
      </c>
      <c r="C3582">
        <v>92401</v>
      </c>
      <c r="D3582" t="s">
        <v>2170</v>
      </c>
      <c r="E3582" t="s">
        <v>5835</v>
      </c>
      <c r="F3582" t="s">
        <v>11</v>
      </c>
      <c r="G3582">
        <v>2000000</v>
      </c>
      <c r="H3582" s="8">
        <v>6.3</v>
      </c>
    </row>
    <row r="3583" spans="1:8" hidden="1" x14ac:dyDescent="0.3">
      <c r="A3583" t="s">
        <v>5836</v>
      </c>
      <c r="B3583">
        <v>98</v>
      </c>
      <c r="C3583">
        <v>1943649</v>
      </c>
      <c r="D3583" t="s">
        <v>1409</v>
      </c>
      <c r="E3583" t="s">
        <v>5837</v>
      </c>
      <c r="F3583" t="s">
        <v>11</v>
      </c>
      <c r="G3583">
        <v>1700000</v>
      </c>
      <c r="H3583" s="8">
        <v>6.3</v>
      </c>
    </row>
    <row r="3584" spans="1:8" hidden="1" x14ac:dyDescent="0.3">
      <c r="A3584" t="s">
        <v>5838</v>
      </c>
      <c r="B3584">
        <v>86</v>
      </c>
      <c r="C3584">
        <v>992238</v>
      </c>
      <c r="D3584" t="s">
        <v>69</v>
      </c>
      <c r="E3584" t="s">
        <v>5839</v>
      </c>
      <c r="F3584" t="s">
        <v>11</v>
      </c>
      <c r="G3584">
        <v>1700000</v>
      </c>
      <c r="H3584" s="8">
        <v>6.8</v>
      </c>
    </row>
    <row r="3585" spans="1:8" hidden="1" x14ac:dyDescent="0.3">
      <c r="A3585" t="s">
        <v>5840</v>
      </c>
      <c r="B3585">
        <v>104</v>
      </c>
      <c r="C3585">
        <v>4231500</v>
      </c>
      <c r="D3585" t="s">
        <v>69</v>
      </c>
      <c r="E3585" t="s">
        <v>5841</v>
      </c>
      <c r="F3585" t="s">
        <v>4544</v>
      </c>
      <c r="G3585">
        <v>1000000</v>
      </c>
      <c r="H3585" s="8">
        <v>7.8</v>
      </c>
    </row>
    <row r="3586" spans="1:8" hidden="1" x14ac:dyDescent="0.3">
      <c r="A3586" t="s">
        <v>5842</v>
      </c>
      <c r="B3586">
        <v>100</v>
      </c>
      <c r="C3586">
        <v>396035</v>
      </c>
      <c r="D3586" t="s">
        <v>69</v>
      </c>
      <c r="E3586" t="s">
        <v>5843</v>
      </c>
      <c r="F3586" t="s">
        <v>11</v>
      </c>
      <c r="G3586">
        <v>1000000</v>
      </c>
      <c r="H3586" s="8">
        <v>6.9</v>
      </c>
    </row>
    <row r="3587" spans="1:8" hidden="1" x14ac:dyDescent="0.3">
      <c r="A3587" t="s">
        <v>5844</v>
      </c>
      <c r="B3587">
        <v>84</v>
      </c>
      <c r="C3587">
        <v>6026908</v>
      </c>
      <c r="D3587" t="s">
        <v>840</v>
      </c>
      <c r="E3587" t="s">
        <v>5845</v>
      </c>
      <c r="F3587" t="s">
        <v>11</v>
      </c>
      <c r="G3587">
        <v>2000000</v>
      </c>
      <c r="H3587" s="8">
        <v>4.3</v>
      </c>
    </row>
    <row r="3588" spans="1:8" hidden="1" x14ac:dyDescent="0.3">
      <c r="A3588" t="s">
        <v>5846</v>
      </c>
      <c r="B3588">
        <v>95</v>
      </c>
      <c r="C3588">
        <v>1060591</v>
      </c>
      <c r="D3588" t="s">
        <v>465</v>
      </c>
      <c r="E3588" t="s">
        <v>5847</v>
      </c>
      <c r="F3588" t="s">
        <v>5848</v>
      </c>
      <c r="G3588">
        <v>1300000</v>
      </c>
      <c r="H3588" s="8">
        <v>7.2</v>
      </c>
    </row>
    <row r="3589" spans="1:8" hidden="1" x14ac:dyDescent="0.3">
      <c r="A3589" t="s">
        <v>5849</v>
      </c>
      <c r="B3589">
        <v>90</v>
      </c>
      <c r="C3589">
        <v>155972</v>
      </c>
      <c r="D3589" t="s">
        <v>465</v>
      </c>
      <c r="E3589" t="s">
        <v>5850</v>
      </c>
      <c r="F3589" t="s">
        <v>5759</v>
      </c>
      <c r="G3589">
        <v>1500000</v>
      </c>
      <c r="H3589" s="8">
        <v>7.3</v>
      </c>
    </row>
    <row r="3590" spans="1:8" hidden="1" x14ac:dyDescent="0.3">
      <c r="A3590" t="s">
        <v>5851</v>
      </c>
      <c r="B3590">
        <v>123</v>
      </c>
      <c r="C3590">
        <v>26893</v>
      </c>
      <c r="D3590" t="s">
        <v>4458</v>
      </c>
      <c r="E3590" t="s">
        <v>5852</v>
      </c>
      <c r="F3590" t="s">
        <v>955</v>
      </c>
      <c r="G3590">
        <v>1600000</v>
      </c>
      <c r="H3590" s="8">
        <v>7.2</v>
      </c>
    </row>
    <row r="3591" spans="1:8" hidden="1" x14ac:dyDescent="0.3">
      <c r="A3591" t="s">
        <v>5853</v>
      </c>
      <c r="B3591">
        <v>111</v>
      </c>
      <c r="C3591">
        <v>2580</v>
      </c>
      <c r="D3591" t="s">
        <v>2600</v>
      </c>
      <c r="E3591" t="s">
        <v>5854</v>
      </c>
      <c r="F3591" t="s">
        <v>11</v>
      </c>
      <c r="G3591">
        <v>1650000</v>
      </c>
      <c r="H3591" s="8">
        <v>5.4</v>
      </c>
    </row>
    <row r="3592" spans="1:8" hidden="1" x14ac:dyDescent="0.3">
      <c r="A3592" t="s">
        <v>35</v>
      </c>
      <c r="B3592">
        <v>110</v>
      </c>
      <c r="C3592">
        <v>58885635</v>
      </c>
      <c r="D3592" t="s">
        <v>1612</v>
      </c>
      <c r="E3592" t="s">
        <v>2845</v>
      </c>
      <c r="F3592" t="s">
        <v>11</v>
      </c>
      <c r="G3592">
        <v>26000000</v>
      </c>
      <c r="H3592" s="8">
        <v>7.4</v>
      </c>
    </row>
    <row r="3593" spans="1:8" hidden="1" x14ac:dyDescent="0.3">
      <c r="A3593" t="s">
        <v>5855</v>
      </c>
      <c r="B3593">
        <v>108</v>
      </c>
      <c r="C3593">
        <v>19067631</v>
      </c>
      <c r="D3593" t="s">
        <v>465</v>
      </c>
      <c r="E3593" t="s">
        <v>5856</v>
      </c>
      <c r="F3593" t="s">
        <v>11</v>
      </c>
      <c r="G3593">
        <v>2000000</v>
      </c>
      <c r="H3593" s="8">
        <v>7.1</v>
      </c>
    </row>
    <row r="3594" spans="1:8" hidden="1" x14ac:dyDescent="0.3">
      <c r="A3594" t="s">
        <v>5857</v>
      </c>
      <c r="B3594">
        <v>92</v>
      </c>
      <c r="C3594">
        <v>11806119</v>
      </c>
      <c r="D3594" t="s">
        <v>2315</v>
      </c>
      <c r="E3594" t="s">
        <v>5858</v>
      </c>
      <c r="F3594" t="s">
        <v>11</v>
      </c>
      <c r="G3594">
        <v>1100000</v>
      </c>
      <c r="H3594" s="8">
        <v>6.8</v>
      </c>
    </row>
    <row r="3595" spans="1:8" hidden="1" x14ac:dyDescent="0.3">
      <c r="A3595" t="s">
        <v>5859</v>
      </c>
      <c r="B3595">
        <v>91</v>
      </c>
      <c r="C3595">
        <v>7417210</v>
      </c>
      <c r="D3595" t="s">
        <v>1128</v>
      </c>
      <c r="E3595" t="s">
        <v>5860</v>
      </c>
      <c r="F3595" t="s">
        <v>11</v>
      </c>
      <c r="G3595">
        <v>1500000</v>
      </c>
      <c r="H3595" s="8">
        <v>7</v>
      </c>
    </row>
    <row r="3596" spans="1:8" hidden="1" x14ac:dyDescent="0.3">
      <c r="A3596" t="s">
        <v>4710</v>
      </c>
      <c r="B3596">
        <v>88</v>
      </c>
      <c r="C3596">
        <v>7362100</v>
      </c>
      <c r="D3596" t="s">
        <v>840</v>
      </c>
      <c r="E3596" t="s">
        <v>5861</v>
      </c>
      <c r="F3596" t="s">
        <v>11</v>
      </c>
      <c r="G3596">
        <v>1500000</v>
      </c>
      <c r="H3596" s="8">
        <v>7.4</v>
      </c>
    </row>
    <row r="3597" spans="1:8" hidden="1" x14ac:dyDescent="0.3">
      <c r="A3597" t="s">
        <v>3012</v>
      </c>
      <c r="B3597">
        <v>97</v>
      </c>
      <c r="C3597">
        <v>7022940</v>
      </c>
      <c r="D3597" t="s">
        <v>465</v>
      </c>
      <c r="E3597" t="s">
        <v>5862</v>
      </c>
      <c r="F3597" t="s">
        <v>11</v>
      </c>
      <c r="G3597">
        <v>1000000</v>
      </c>
      <c r="H3597" s="8">
        <v>6.7</v>
      </c>
    </row>
    <row r="3598" spans="1:8" hidden="1" x14ac:dyDescent="0.3">
      <c r="A3598" t="s">
        <v>3173</v>
      </c>
      <c r="B3598">
        <v>103</v>
      </c>
      <c r="C3598">
        <v>5132222</v>
      </c>
      <c r="D3598" t="s">
        <v>1267</v>
      </c>
      <c r="E3598" t="s">
        <v>5863</v>
      </c>
      <c r="F3598" t="s">
        <v>11</v>
      </c>
      <c r="G3598">
        <v>2000000</v>
      </c>
      <c r="H3598" s="8">
        <v>7.2</v>
      </c>
    </row>
    <row r="3599" spans="1:8" hidden="1" x14ac:dyDescent="0.3">
      <c r="A3599" t="s">
        <v>4731</v>
      </c>
      <c r="B3599">
        <v>110</v>
      </c>
      <c r="C3599">
        <v>2365931</v>
      </c>
      <c r="D3599" t="s">
        <v>1030</v>
      </c>
      <c r="E3599" t="s">
        <v>5864</v>
      </c>
      <c r="F3599" t="s">
        <v>11</v>
      </c>
      <c r="G3599">
        <v>1500000</v>
      </c>
      <c r="H3599" s="8">
        <v>7.5</v>
      </c>
    </row>
    <row r="3600" spans="1:8" hidden="1" x14ac:dyDescent="0.3">
      <c r="A3600" t="s">
        <v>107</v>
      </c>
      <c r="B3600">
        <v>103</v>
      </c>
      <c r="C3600">
        <v>53991137</v>
      </c>
      <c r="D3600" t="s">
        <v>883</v>
      </c>
      <c r="E3600" t="s">
        <v>5865</v>
      </c>
      <c r="F3600" t="s">
        <v>11</v>
      </c>
      <c r="G3600">
        <v>1500000</v>
      </c>
      <c r="H3600" s="8">
        <v>6.8</v>
      </c>
    </row>
    <row r="3601" spans="1:8" hidden="1" x14ac:dyDescent="0.3">
      <c r="A3601" t="s">
        <v>5866</v>
      </c>
      <c r="B3601">
        <v>114</v>
      </c>
      <c r="C3601">
        <v>1221261</v>
      </c>
      <c r="D3601" t="s">
        <v>712</v>
      </c>
      <c r="E3601" t="s">
        <v>5867</v>
      </c>
      <c r="F3601" t="s">
        <v>920</v>
      </c>
      <c r="G3601">
        <v>1500000</v>
      </c>
      <c r="H3601" s="8">
        <v>7.9</v>
      </c>
    </row>
    <row r="3602" spans="1:8" hidden="1" x14ac:dyDescent="0.3">
      <c r="A3602" t="s">
        <v>5868</v>
      </c>
      <c r="B3602">
        <v>112</v>
      </c>
      <c r="C3602">
        <v>712294</v>
      </c>
      <c r="D3602" t="s">
        <v>1128</v>
      </c>
      <c r="E3602" t="s">
        <v>5869</v>
      </c>
      <c r="F3602" t="s">
        <v>11</v>
      </c>
      <c r="G3602">
        <v>1500000</v>
      </c>
      <c r="H3602" s="8">
        <v>6.7</v>
      </c>
    </row>
    <row r="3603" spans="1:8" hidden="1" x14ac:dyDescent="0.3">
      <c r="A3603" t="s">
        <v>5870</v>
      </c>
      <c r="B3603">
        <v>104</v>
      </c>
      <c r="C3603">
        <v>3447339</v>
      </c>
      <c r="D3603" t="s">
        <v>551</v>
      </c>
      <c r="E3603" t="s">
        <v>5871</v>
      </c>
      <c r="F3603" t="s">
        <v>11</v>
      </c>
      <c r="G3603">
        <v>1500000</v>
      </c>
      <c r="H3603" s="8">
        <v>5.8</v>
      </c>
    </row>
    <row r="3604" spans="1:8" hidden="1" x14ac:dyDescent="0.3">
      <c r="A3604" t="s">
        <v>5441</v>
      </c>
      <c r="B3604">
        <v>99</v>
      </c>
      <c r="C3604">
        <v>418953</v>
      </c>
      <c r="D3604" t="s">
        <v>712</v>
      </c>
      <c r="E3604" t="s">
        <v>5872</v>
      </c>
      <c r="F3604" t="s">
        <v>11</v>
      </c>
      <c r="G3604">
        <v>1500000</v>
      </c>
      <c r="H3604" s="8">
        <v>6.5</v>
      </c>
    </row>
    <row r="3605" spans="1:8" hidden="1" x14ac:dyDescent="0.3">
      <c r="A3605" t="s">
        <v>5873</v>
      </c>
      <c r="B3605">
        <v>98</v>
      </c>
      <c r="C3605">
        <v>406035</v>
      </c>
      <c r="D3605" t="s">
        <v>1128</v>
      </c>
      <c r="E3605" t="s">
        <v>5874</v>
      </c>
      <c r="F3605" t="s">
        <v>11</v>
      </c>
      <c r="G3605">
        <v>1500000</v>
      </c>
      <c r="H3605" s="8">
        <v>7.2</v>
      </c>
    </row>
    <row r="3606" spans="1:8" hidden="1" x14ac:dyDescent="0.3">
      <c r="A3606" t="s">
        <v>4123</v>
      </c>
      <c r="B3606">
        <v>100</v>
      </c>
      <c r="C3606">
        <v>373967</v>
      </c>
      <c r="D3606" t="s">
        <v>2059</v>
      </c>
      <c r="E3606" t="s">
        <v>5875</v>
      </c>
      <c r="F3606" t="s">
        <v>11</v>
      </c>
      <c r="G3606">
        <v>1500000</v>
      </c>
      <c r="H3606" s="8">
        <v>6.5</v>
      </c>
    </row>
    <row r="3607" spans="1:8" hidden="1" x14ac:dyDescent="0.3">
      <c r="A3607" t="s">
        <v>5876</v>
      </c>
      <c r="B3607">
        <v>80</v>
      </c>
      <c r="C3607">
        <v>194568</v>
      </c>
      <c r="D3607" t="s">
        <v>551</v>
      </c>
      <c r="E3607" t="s">
        <v>5877</v>
      </c>
      <c r="F3607" t="s">
        <v>11</v>
      </c>
      <c r="G3607">
        <v>1500000</v>
      </c>
      <c r="H3607" s="8">
        <v>6.2</v>
      </c>
    </row>
    <row r="3608" spans="1:8" hidden="1" x14ac:dyDescent="0.3">
      <c r="A3608" t="s">
        <v>5878</v>
      </c>
      <c r="B3608">
        <v>87</v>
      </c>
      <c r="C3608">
        <v>163245</v>
      </c>
      <c r="D3608" t="s">
        <v>1302</v>
      </c>
      <c r="E3608" t="s">
        <v>5879</v>
      </c>
      <c r="F3608" t="s">
        <v>11</v>
      </c>
      <c r="G3608">
        <v>1500000</v>
      </c>
      <c r="H3608" s="8">
        <v>8.6</v>
      </c>
    </row>
    <row r="3609" spans="1:8" hidden="1" x14ac:dyDescent="0.3">
      <c r="A3609" t="s">
        <v>5880</v>
      </c>
      <c r="B3609">
        <v>91</v>
      </c>
      <c r="C3609">
        <v>119841</v>
      </c>
      <c r="D3609" t="s">
        <v>1128</v>
      </c>
      <c r="E3609" t="s">
        <v>5881</v>
      </c>
      <c r="F3609" t="s">
        <v>11</v>
      </c>
      <c r="G3609">
        <v>1500000</v>
      </c>
      <c r="H3609" s="8">
        <v>6.5</v>
      </c>
    </row>
    <row r="3610" spans="1:8" hidden="1" x14ac:dyDescent="0.3">
      <c r="A3610" t="s">
        <v>5882</v>
      </c>
      <c r="B3610">
        <v>84</v>
      </c>
      <c r="C3610">
        <v>173066</v>
      </c>
      <c r="D3610" t="s">
        <v>924</v>
      </c>
      <c r="E3610" t="s">
        <v>5883</v>
      </c>
      <c r="F3610" t="s">
        <v>11</v>
      </c>
      <c r="G3610">
        <v>1500000</v>
      </c>
      <c r="H3610" s="8">
        <v>6.3</v>
      </c>
    </row>
    <row r="3611" spans="1:8" hidden="1" x14ac:dyDescent="0.3">
      <c r="A3611" t="s">
        <v>4271</v>
      </c>
      <c r="B3611">
        <v>90</v>
      </c>
      <c r="C3611">
        <v>92362</v>
      </c>
      <c r="D3611" t="s">
        <v>840</v>
      </c>
      <c r="E3611" t="s">
        <v>5884</v>
      </c>
      <c r="F3611" t="s">
        <v>11</v>
      </c>
      <c r="G3611">
        <v>1500000</v>
      </c>
      <c r="H3611" s="8">
        <v>4.3</v>
      </c>
    </row>
    <row r="3612" spans="1:8" hidden="1" x14ac:dyDescent="0.3">
      <c r="A3612" t="s">
        <v>5885</v>
      </c>
      <c r="B3612">
        <v>98</v>
      </c>
      <c r="C3612">
        <v>105943</v>
      </c>
      <c r="D3612" t="s">
        <v>658</v>
      </c>
      <c r="E3612" t="s">
        <v>5886</v>
      </c>
      <c r="F3612" t="s">
        <v>11</v>
      </c>
      <c r="G3612">
        <v>1500000</v>
      </c>
      <c r="H3612" s="8">
        <v>6.1</v>
      </c>
    </row>
    <row r="3613" spans="1:8" hidden="1" x14ac:dyDescent="0.3">
      <c r="A3613" t="s">
        <v>4845</v>
      </c>
      <c r="B3613">
        <v>124</v>
      </c>
      <c r="C3613">
        <v>183490</v>
      </c>
      <c r="D3613" t="s">
        <v>1123</v>
      </c>
      <c r="E3613" t="s">
        <v>5887</v>
      </c>
      <c r="F3613" t="s">
        <v>11</v>
      </c>
      <c r="G3613">
        <v>1700000</v>
      </c>
      <c r="H3613" s="8">
        <v>5.8</v>
      </c>
    </row>
    <row r="3614" spans="1:8" hidden="1" x14ac:dyDescent="0.3">
      <c r="A3614" t="s">
        <v>5888</v>
      </c>
      <c r="B3614">
        <v>95</v>
      </c>
      <c r="C3614">
        <v>3478</v>
      </c>
      <c r="D3614" t="s">
        <v>2404</v>
      </c>
      <c r="E3614" t="s">
        <v>5889</v>
      </c>
      <c r="F3614" t="s">
        <v>11</v>
      </c>
      <c r="G3614">
        <v>1500000</v>
      </c>
      <c r="H3614" s="8">
        <v>6.7</v>
      </c>
    </row>
    <row r="3615" spans="1:8" hidden="1" x14ac:dyDescent="0.3">
      <c r="A3615" t="s">
        <v>5890</v>
      </c>
      <c r="B3615">
        <v>90</v>
      </c>
      <c r="C3615">
        <v>52166</v>
      </c>
      <c r="D3615" t="s">
        <v>1128</v>
      </c>
      <c r="E3615" t="s">
        <v>5891</v>
      </c>
      <c r="F3615" t="s">
        <v>11</v>
      </c>
      <c r="G3615">
        <v>2000000</v>
      </c>
      <c r="H3615" s="8">
        <v>6.7</v>
      </c>
    </row>
    <row r="3616" spans="1:8" hidden="1" x14ac:dyDescent="0.3">
      <c r="A3616" t="s">
        <v>3996</v>
      </c>
      <c r="B3616">
        <v>101</v>
      </c>
      <c r="C3616">
        <v>1163508</v>
      </c>
      <c r="D3616" t="s">
        <v>288</v>
      </c>
      <c r="E3616" t="s">
        <v>5892</v>
      </c>
      <c r="F3616" t="s">
        <v>11</v>
      </c>
      <c r="G3616">
        <v>2500000</v>
      </c>
      <c r="H3616" s="8">
        <v>5.0999999999999996</v>
      </c>
    </row>
    <row r="3617" spans="1:8" hidden="1" x14ac:dyDescent="0.3">
      <c r="A3617" t="s">
        <v>285</v>
      </c>
      <c r="B3617">
        <v>130</v>
      </c>
      <c r="C3617">
        <v>80033643</v>
      </c>
      <c r="D3617" t="s">
        <v>391</v>
      </c>
      <c r="E3617" t="s">
        <v>1340</v>
      </c>
      <c r="F3617" t="s">
        <v>11</v>
      </c>
      <c r="G3617">
        <v>60000000</v>
      </c>
      <c r="H3617" s="8">
        <v>7</v>
      </c>
    </row>
    <row r="3618" spans="1:8" hidden="1" x14ac:dyDescent="0.3">
      <c r="A3618" t="s">
        <v>5893</v>
      </c>
      <c r="B3618">
        <v>83</v>
      </c>
      <c r="C3618">
        <v>184925485</v>
      </c>
      <c r="D3618" t="s">
        <v>1970</v>
      </c>
      <c r="E3618" t="s">
        <v>5894</v>
      </c>
      <c r="F3618" t="s">
        <v>11</v>
      </c>
      <c r="G3618">
        <v>2000000</v>
      </c>
      <c r="H3618" s="8">
        <v>7.7</v>
      </c>
    </row>
    <row r="3619" spans="1:8" hidden="1" x14ac:dyDescent="0.3">
      <c r="A3619" t="s">
        <v>5895</v>
      </c>
      <c r="B3619">
        <v>106</v>
      </c>
      <c r="C3619">
        <v>304124</v>
      </c>
      <c r="D3619" t="s">
        <v>1128</v>
      </c>
      <c r="E3619" t="s">
        <v>5896</v>
      </c>
      <c r="F3619" t="s">
        <v>920</v>
      </c>
      <c r="G3619">
        <v>1400000</v>
      </c>
      <c r="H3619" s="8">
        <v>6.7</v>
      </c>
    </row>
    <row r="3620" spans="1:8" hidden="1" x14ac:dyDescent="0.3">
      <c r="A3620" t="s">
        <v>5897</v>
      </c>
      <c r="B3620">
        <v>94</v>
      </c>
      <c r="C3620">
        <v>36830</v>
      </c>
      <c r="D3620" t="s">
        <v>5898</v>
      </c>
      <c r="E3620" t="s">
        <v>5899</v>
      </c>
      <c r="F3620" t="s">
        <v>11</v>
      </c>
      <c r="G3620">
        <v>1400000</v>
      </c>
      <c r="H3620" s="8">
        <v>6.6</v>
      </c>
    </row>
    <row r="3621" spans="1:8" hidden="1" x14ac:dyDescent="0.3">
      <c r="A3621" t="s">
        <v>422</v>
      </c>
      <c r="B3621">
        <v>120</v>
      </c>
      <c r="C3621">
        <v>3650677</v>
      </c>
      <c r="D3621" t="s">
        <v>326</v>
      </c>
      <c r="E3621" t="s">
        <v>5900</v>
      </c>
      <c r="F3621" t="s">
        <v>11</v>
      </c>
      <c r="G3621">
        <v>960000</v>
      </c>
      <c r="H3621" s="8">
        <v>8.1999999999999993</v>
      </c>
    </row>
    <row r="3622" spans="1:8" hidden="1" x14ac:dyDescent="0.3">
      <c r="A3622" t="s">
        <v>4930</v>
      </c>
      <c r="B3622">
        <v>105</v>
      </c>
      <c r="C3622">
        <v>1647780</v>
      </c>
      <c r="D3622" t="s">
        <v>1128</v>
      </c>
      <c r="E3622" t="s">
        <v>5901</v>
      </c>
      <c r="F3622" t="s">
        <v>4823</v>
      </c>
      <c r="G3622">
        <v>1300000</v>
      </c>
      <c r="H3622" s="8">
        <v>8.1</v>
      </c>
    </row>
    <row r="3623" spans="1:8" hidden="1" x14ac:dyDescent="0.3">
      <c r="A3623" t="s">
        <v>5902</v>
      </c>
      <c r="B3623">
        <v>95</v>
      </c>
      <c r="C3623">
        <v>695229</v>
      </c>
      <c r="D3623" t="s">
        <v>840</v>
      </c>
      <c r="E3623" t="s">
        <v>5903</v>
      </c>
      <c r="F3623" t="s">
        <v>11</v>
      </c>
      <c r="G3623">
        <v>1300000</v>
      </c>
      <c r="H3623" s="8">
        <v>7.2</v>
      </c>
    </row>
    <row r="3624" spans="1:8" hidden="1" x14ac:dyDescent="0.3">
      <c r="A3624" t="s">
        <v>5904</v>
      </c>
      <c r="B3624">
        <v>135</v>
      </c>
      <c r="C3624">
        <v>638951</v>
      </c>
      <c r="D3624" t="s">
        <v>1128</v>
      </c>
      <c r="E3624" t="s">
        <v>5905</v>
      </c>
      <c r="F3624" t="s">
        <v>5906</v>
      </c>
      <c r="G3624">
        <v>1592000</v>
      </c>
      <c r="H3624" s="8">
        <v>7.4</v>
      </c>
    </row>
    <row r="3625" spans="1:8" hidden="1" x14ac:dyDescent="0.3">
      <c r="A3625" t="s">
        <v>5907</v>
      </c>
      <c r="B3625">
        <v>105</v>
      </c>
      <c r="C3625">
        <v>609042</v>
      </c>
      <c r="D3625" t="s">
        <v>1128</v>
      </c>
      <c r="E3625" t="s">
        <v>5908</v>
      </c>
      <c r="F3625" t="s">
        <v>11</v>
      </c>
      <c r="G3625">
        <v>1300000</v>
      </c>
      <c r="H3625" s="8">
        <v>6.5</v>
      </c>
    </row>
    <row r="3626" spans="1:8" hidden="1" x14ac:dyDescent="0.3">
      <c r="A3626" t="s">
        <v>5909</v>
      </c>
      <c r="B3626">
        <v>83</v>
      </c>
      <c r="C3626">
        <v>1521</v>
      </c>
      <c r="D3626" t="s">
        <v>2453</v>
      </c>
      <c r="E3626" t="s">
        <v>5910</v>
      </c>
      <c r="F3626" t="s">
        <v>11</v>
      </c>
      <c r="G3626">
        <v>1500000</v>
      </c>
      <c r="H3626" s="8">
        <v>5.7</v>
      </c>
    </row>
    <row r="3627" spans="1:8" hidden="1" x14ac:dyDescent="0.3">
      <c r="A3627" t="s">
        <v>1416</v>
      </c>
      <c r="B3627">
        <v>111</v>
      </c>
      <c r="C3627">
        <v>32940507</v>
      </c>
      <c r="D3627" t="s">
        <v>142</v>
      </c>
      <c r="E3627" t="s">
        <v>1417</v>
      </c>
      <c r="F3627" t="s">
        <v>11</v>
      </c>
      <c r="G3627">
        <v>60000000</v>
      </c>
      <c r="H3627" s="8">
        <v>6.1</v>
      </c>
    </row>
    <row r="3628" spans="1:8" hidden="1" x14ac:dyDescent="0.3">
      <c r="A3628" t="s">
        <v>5911</v>
      </c>
      <c r="B3628">
        <v>87</v>
      </c>
      <c r="C3628">
        <v>19539</v>
      </c>
      <c r="D3628" t="s">
        <v>658</v>
      </c>
      <c r="E3628" t="s">
        <v>5912</v>
      </c>
      <c r="F3628" t="s">
        <v>11</v>
      </c>
      <c r="G3628">
        <v>1000000</v>
      </c>
      <c r="H3628" s="8">
        <v>6.2</v>
      </c>
    </row>
    <row r="3629" spans="1:8" hidden="1" x14ac:dyDescent="0.3">
      <c r="A3629" t="s">
        <v>5913</v>
      </c>
      <c r="B3629">
        <v>97</v>
      </c>
      <c r="C3629">
        <v>100358</v>
      </c>
      <c r="D3629" t="s">
        <v>3557</v>
      </c>
      <c r="E3629" t="s">
        <v>5914</v>
      </c>
      <c r="F3629" t="s">
        <v>11</v>
      </c>
      <c r="G3629">
        <v>1500000</v>
      </c>
      <c r="H3629" s="8">
        <v>3.3</v>
      </c>
    </row>
    <row r="3630" spans="1:8" hidden="1" x14ac:dyDescent="0.3">
      <c r="A3630" t="s">
        <v>2296</v>
      </c>
      <c r="B3630">
        <v>87</v>
      </c>
      <c r="C3630">
        <v>19100000</v>
      </c>
      <c r="D3630" t="s">
        <v>998</v>
      </c>
      <c r="E3630" t="s">
        <v>5915</v>
      </c>
      <c r="F3630" t="s">
        <v>11</v>
      </c>
      <c r="G3630">
        <v>1250000</v>
      </c>
      <c r="H3630" s="8">
        <v>6.1</v>
      </c>
    </row>
    <row r="3631" spans="1:8" hidden="1" x14ac:dyDescent="0.3">
      <c r="A3631" t="s">
        <v>5916</v>
      </c>
      <c r="B3631">
        <v>80</v>
      </c>
      <c r="C3631">
        <v>2833383</v>
      </c>
      <c r="D3631" t="s">
        <v>2025</v>
      </c>
      <c r="E3631" t="s">
        <v>5917</v>
      </c>
      <c r="F3631" t="s">
        <v>11</v>
      </c>
      <c r="G3631">
        <v>427000</v>
      </c>
      <c r="H3631" s="8">
        <v>5.7</v>
      </c>
    </row>
    <row r="3632" spans="1:8" hidden="1" x14ac:dyDescent="0.3">
      <c r="A3632" t="s">
        <v>1670</v>
      </c>
      <c r="B3632">
        <v>123</v>
      </c>
      <c r="D3632" t="s">
        <v>4651</v>
      </c>
      <c r="E3632" t="s">
        <v>5918</v>
      </c>
      <c r="F3632" t="s">
        <v>11</v>
      </c>
      <c r="G3632">
        <v>1420000</v>
      </c>
      <c r="H3632" s="8">
        <v>4.0999999999999996</v>
      </c>
    </row>
    <row r="3633" spans="1:8" hidden="1" x14ac:dyDescent="0.3">
      <c r="A3633" t="s">
        <v>500</v>
      </c>
      <c r="B3633">
        <v>100</v>
      </c>
      <c r="C3633">
        <v>24741700</v>
      </c>
      <c r="D3633" t="s">
        <v>1128</v>
      </c>
      <c r="E3633" t="s">
        <v>5919</v>
      </c>
      <c r="F3633" t="s">
        <v>11</v>
      </c>
      <c r="G3633">
        <v>1200000</v>
      </c>
      <c r="H3633" s="8">
        <v>7.2</v>
      </c>
    </row>
    <row r="3634" spans="1:8" hidden="1" x14ac:dyDescent="0.3">
      <c r="A3634" t="s">
        <v>107</v>
      </c>
      <c r="B3634">
        <v>103</v>
      </c>
      <c r="C3634">
        <v>55153403</v>
      </c>
      <c r="D3634" t="s">
        <v>998</v>
      </c>
      <c r="E3634" t="s">
        <v>5920</v>
      </c>
      <c r="F3634" t="s">
        <v>11</v>
      </c>
      <c r="G3634">
        <v>1200000</v>
      </c>
      <c r="H3634" s="8">
        <v>7.7</v>
      </c>
    </row>
    <row r="3635" spans="1:8" hidden="1" x14ac:dyDescent="0.3">
      <c r="A3635" t="s">
        <v>1626</v>
      </c>
      <c r="B3635">
        <v>100</v>
      </c>
      <c r="C3635">
        <v>18488314</v>
      </c>
      <c r="D3635" t="s">
        <v>3903</v>
      </c>
      <c r="E3635" t="s">
        <v>5921</v>
      </c>
      <c r="F3635" t="s">
        <v>11</v>
      </c>
      <c r="G3635">
        <v>1200000</v>
      </c>
      <c r="H3635" s="8">
        <v>7.1</v>
      </c>
    </row>
    <row r="3636" spans="1:8" hidden="1" x14ac:dyDescent="0.3">
      <c r="A3636" t="s">
        <v>5922</v>
      </c>
      <c r="B3636">
        <v>89</v>
      </c>
      <c r="C3636">
        <v>11278</v>
      </c>
      <c r="D3636" t="s">
        <v>840</v>
      </c>
      <c r="E3636" t="s">
        <v>5923</v>
      </c>
      <c r="F3636" t="s">
        <v>920</v>
      </c>
      <c r="G3636">
        <v>1300000</v>
      </c>
      <c r="H3636" s="8">
        <v>7</v>
      </c>
    </row>
    <row r="3637" spans="1:8" hidden="1" x14ac:dyDescent="0.3">
      <c r="A3637" t="s">
        <v>890</v>
      </c>
      <c r="B3637">
        <v>104</v>
      </c>
      <c r="C3637">
        <v>79363785</v>
      </c>
      <c r="D3637" t="s">
        <v>891</v>
      </c>
      <c r="E3637" t="s">
        <v>892</v>
      </c>
      <c r="F3637" t="s">
        <v>11</v>
      </c>
      <c r="G3637">
        <v>80000000</v>
      </c>
      <c r="H3637" s="8">
        <v>5.5</v>
      </c>
    </row>
    <row r="3638" spans="1:8" hidden="1" x14ac:dyDescent="0.3">
      <c r="A3638" t="s">
        <v>3269</v>
      </c>
      <c r="B3638">
        <v>114</v>
      </c>
      <c r="C3638">
        <v>13876974</v>
      </c>
      <c r="D3638" t="s">
        <v>465</v>
      </c>
      <c r="E3638" t="s">
        <v>5924</v>
      </c>
      <c r="F3638" t="s">
        <v>4544</v>
      </c>
      <c r="G3638">
        <v>7000000</v>
      </c>
      <c r="H3638" s="8">
        <v>7.4</v>
      </c>
    </row>
    <row r="3639" spans="1:8" hidden="1" x14ac:dyDescent="0.3">
      <c r="A3639" t="s">
        <v>4219</v>
      </c>
      <c r="B3639">
        <v>111</v>
      </c>
      <c r="C3639">
        <v>9180275</v>
      </c>
      <c r="D3639" t="s">
        <v>1128</v>
      </c>
      <c r="E3639" t="s">
        <v>5925</v>
      </c>
      <c r="F3639" t="s">
        <v>11</v>
      </c>
      <c r="G3639">
        <v>1200000</v>
      </c>
      <c r="H3639" s="8">
        <v>7.7</v>
      </c>
    </row>
    <row r="3640" spans="1:8" hidden="1" x14ac:dyDescent="0.3">
      <c r="A3640" t="s">
        <v>1976</v>
      </c>
      <c r="B3640">
        <v>110</v>
      </c>
      <c r="C3640">
        <v>22494487</v>
      </c>
      <c r="D3640" t="s">
        <v>719</v>
      </c>
      <c r="E3640" t="s">
        <v>2913</v>
      </c>
      <c r="F3640" t="s">
        <v>11</v>
      </c>
      <c r="G3640">
        <v>27000000</v>
      </c>
      <c r="H3640" s="8">
        <v>7.8</v>
      </c>
    </row>
    <row r="3641" spans="1:8" hidden="1" x14ac:dyDescent="0.3">
      <c r="A3641" t="s">
        <v>5926</v>
      </c>
      <c r="B3641">
        <v>85</v>
      </c>
      <c r="C3641">
        <v>2199853</v>
      </c>
      <c r="D3641" t="s">
        <v>840</v>
      </c>
      <c r="E3641" t="s">
        <v>5927</v>
      </c>
      <c r="F3641" t="s">
        <v>11</v>
      </c>
      <c r="G3641">
        <v>1200000</v>
      </c>
      <c r="H3641" s="8">
        <v>6.6</v>
      </c>
    </row>
    <row r="3642" spans="1:8" hidden="1" x14ac:dyDescent="0.3">
      <c r="A3642" t="s">
        <v>5928</v>
      </c>
      <c r="B3642">
        <v>113</v>
      </c>
      <c r="C3642">
        <v>2859955</v>
      </c>
      <c r="D3642" t="s">
        <v>1254</v>
      </c>
      <c r="E3642" t="s">
        <v>5929</v>
      </c>
      <c r="F3642" t="s">
        <v>11</v>
      </c>
      <c r="G3642">
        <v>1200000</v>
      </c>
      <c r="H3642" s="8">
        <v>6</v>
      </c>
    </row>
    <row r="3643" spans="1:8" hidden="1" x14ac:dyDescent="0.3">
      <c r="A3643" t="s">
        <v>578</v>
      </c>
      <c r="B3643">
        <v>99</v>
      </c>
      <c r="C3643">
        <v>2812029</v>
      </c>
      <c r="D3643" t="s">
        <v>712</v>
      </c>
      <c r="E3643" t="s">
        <v>5930</v>
      </c>
      <c r="F3643" t="s">
        <v>11</v>
      </c>
      <c r="G3643">
        <v>1200000</v>
      </c>
      <c r="H3643" s="8">
        <v>8.4</v>
      </c>
    </row>
    <row r="3644" spans="1:8" hidden="1" x14ac:dyDescent="0.3">
      <c r="A3644" t="s">
        <v>2793</v>
      </c>
      <c r="B3644">
        <v>142</v>
      </c>
      <c r="C3644">
        <v>6100000</v>
      </c>
      <c r="D3644" t="s">
        <v>5052</v>
      </c>
      <c r="E3644" t="s">
        <v>5931</v>
      </c>
      <c r="F3644" t="s">
        <v>3119</v>
      </c>
      <c r="G3644">
        <v>1200000</v>
      </c>
      <c r="H3644" s="8">
        <v>8.9</v>
      </c>
    </row>
    <row r="3645" spans="1:8" hidden="1" x14ac:dyDescent="0.3">
      <c r="A3645" t="s">
        <v>5932</v>
      </c>
      <c r="B3645">
        <v>112</v>
      </c>
      <c r="C3645">
        <v>375723</v>
      </c>
      <c r="D3645" t="s">
        <v>840</v>
      </c>
      <c r="E3645" t="s">
        <v>5933</v>
      </c>
      <c r="F3645" t="s">
        <v>5067</v>
      </c>
      <c r="G3645">
        <v>4000000</v>
      </c>
      <c r="H3645" s="8">
        <v>7.9</v>
      </c>
    </row>
    <row r="3646" spans="1:8" hidden="1" x14ac:dyDescent="0.3">
      <c r="A3646" t="s">
        <v>5934</v>
      </c>
      <c r="B3646">
        <v>108</v>
      </c>
      <c r="C3646">
        <v>594904</v>
      </c>
      <c r="D3646" t="s">
        <v>840</v>
      </c>
      <c r="E3646" t="s">
        <v>5935</v>
      </c>
      <c r="F3646" t="s">
        <v>11</v>
      </c>
      <c r="G3646">
        <v>1200000</v>
      </c>
      <c r="H3646" s="8">
        <v>6</v>
      </c>
    </row>
    <row r="3647" spans="1:8" hidden="1" x14ac:dyDescent="0.3">
      <c r="A3647" t="s">
        <v>5936</v>
      </c>
      <c r="B3647">
        <v>88</v>
      </c>
      <c r="C3647">
        <v>58936</v>
      </c>
      <c r="D3647" t="s">
        <v>2464</v>
      </c>
      <c r="E3647" t="s">
        <v>5937</v>
      </c>
      <c r="F3647" t="s">
        <v>11</v>
      </c>
      <c r="G3647">
        <v>1200000</v>
      </c>
      <c r="H3647" s="8">
        <v>6.1</v>
      </c>
    </row>
    <row r="3648" spans="1:8" hidden="1" x14ac:dyDescent="0.3">
      <c r="A3648" t="s">
        <v>5938</v>
      </c>
      <c r="B3648">
        <v>97</v>
      </c>
      <c r="C3648">
        <v>24784</v>
      </c>
      <c r="D3648" t="s">
        <v>2873</v>
      </c>
      <c r="E3648" t="s">
        <v>5939</v>
      </c>
      <c r="F3648" t="s">
        <v>11</v>
      </c>
      <c r="G3648">
        <v>1200000</v>
      </c>
      <c r="H3648" s="8">
        <v>7.4</v>
      </c>
    </row>
    <row r="3649" spans="1:8" hidden="1" x14ac:dyDescent="0.3">
      <c r="A3649" t="s">
        <v>5940</v>
      </c>
      <c r="B3649">
        <v>85</v>
      </c>
      <c r="C3649">
        <v>7826</v>
      </c>
      <c r="D3649" t="s">
        <v>5235</v>
      </c>
      <c r="E3649" t="s">
        <v>5941</v>
      </c>
      <c r="F3649" t="s">
        <v>11</v>
      </c>
      <c r="G3649">
        <v>1200000</v>
      </c>
      <c r="H3649" s="8">
        <v>6.2</v>
      </c>
    </row>
    <row r="3650" spans="1:8" hidden="1" x14ac:dyDescent="0.3">
      <c r="A3650" t="s">
        <v>5942</v>
      </c>
      <c r="B3650">
        <v>110</v>
      </c>
      <c r="C3650">
        <v>3830</v>
      </c>
      <c r="D3650" t="s">
        <v>840</v>
      </c>
      <c r="E3650" t="s">
        <v>5943</v>
      </c>
      <c r="F3650" t="s">
        <v>920</v>
      </c>
      <c r="G3650">
        <v>1200000</v>
      </c>
      <c r="H3650" s="8">
        <v>7.2</v>
      </c>
    </row>
    <row r="3651" spans="1:8" hidden="1" x14ac:dyDescent="0.3">
      <c r="A3651" t="s">
        <v>1195</v>
      </c>
      <c r="B3651">
        <v>91</v>
      </c>
      <c r="C3651">
        <v>2850263</v>
      </c>
      <c r="D3651" t="s">
        <v>5944</v>
      </c>
      <c r="E3651" t="s">
        <v>5945</v>
      </c>
      <c r="F3651" t="s">
        <v>11</v>
      </c>
      <c r="G3651">
        <v>2600000</v>
      </c>
      <c r="H3651" s="8">
        <v>6.2</v>
      </c>
    </row>
    <row r="3652" spans="1:8" hidden="1" x14ac:dyDescent="0.3">
      <c r="A3652" t="s">
        <v>5946</v>
      </c>
      <c r="B3652">
        <v>94</v>
      </c>
      <c r="C3652">
        <v>16101109</v>
      </c>
      <c r="D3652" t="s">
        <v>658</v>
      </c>
      <c r="E3652" t="s">
        <v>5947</v>
      </c>
      <c r="F3652" t="s">
        <v>11</v>
      </c>
      <c r="G3652">
        <v>3000000</v>
      </c>
      <c r="H3652" s="8">
        <v>6.8</v>
      </c>
    </row>
    <row r="3653" spans="1:8" hidden="1" x14ac:dyDescent="0.3">
      <c r="A3653" t="s">
        <v>5703</v>
      </c>
      <c r="B3653">
        <v>90</v>
      </c>
      <c r="C3653">
        <v>6013</v>
      </c>
      <c r="D3653" t="s">
        <v>712</v>
      </c>
      <c r="E3653" t="s">
        <v>5948</v>
      </c>
      <c r="F3653" t="s">
        <v>11</v>
      </c>
      <c r="G3653">
        <v>695393</v>
      </c>
      <c r="H3653" s="8">
        <v>7.7</v>
      </c>
    </row>
    <row r="3654" spans="1:8" hidden="1" x14ac:dyDescent="0.3">
      <c r="A3654" t="s">
        <v>5949</v>
      </c>
      <c r="B3654">
        <v>92</v>
      </c>
      <c r="C3654">
        <v>1400000</v>
      </c>
      <c r="D3654" t="s">
        <v>5950</v>
      </c>
      <c r="E3654" t="s">
        <v>5951</v>
      </c>
      <c r="F3654" t="s">
        <v>11</v>
      </c>
      <c r="G3654">
        <v>1100000</v>
      </c>
      <c r="H3654" s="8">
        <v>5.9</v>
      </c>
    </row>
    <row r="3655" spans="1:8" hidden="1" x14ac:dyDescent="0.3">
      <c r="A3655" t="s">
        <v>5952</v>
      </c>
      <c r="B3655">
        <v>73</v>
      </c>
      <c r="C3655">
        <v>39659</v>
      </c>
      <c r="D3655" t="s">
        <v>5953</v>
      </c>
      <c r="E3655" t="s">
        <v>5954</v>
      </c>
      <c r="F3655" t="s">
        <v>11</v>
      </c>
      <c r="G3655">
        <v>1600000</v>
      </c>
      <c r="H3655" s="8">
        <v>7</v>
      </c>
    </row>
    <row r="3656" spans="1:8" hidden="1" x14ac:dyDescent="0.3">
      <c r="A3656" t="s">
        <v>5955</v>
      </c>
      <c r="B3656">
        <v>110</v>
      </c>
      <c r="C3656">
        <v>56129</v>
      </c>
      <c r="D3656" t="s">
        <v>974</v>
      </c>
      <c r="E3656" t="s">
        <v>5956</v>
      </c>
      <c r="F3656" t="s">
        <v>11</v>
      </c>
      <c r="G3656">
        <v>1100000</v>
      </c>
      <c r="H3656" s="8">
        <v>6.1</v>
      </c>
    </row>
    <row r="3657" spans="1:8" hidden="1" x14ac:dyDescent="0.3">
      <c r="A3657" t="s">
        <v>5957</v>
      </c>
      <c r="B3657">
        <v>102</v>
      </c>
      <c r="C3657">
        <v>4105123</v>
      </c>
      <c r="D3657" t="s">
        <v>108</v>
      </c>
      <c r="E3657" t="s">
        <v>5958</v>
      </c>
      <c r="F3657" t="s">
        <v>5959</v>
      </c>
      <c r="G3657">
        <v>1100000</v>
      </c>
      <c r="H3657" s="8">
        <v>7.6</v>
      </c>
    </row>
    <row r="3658" spans="1:8" hidden="1" x14ac:dyDescent="0.3">
      <c r="A3658" t="s">
        <v>5960</v>
      </c>
      <c r="B3658">
        <v>89</v>
      </c>
      <c r="D3658" t="s">
        <v>610</v>
      </c>
      <c r="E3658" t="s">
        <v>5961</v>
      </c>
      <c r="F3658" t="s">
        <v>11</v>
      </c>
      <c r="G3658">
        <v>1000000</v>
      </c>
      <c r="H3658" s="8">
        <v>6.7</v>
      </c>
    </row>
    <row r="3659" spans="1:8" hidden="1" x14ac:dyDescent="0.3">
      <c r="A3659" t="s">
        <v>2034</v>
      </c>
      <c r="B3659">
        <v>145</v>
      </c>
      <c r="C3659">
        <v>117235247</v>
      </c>
      <c r="D3659" t="s">
        <v>1254</v>
      </c>
      <c r="E3659" t="s">
        <v>5962</v>
      </c>
      <c r="F3659" t="s">
        <v>11</v>
      </c>
      <c r="G3659">
        <v>960000</v>
      </c>
      <c r="H3659" s="8">
        <v>8.1</v>
      </c>
    </row>
    <row r="3660" spans="1:8" hidden="1" x14ac:dyDescent="0.3">
      <c r="A3660" t="s">
        <v>1763</v>
      </c>
      <c r="B3660">
        <v>89</v>
      </c>
      <c r="C3660">
        <v>21378000</v>
      </c>
      <c r="D3660" t="s">
        <v>2404</v>
      </c>
      <c r="E3660" t="s">
        <v>3713</v>
      </c>
      <c r="F3660" t="s">
        <v>11</v>
      </c>
      <c r="G3660">
        <v>1000000</v>
      </c>
      <c r="H3660" s="8">
        <v>6.8</v>
      </c>
    </row>
    <row r="3661" spans="1:8" hidden="1" x14ac:dyDescent="0.3">
      <c r="A3661" t="s">
        <v>5963</v>
      </c>
      <c r="B3661">
        <v>83</v>
      </c>
      <c r="C3661">
        <v>31537320</v>
      </c>
      <c r="D3661" t="s">
        <v>998</v>
      </c>
      <c r="E3661" t="s">
        <v>5964</v>
      </c>
      <c r="F3661" t="s">
        <v>11</v>
      </c>
      <c r="G3661">
        <v>1000000</v>
      </c>
      <c r="H3661" s="8">
        <v>5.7</v>
      </c>
    </row>
    <row r="3662" spans="1:8" hidden="1" x14ac:dyDescent="0.3">
      <c r="A3662" t="s">
        <v>940</v>
      </c>
      <c r="B3662">
        <v>91</v>
      </c>
      <c r="C3662">
        <v>17986000</v>
      </c>
      <c r="D3662" t="s">
        <v>2090</v>
      </c>
      <c r="E3662" t="s">
        <v>5965</v>
      </c>
      <c r="F3662" t="s">
        <v>11</v>
      </c>
      <c r="G3662">
        <v>1000000</v>
      </c>
      <c r="H3662" s="8">
        <v>6.6</v>
      </c>
    </row>
    <row r="3663" spans="1:8" hidden="1" x14ac:dyDescent="0.3">
      <c r="A3663" t="s">
        <v>4788</v>
      </c>
      <c r="B3663">
        <v>110</v>
      </c>
      <c r="C3663">
        <v>16067035</v>
      </c>
      <c r="D3663" t="s">
        <v>16</v>
      </c>
      <c r="E3663" t="s">
        <v>5966</v>
      </c>
      <c r="F3663" t="s">
        <v>11</v>
      </c>
      <c r="G3663">
        <v>1100000</v>
      </c>
      <c r="H3663" s="8">
        <v>7.3</v>
      </c>
    </row>
    <row r="3664" spans="1:8" hidden="1" x14ac:dyDescent="0.3">
      <c r="A3664" t="s">
        <v>5967</v>
      </c>
      <c r="B3664">
        <v>86</v>
      </c>
      <c r="C3664">
        <v>18112929</v>
      </c>
      <c r="D3664" t="s">
        <v>1412</v>
      </c>
      <c r="E3664" t="s">
        <v>5968</v>
      </c>
      <c r="F3664" t="s">
        <v>11</v>
      </c>
      <c r="G3664">
        <v>1000000</v>
      </c>
      <c r="H3664" s="8">
        <v>5</v>
      </c>
    </row>
    <row r="3665" spans="1:8" hidden="1" x14ac:dyDescent="0.3">
      <c r="A3665" t="s">
        <v>5969</v>
      </c>
      <c r="B3665">
        <v>86</v>
      </c>
      <c r="C3665">
        <v>14564027</v>
      </c>
      <c r="D3665" t="s">
        <v>2404</v>
      </c>
      <c r="E3665" t="s">
        <v>5970</v>
      </c>
      <c r="F3665" t="s">
        <v>11</v>
      </c>
      <c r="G3665">
        <v>1000000</v>
      </c>
      <c r="H3665" s="8">
        <v>7</v>
      </c>
    </row>
    <row r="3666" spans="1:8" hidden="1" x14ac:dyDescent="0.3">
      <c r="A3666" t="s">
        <v>5971</v>
      </c>
      <c r="B3666">
        <v>120</v>
      </c>
      <c r="C3666">
        <v>20773070</v>
      </c>
      <c r="D3666" t="s">
        <v>1128</v>
      </c>
      <c r="E3666" t="s">
        <v>5972</v>
      </c>
      <c r="F3666" t="s">
        <v>11</v>
      </c>
      <c r="G3666">
        <v>5000000</v>
      </c>
      <c r="H3666" s="8">
        <v>3.4</v>
      </c>
    </row>
    <row r="3667" spans="1:8" hidden="1" x14ac:dyDescent="0.3">
      <c r="A3667" t="s">
        <v>2888</v>
      </c>
      <c r="B3667">
        <v>90</v>
      </c>
      <c r="C3667">
        <v>10042266</v>
      </c>
      <c r="D3667" t="s">
        <v>2004</v>
      </c>
      <c r="E3667" t="s">
        <v>5973</v>
      </c>
      <c r="F3667" t="s">
        <v>11</v>
      </c>
      <c r="G3667">
        <v>1000000</v>
      </c>
      <c r="H3667" s="8">
        <v>5.9</v>
      </c>
    </row>
    <row r="3668" spans="1:8" hidden="1" x14ac:dyDescent="0.3">
      <c r="A3668" t="s">
        <v>5974</v>
      </c>
      <c r="B3668">
        <v>99</v>
      </c>
      <c r="C3668">
        <v>10037390</v>
      </c>
      <c r="D3668" t="s">
        <v>1850</v>
      </c>
      <c r="E3668" t="s">
        <v>5975</v>
      </c>
      <c r="F3668" t="s">
        <v>2505</v>
      </c>
      <c r="G3668">
        <v>1000000000</v>
      </c>
      <c r="H3668" s="8">
        <v>6</v>
      </c>
    </row>
    <row r="3669" spans="1:8" hidden="1" x14ac:dyDescent="0.3">
      <c r="A3669" t="s">
        <v>4047</v>
      </c>
      <c r="B3669">
        <v>112</v>
      </c>
      <c r="C3669">
        <v>9701559</v>
      </c>
      <c r="D3669" t="s">
        <v>69</v>
      </c>
      <c r="E3669" t="s">
        <v>5976</v>
      </c>
      <c r="F3669" t="s">
        <v>11</v>
      </c>
      <c r="G3669">
        <v>3500000</v>
      </c>
      <c r="H3669" s="8">
        <v>7.4</v>
      </c>
    </row>
    <row r="3670" spans="1:8" hidden="1" x14ac:dyDescent="0.3">
      <c r="A3670" t="s">
        <v>5977</v>
      </c>
      <c r="B3670">
        <v>103</v>
      </c>
      <c r="C3670">
        <v>9013113</v>
      </c>
      <c r="D3670" t="s">
        <v>1767</v>
      </c>
      <c r="E3670" t="s">
        <v>5978</v>
      </c>
      <c r="F3670" t="s">
        <v>11</v>
      </c>
      <c r="G3670">
        <v>1000000</v>
      </c>
      <c r="H3670" s="8">
        <v>7.4</v>
      </c>
    </row>
    <row r="3671" spans="1:8" hidden="1" x14ac:dyDescent="0.3">
      <c r="A3671" t="s">
        <v>3472</v>
      </c>
      <c r="B3671">
        <v>83</v>
      </c>
      <c r="C3671">
        <v>53245055</v>
      </c>
      <c r="D3671" t="s">
        <v>2090</v>
      </c>
      <c r="E3671" t="s">
        <v>5979</v>
      </c>
      <c r="F3671" t="s">
        <v>11</v>
      </c>
      <c r="G3671">
        <v>1000000</v>
      </c>
      <c r="H3671" s="8">
        <v>4.2</v>
      </c>
    </row>
    <row r="3672" spans="1:8" hidden="1" x14ac:dyDescent="0.3">
      <c r="A3672" t="s">
        <v>5980</v>
      </c>
      <c r="B3672">
        <v>109</v>
      </c>
      <c r="C3672">
        <v>9000000</v>
      </c>
      <c r="D3672" t="s">
        <v>2842</v>
      </c>
      <c r="E3672" t="s">
        <v>5981</v>
      </c>
      <c r="F3672" t="s">
        <v>11</v>
      </c>
      <c r="G3672">
        <v>900000</v>
      </c>
      <c r="H3672" s="8">
        <v>6.2</v>
      </c>
    </row>
    <row r="3673" spans="1:8" hidden="1" x14ac:dyDescent="0.3">
      <c r="A3673" t="s">
        <v>4945</v>
      </c>
      <c r="B3673">
        <v>100</v>
      </c>
      <c r="C3673">
        <v>7186670</v>
      </c>
      <c r="D3673" t="s">
        <v>5279</v>
      </c>
      <c r="E3673" t="s">
        <v>5982</v>
      </c>
      <c r="F3673" t="s">
        <v>11</v>
      </c>
      <c r="G3673">
        <v>6000000</v>
      </c>
      <c r="H3673" s="8">
        <v>5.4</v>
      </c>
    </row>
    <row r="3674" spans="1:8" hidden="1" x14ac:dyDescent="0.3">
      <c r="A3674" t="s">
        <v>5983</v>
      </c>
      <c r="B3674">
        <v>95</v>
      </c>
      <c r="C3674">
        <v>5997134</v>
      </c>
      <c r="D3674" t="s">
        <v>1651</v>
      </c>
      <c r="E3674" t="s">
        <v>5984</v>
      </c>
      <c r="F3674" t="s">
        <v>11</v>
      </c>
      <c r="G3674">
        <v>1000000</v>
      </c>
      <c r="H3674" s="8">
        <v>7.2</v>
      </c>
    </row>
    <row r="3675" spans="1:8" hidden="1" x14ac:dyDescent="0.3">
      <c r="A3675" t="s">
        <v>4123</v>
      </c>
      <c r="B3675">
        <v>104</v>
      </c>
      <c r="C3675">
        <v>3386698</v>
      </c>
      <c r="D3675" t="s">
        <v>465</v>
      </c>
      <c r="E3675" t="s">
        <v>5985</v>
      </c>
      <c r="F3675" t="s">
        <v>11</v>
      </c>
      <c r="G3675">
        <v>1000000</v>
      </c>
      <c r="H3675" s="8">
        <v>6.7</v>
      </c>
    </row>
    <row r="3676" spans="1:8" hidden="1" x14ac:dyDescent="0.3">
      <c r="A3676" t="s">
        <v>2643</v>
      </c>
      <c r="B3676">
        <v>96</v>
      </c>
      <c r="C3676">
        <v>143492840</v>
      </c>
      <c r="D3676" t="s">
        <v>465</v>
      </c>
      <c r="E3676" t="s">
        <v>4974</v>
      </c>
      <c r="F3676" t="s">
        <v>11</v>
      </c>
      <c r="G3676">
        <v>7500000</v>
      </c>
      <c r="H3676" s="8">
        <v>7.5</v>
      </c>
    </row>
    <row r="3677" spans="1:8" hidden="1" x14ac:dyDescent="0.3">
      <c r="A3677" t="s">
        <v>5986</v>
      </c>
      <c r="B3677">
        <v>97</v>
      </c>
      <c r="C3677">
        <v>2508841</v>
      </c>
      <c r="D3677" t="s">
        <v>643</v>
      </c>
      <c r="E3677" t="s">
        <v>5987</v>
      </c>
      <c r="F3677" t="s">
        <v>11</v>
      </c>
      <c r="G3677">
        <v>1000000</v>
      </c>
      <c r="H3677" s="8">
        <v>7.2</v>
      </c>
    </row>
    <row r="3678" spans="1:8" hidden="1" x14ac:dyDescent="0.3">
      <c r="A3678" t="s">
        <v>5988</v>
      </c>
      <c r="B3678">
        <v>91</v>
      </c>
      <c r="C3678">
        <v>4946250</v>
      </c>
      <c r="D3678" t="s">
        <v>1343</v>
      </c>
      <c r="E3678" t="s">
        <v>5989</v>
      </c>
      <c r="F3678" t="s">
        <v>11</v>
      </c>
      <c r="G3678">
        <v>1000000</v>
      </c>
      <c r="H3678" s="8">
        <v>7.4</v>
      </c>
    </row>
    <row r="3679" spans="1:8" hidden="1" x14ac:dyDescent="0.3">
      <c r="A3679" t="s">
        <v>5216</v>
      </c>
      <c r="B3679">
        <v>84</v>
      </c>
      <c r="C3679">
        <v>1950218</v>
      </c>
      <c r="D3679" t="s">
        <v>840</v>
      </c>
      <c r="E3679" t="s">
        <v>5990</v>
      </c>
      <c r="F3679" t="s">
        <v>11</v>
      </c>
      <c r="G3679">
        <v>1000000</v>
      </c>
      <c r="H3679" s="8">
        <v>5.6</v>
      </c>
    </row>
    <row r="3680" spans="1:8" hidden="1" x14ac:dyDescent="0.3">
      <c r="A3680" t="s">
        <v>4886</v>
      </c>
      <c r="B3680">
        <v>86</v>
      </c>
      <c r="C3680">
        <v>1277257</v>
      </c>
      <c r="D3680" t="s">
        <v>465</v>
      </c>
      <c r="E3680" t="s">
        <v>5991</v>
      </c>
      <c r="F3680" t="s">
        <v>11</v>
      </c>
      <c r="G3680">
        <v>1000000</v>
      </c>
      <c r="H3680" s="8">
        <v>6.8</v>
      </c>
    </row>
    <row r="3681" spans="1:8" hidden="1" x14ac:dyDescent="0.3">
      <c r="A3681" t="s">
        <v>4104</v>
      </c>
      <c r="B3681">
        <v>91</v>
      </c>
      <c r="C3681">
        <v>45857453</v>
      </c>
      <c r="D3681" t="s">
        <v>2842</v>
      </c>
      <c r="E3681" t="s">
        <v>5507</v>
      </c>
      <c r="F3681" t="s">
        <v>11</v>
      </c>
      <c r="G3681">
        <v>3500000</v>
      </c>
      <c r="H3681" s="8">
        <v>7.2</v>
      </c>
    </row>
    <row r="3682" spans="1:8" hidden="1" x14ac:dyDescent="0.3">
      <c r="A3682" t="s">
        <v>5992</v>
      </c>
      <c r="B3682">
        <v>92</v>
      </c>
      <c r="C3682">
        <v>1677838</v>
      </c>
      <c r="D3682" t="s">
        <v>2873</v>
      </c>
      <c r="E3682" t="s">
        <v>5993</v>
      </c>
      <c r="F3682" t="s">
        <v>11</v>
      </c>
      <c r="G3682">
        <v>1000000</v>
      </c>
      <c r="H3682" s="8">
        <v>7.7</v>
      </c>
    </row>
    <row r="3683" spans="1:8" hidden="1" x14ac:dyDescent="0.3">
      <c r="A3683" t="s">
        <v>5994</v>
      </c>
      <c r="B3683">
        <v>94</v>
      </c>
      <c r="C3683">
        <v>1744858</v>
      </c>
      <c r="D3683" t="s">
        <v>1482</v>
      </c>
      <c r="E3683" t="s">
        <v>5995</v>
      </c>
      <c r="F3683" t="s">
        <v>11</v>
      </c>
      <c r="G3683">
        <v>1000000</v>
      </c>
      <c r="H3683" s="8">
        <v>7</v>
      </c>
    </row>
    <row r="3684" spans="1:8" hidden="1" x14ac:dyDescent="0.3">
      <c r="A3684" t="s">
        <v>147</v>
      </c>
      <c r="B3684">
        <v>103</v>
      </c>
      <c r="C3684">
        <v>80021740</v>
      </c>
      <c r="D3684" t="s">
        <v>1474</v>
      </c>
      <c r="E3684" t="s">
        <v>1475</v>
      </c>
      <c r="F3684" t="s">
        <v>11</v>
      </c>
      <c r="G3684">
        <v>58000000</v>
      </c>
      <c r="H3684" s="8">
        <v>6.4</v>
      </c>
    </row>
    <row r="3685" spans="1:8" hidden="1" x14ac:dyDescent="0.3">
      <c r="A3685" t="s">
        <v>5996</v>
      </c>
      <c r="B3685">
        <v>100</v>
      </c>
      <c r="C3685">
        <v>982214</v>
      </c>
      <c r="D3685" t="s">
        <v>1128</v>
      </c>
      <c r="E3685" t="s">
        <v>5997</v>
      </c>
      <c r="F3685" t="s">
        <v>11</v>
      </c>
      <c r="G3685">
        <v>1000000</v>
      </c>
      <c r="H3685" s="8">
        <v>7.2</v>
      </c>
    </row>
    <row r="3686" spans="1:8" hidden="1" x14ac:dyDescent="0.3">
      <c r="A3686" t="s">
        <v>5998</v>
      </c>
      <c r="B3686">
        <v>119</v>
      </c>
      <c r="C3686">
        <v>798341</v>
      </c>
      <c r="D3686" t="s">
        <v>3632</v>
      </c>
      <c r="E3686" t="s">
        <v>5999</v>
      </c>
      <c r="F3686" t="s">
        <v>11</v>
      </c>
      <c r="G3686">
        <v>1000000</v>
      </c>
      <c r="H3686" s="8">
        <v>7.2</v>
      </c>
    </row>
    <row r="3687" spans="1:8" hidden="1" x14ac:dyDescent="0.3">
      <c r="A3687" t="s">
        <v>6000</v>
      </c>
      <c r="B3687">
        <v>167</v>
      </c>
      <c r="C3687">
        <v>610991</v>
      </c>
      <c r="D3687" t="s">
        <v>69</v>
      </c>
      <c r="E3687" t="s">
        <v>6001</v>
      </c>
      <c r="F3687" t="s">
        <v>4544</v>
      </c>
      <c r="G3687">
        <v>1000000</v>
      </c>
      <c r="H3687" s="8">
        <v>6.2</v>
      </c>
    </row>
    <row r="3688" spans="1:8" hidden="1" x14ac:dyDescent="0.3">
      <c r="A3688" t="s">
        <v>3340</v>
      </c>
      <c r="B3688">
        <v>92</v>
      </c>
      <c r="C3688">
        <v>582024</v>
      </c>
      <c r="D3688" t="s">
        <v>1803</v>
      </c>
      <c r="E3688" t="s">
        <v>6002</v>
      </c>
      <c r="F3688" t="s">
        <v>11</v>
      </c>
      <c r="G3688">
        <v>1000000</v>
      </c>
      <c r="H3688" s="8">
        <v>6.2</v>
      </c>
    </row>
    <row r="3689" spans="1:8" hidden="1" x14ac:dyDescent="0.3">
      <c r="A3689" t="s">
        <v>1779</v>
      </c>
      <c r="B3689">
        <v>108</v>
      </c>
      <c r="C3689">
        <v>548712</v>
      </c>
      <c r="D3689" t="s">
        <v>69</v>
      </c>
      <c r="E3689" t="s">
        <v>6003</v>
      </c>
      <c r="F3689" t="s">
        <v>11</v>
      </c>
      <c r="G3689">
        <v>2500000</v>
      </c>
      <c r="H3689" s="8">
        <v>6.9</v>
      </c>
    </row>
    <row r="3690" spans="1:8" hidden="1" x14ac:dyDescent="0.3">
      <c r="A3690" t="s">
        <v>6004</v>
      </c>
      <c r="B3690">
        <v>97</v>
      </c>
      <c r="C3690">
        <v>464655</v>
      </c>
      <c r="D3690" t="s">
        <v>840</v>
      </c>
      <c r="E3690" t="s">
        <v>6005</v>
      </c>
      <c r="F3690" t="s">
        <v>11</v>
      </c>
      <c r="G3690">
        <v>1000000</v>
      </c>
      <c r="H3690" s="8">
        <v>7</v>
      </c>
    </row>
    <row r="3691" spans="1:8" hidden="1" x14ac:dyDescent="0.3">
      <c r="A3691" t="s">
        <v>6006</v>
      </c>
      <c r="B3691">
        <v>88</v>
      </c>
      <c r="C3691">
        <v>464126</v>
      </c>
      <c r="D3691" t="s">
        <v>1128</v>
      </c>
      <c r="E3691" t="s">
        <v>6007</v>
      </c>
      <c r="F3691" t="s">
        <v>11</v>
      </c>
      <c r="G3691">
        <v>1000000</v>
      </c>
      <c r="H3691" s="8">
        <v>6.7</v>
      </c>
    </row>
    <row r="3692" spans="1:8" hidden="1" x14ac:dyDescent="0.3">
      <c r="A3692" t="s">
        <v>6008</v>
      </c>
      <c r="B3692">
        <v>100</v>
      </c>
      <c r="C3692">
        <v>428535</v>
      </c>
      <c r="D3692" t="s">
        <v>551</v>
      </c>
      <c r="E3692" t="s">
        <v>6009</v>
      </c>
      <c r="F3692" t="s">
        <v>11</v>
      </c>
      <c r="G3692">
        <v>1000000</v>
      </c>
      <c r="H3692" s="8">
        <v>3.6</v>
      </c>
    </row>
    <row r="3693" spans="1:8" hidden="1" x14ac:dyDescent="0.3">
      <c r="A3693" t="s">
        <v>6010</v>
      </c>
      <c r="B3693">
        <v>88</v>
      </c>
      <c r="C3693">
        <v>104077</v>
      </c>
      <c r="D3693" t="s">
        <v>830</v>
      </c>
      <c r="E3693" t="s">
        <v>6011</v>
      </c>
      <c r="F3693" t="s">
        <v>11</v>
      </c>
      <c r="G3693">
        <v>1000000</v>
      </c>
      <c r="H3693" s="8">
        <v>7.4</v>
      </c>
    </row>
    <row r="3694" spans="1:8" hidden="1" x14ac:dyDescent="0.3">
      <c r="A3694" t="s">
        <v>6012</v>
      </c>
      <c r="B3694">
        <v>79</v>
      </c>
      <c r="C3694">
        <v>279282</v>
      </c>
      <c r="D3694" t="s">
        <v>465</v>
      </c>
      <c r="E3694" t="s">
        <v>6013</v>
      </c>
      <c r="F3694" t="s">
        <v>11</v>
      </c>
      <c r="G3694">
        <v>1000000</v>
      </c>
      <c r="H3694" s="8">
        <v>6.1</v>
      </c>
    </row>
    <row r="3695" spans="1:8" hidden="1" x14ac:dyDescent="0.3">
      <c r="A3695" t="s">
        <v>55</v>
      </c>
      <c r="B3695">
        <v>135</v>
      </c>
      <c r="C3695">
        <v>43982842</v>
      </c>
      <c r="D3695" t="s">
        <v>670</v>
      </c>
      <c r="E3695" t="s">
        <v>671</v>
      </c>
      <c r="F3695" t="s">
        <v>11</v>
      </c>
      <c r="G3695">
        <v>65000000</v>
      </c>
      <c r="H3695" s="8">
        <v>6.7</v>
      </c>
    </row>
    <row r="3696" spans="1:8" hidden="1" x14ac:dyDescent="0.3">
      <c r="A3696" t="s">
        <v>6014</v>
      </c>
      <c r="B3696">
        <v>96</v>
      </c>
      <c r="C3696">
        <v>484221</v>
      </c>
      <c r="D3696" t="s">
        <v>6015</v>
      </c>
      <c r="E3696" t="s">
        <v>6016</v>
      </c>
      <c r="F3696" t="s">
        <v>5959</v>
      </c>
      <c r="G3696">
        <v>1000000</v>
      </c>
      <c r="H3696" s="8">
        <v>8.1999999999999993</v>
      </c>
    </row>
    <row r="3697" spans="1:8" hidden="1" x14ac:dyDescent="0.3">
      <c r="A3697" t="s">
        <v>6017</v>
      </c>
      <c r="B3697">
        <v>53</v>
      </c>
      <c r="C3697">
        <v>274661</v>
      </c>
      <c r="D3697" t="s">
        <v>6018</v>
      </c>
      <c r="E3697" t="s">
        <v>6019</v>
      </c>
      <c r="F3697" t="s">
        <v>11</v>
      </c>
      <c r="G3697">
        <v>1000000</v>
      </c>
      <c r="H3697" s="8">
        <v>7.7</v>
      </c>
    </row>
    <row r="3698" spans="1:8" hidden="1" x14ac:dyDescent="0.3">
      <c r="A3698" t="s">
        <v>6020</v>
      </c>
      <c r="B3698">
        <v>97</v>
      </c>
      <c r="C3698">
        <v>144431</v>
      </c>
      <c r="D3698" t="s">
        <v>6021</v>
      </c>
      <c r="E3698" t="s">
        <v>6022</v>
      </c>
      <c r="F3698" t="s">
        <v>11</v>
      </c>
      <c r="G3698">
        <v>1000000</v>
      </c>
      <c r="H3698" s="8">
        <v>7.3</v>
      </c>
    </row>
    <row r="3699" spans="1:8" hidden="1" x14ac:dyDescent="0.3">
      <c r="A3699" t="s">
        <v>6023</v>
      </c>
      <c r="B3699">
        <v>91</v>
      </c>
      <c r="C3699">
        <v>287761</v>
      </c>
      <c r="D3699" t="s">
        <v>6024</v>
      </c>
      <c r="E3699" t="s">
        <v>6025</v>
      </c>
      <c r="F3699" t="s">
        <v>11</v>
      </c>
      <c r="G3699">
        <v>1000000</v>
      </c>
      <c r="H3699" s="8">
        <v>7.6</v>
      </c>
    </row>
    <row r="3700" spans="1:8" hidden="1" x14ac:dyDescent="0.3">
      <c r="A3700" t="s">
        <v>6026</v>
      </c>
      <c r="B3700">
        <v>93</v>
      </c>
      <c r="C3700">
        <v>100240</v>
      </c>
      <c r="D3700" t="s">
        <v>2873</v>
      </c>
      <c r="E3700" t="s">
        <v>6027</v>
      </c>
      <c r="F3700" t="s">
        <v>11</v>
      </c>
      <c r="G3700">
        <v>1000000</v>
      </c>
      <c r="H3700" s="8">
        <v>6.8</v>
      </c>
    </row>
    <row r="3701" spans="1:8" hidden="1" x14ac:dyDescent="0.3">
      <c r="A3701" t="s">
        <v>6028</v>
      </c>
      <c r="B3701">
        <v>112</v>
      </c>
      <c r="C3701">
        <v>96734</v>
      </c>
      <c r="D3701" t="s">
        <v>246</v>
      </c>
      <c r="E3701" t="s">
        <v>6029</v>
      </c>
      <c r="F3701" t="s">
        <v>11</v>
      </c>
      <c r="G3701">
        <v>1000000</v>
      </c>
      <c r="H3701" s="8">
        <v>5.6</v>
      </c>
    </row>
    <row r="3702" spans="1:8" hidden="1" x14ac:dyDescent="0.3">
      <c r="A3702" t="s">
        <v>6030</v>
      </c>
      <c r="B3702">
        <v>160</v>
      </c>
      <c r="C3702">
        <v>49000</v>
      </c>
      <c r="D3702" t="s">
        <v>6031</v>
      </c>
      <c r="E3702" t="s">
        <v>6032</v>
      </c>
      <c r="F3702" t="s">
        <v>4544</v>
      </c>
      <c r="G3702">
        <v>1500000</v>
      </c>
      <c r="H3702" s="8">
        <v>4.8</v>
      </c>
    </row>
    <row r="3703" spans="1:8" hidden="1" x14ac:dyDescent="0.3">
      <c r="A3703" t="s">
        <v>6033</v>
      </c>
      <c r="B3703">
        <v>95</v>
      </c>
      <c r="C3703">
        <v>100659</v>
      </c>
      <c r="D3703" t="s">
        <v>2090</v>
      </c>
      <c r="E3703" t="s">
        <v>6034</v>
      </c>
      <c r="F3703" t="s">
        <v>11</v>
      </c>
      <c r="G3703">
        <v>900000</v>
      </c>
      <c r="H3703" s="8">
        <v>6.4</v>
      </c>
    </row>
    <row r="3704" spans="1:8" hidden="1" x14ac:dyDescent="0.3">
      <c r="A3704" t="s">
        <v>6035</v>
      </c>
      <c r="B3704">
        <v>93</v>
      </c>
      <c r="C3704">
        <v>48430</v>
      </c>
      <c r="D3704" t="s">
        <v>1952</v>
      </c>
      <c r="E3704" t="s">
        <v>6036</v>
      </c>
      <c r="F3704" t="s">
        <v>11</v>
      </c>
      <c r="G3704">
        <v>500000</v>
      </c>
      <c r="H3704" s="8">
        <v>6.8</v>
      </c>
    </row>
    <row r="3705" spans="1:8" hidden="1" x14ac:dyDescent="0.3">
      <c r="A3705" t="s">
        <v>1991</v>
      </c>
      <c r="B3705">
        <v>88</v>
      </c>
      <c r="C3705">
        <v>21210</v>
      </c>
      <c r="D3705" t="s">
        <v>326</v>
      </c>
      <c r="E3705" t="s">
        <v>6037</v>
      </c>
      <c r="F3705" t="s">
        <v>11</v>
      </c>
      <c r="G3705">
        <v>1000000</v>
      </c>
      <c r="H3705" s="8">
        <v>6.1</v>
      </c>
    </row>
    <row r="3706" spans="1:8" hidden="1" x14ac:dyDescent="0.3">
      <c r="A3706" t="s">
        <v>2448</v>
      </c>
      <c r="B3706">
        <v>82</v>
      </c>
      <c r="C3706">
        <v>12996</v>
      </c>
      <c r="D3706" t="s">
        <v>313</v>
      </c>
      <c r="E3706" t="s">
        <v>6038</v>
      </c>
      <c r="F3706" t="s">
        <v>11</v>
      </c>
      <c r="G3706">
        <v>1000000</v>
      </c>
      <c r="H3706" s="8">
        <v>6</v>
      </c>
    </row>
    <row r="3707" spans="1:8" hidden="1" x14ac:dyDescent="0.3">
      <c r="A3707" t="s">
        <v>6039</v>
      </c>
      <c r="B3707">
        <v>78</v>
      </c>
      <c r="C3707">
        <v>10018</v>
      </c>
      <c r="D3707" t="s">
        <v>712</v>
      </c>
      <c r="E3707" t="s">
        <v>6040</v>
      </c>
      <c r="F3707" t="s">
        <v>11</v>
      </c>
      <c r="G3707">
        <v>1000000</v>
      </c>
      <c r="H3707" s="8">
        <v>6.1</v>
      </c>
    </row>
    <row r="3708" spans="1:8" hidden="1" x14ac:dyDescent="0.3">
      <c r="A3708" t="s">
        <v>6041</v>
      </c>
      <c r="B3708">
        <v>97</v>
      </c>
      <c r="C3708">
        <v>62480</v>
      </c>
      <c r="D3708" t="s">
        <v>610</v>
      </c>
      <c r="E3708" t="s">
        <v>6042</v>
      </c>
      <c r="F3708" t="s">
        <v>11</v>
      </c>
      <c r="G3708">
        <v>1000000</v>
      </c>
      <c r="H3708" s="8">
        <v>5.5</v>
      </c>
    </row>
    <row r="3709" spans="1:8" hidden="1" x14ac:dyDescent="0.3">
      <c r="A3709" t="s">
        <v>6043</v>
      </c>
      <c r="B3709">
        <v>81</v>
      </c>
      <c r="C3709">
        <v>6387</v>
      </c>
      <c r="D3709" t="s">
        <v>755</v>
      </c>
      <c r="E3709" t="s">
        <v>6044</v>
      </c>
      <c r="F3709" t="s">
        <v>11</v>
      </c>
      <c r="G3709">
        <v>1000000</v>
      </c>
      <c r="H3709" s="8">
        <v>6.9</v>
      </c>
    </row>
    <row r="3710" spans="1:8" hidden="1" x14ac:dyDescent="0.3">
      <c r="A3710" t="s">
        <v>3312</v>
      </c>
      <c r="B3710">
        <v>88</v>
      </c>
      <c r="C3710">
        <v>721</v>
      </c>
      <c r="D3710" t="s">
        <v>246</v>
      </c>
      <c r="E3710" t="s">
        <v>6045</v>
      </c>
      <c r="F3710" t="s">
        <v>11</v>
      </c>
      <c r="G3710">
        <v>1000000</v>
      </c>
      <c r="H3710" s="8">
        <v>4.0999999999999996</v>
      </c>
    </row>
    <row r="3711" spans="1:8" hidden="1" x14ac:dyDescent="0.3">
      <c r="A3711" t="s">
        <v>6046</v>
      </c>
      <c r="B3711">
        <v>96</v>
      </c>
      <c r="C3711">
        <v>703</v>
      </c>
      <c r="D3711" t="s">
        <v>840</v>
      </c>
      <c r="E3711" t="s">
        <v>6047</v>
      </c>
      <c r="F3711" t="s">
        <v>11</v>
      </c>
      <c r="G3711">
        <v>1500000</v>
      </c>
      <c r="H3711" s="8">
        <v>5.4</v>
      </c>
    </row>
    <row r="3712" spans="1:8" hidden="1" x14ac:dyDescent="0.3">
      <c r="A3712" t="s">
        <v>6048</v>
      </c>
      <c r="B3712">
        <v>76</v>
      </c>
      <c r="D3712" t="s">
        <v>69</v>
      </c>
      <c r="E3712" t="s">
        <v>6049</v>
      </c>
      <c r="F3712" t="s">
        <v>11</v>
      </c>
      <c r="G3712">
        <v>1000000</v>
      </c>
      <c r="H3712" s="8">
        <v>6.7</v>
      </c>
    </row>
    <row r="3713" spans="1:8" hidden="1" x14ac:dyDescent="0.3">
      <c r="A3713" t="s">
        <v>6050</v>
      </c>
      <c r="B3713">
        <v>96</v>
      </c>
      <c r="D3713" t="s">
        <v>840</v>
      </c>
      <c r="E3713" t="s">
        <v>6051</v>
      </c>
      <c r="F3713" t="s">
        <v>11</v>
      </c>
      <c r="G3713">
        <v>1000000</v>
      </c>
      <c r="H3713" s="8">
        <v>5.8</v>
      </c>
    </row>
    <row r="3714" spans="1:8" hidden="1" x14ac:dyDescent="0.3">
      <c r="A3714" t="s">
        <v>6052</v>
      </c>
      <c r="B3714">
        <v>99</v>
      </c>
      <c r="D3714" t="s">
        <v>712</v>
      </c>
      <c r="E3714" t="s">
        <v>6053</v>
      </c>
      <c r="F3714" t="s">
        <v>11</v>
      </c>
      <c r="G3714">
        <v>1000000</v>
      </c>
      <c r="H3714" s="8">
        <v>6.2</v>
      </c>
    </row>
    <row r="3715" spans="1:8" hidden="1" x14ac:dyDescent="0.3">
      <c r="A3715" t="s">
        <v>6054</v>
      </c>
      <c r="B3715">
        <v>90</v>
      </c>
      <c r="D3715" t="s">
        <v>658</v>
      </c>
      <c r="E3715" t="s">
        <v>6055</v>
      </c>
      <c r="F3715" t="s">
        <v>11</v>
      </c>
      <c r="G3715">
        <v>1000000</v>
      </c>
      <c r="H3715" s="8">
        <v>2.8</v>
      </c>
    </row>
    <row r="3716" spans="1:8" hidden="1" x14ac:dyDescent="0.3">
      <c r="A3716" t="s">
        <v>6056</v>
      </c>
      <c r="B3716">
        <v>87</v>
      </c>
      <c r="D3716" t="s">
        <v>1128</v>
      </c>
      <c r="E3716" t="s">
        <v>6057</v>
      </c>
      <c r="F3716" t="s">
        <v>11</v>
      </c>
      <c r="G3716">
        <v>1000000</v>
      </c>
      <c r="H3716" s="8">
        <v>5.8</v>
      </c>
    </row>
    <row r="3717" spans="1:8" hidden="1" x14ac:dyDescent="0.3">
      <c r="A3717" t="s">
        <v>6058</v>
      </c>
      <c r="B3717">
        <v>90</v>
      </c>
      <c r="D3717" t="s">
        <v>1128</v>
      </c>
      <c r="E3717" t="s">
        <v>6059</v>
      </c>
      <c r="F3717" t="s">
        <v>11</v>
      </c>
      <c r="G3717">
        <v>1000000</v>
      </c>
      <c r="H3717" s="8">
        <v>6.1</v>
      </c>
    </row>
    <row r="3718" spans="1:8" hidden="1" x14ac:dyDescent="0.3">
      <c r="A3718" t="s">
        <v>6060</v>
      </c>
      <c r="B3718">
        <v>89</v>
      </c>
      <c r="D3718" t="s">
        <v>3944</v>
      </c>
      <c r="E3718" t="s">
        <v>6061</v>
      </c>
      <c r="F3718" t="s">
        <v>11</v>
      </c>
      <c r="G3718">
        <v>500000</v>
      </c>
      <c r="H3718" s="8">
        <v>5.0999999999999996</v>
      </c>
    </row>
    <row r="3719" spans="1:8" hidden="1" x14ac:dyDescent="0.3">
      <c r="A3719" t="s">
        <v>6062</v>
      </c>
      <c r="B3719">
        <v>83</v>
      </c>
      <c r="D3719" t="s">
        <v>2090</v>
      </c>
      <c r="E3719" t="s">
        <v>6063</v>
      </c>
      <c r="F3719" t="s">
        <v>11</v>
      </c>
      <c r="G3719">
        <v>1000000</v>
      </c>
      <c r="H3719" s="8">
        <v>2.2000000000000002</v>
      </c>
    </row>
    <row r="3720" spans="1:8" hidden="1" x14ac:dyDescent="0.3">
      <c r="A3720" t="s">
        <v>6064</v>
      </c>
      <c r="B3720">
        <v>90</v>
      </c>
      <c r="D3720" t="s">
        <v>465</v>
      </c>
      <c r="E3720" t="s">
        <v>6065</v>
      </c>
      <c r="F3720" t="s">
        <v>11</v>
      </c>
      <c r="G3720">
        <v>1000000</v>
      </c>
      <c r="H3720" s="8">
        <v>5.7</v>
      </c>
    </row>
    <row r="3721" spans="1:8" hidden="1" x14ac:dyDescent="0.3">
      <c r="A3721" t="s">
        <v>6066</v>
      </c>
      <c r="B3721">
        <v>138</v>
      </c>
      <c r="D3721" t="s">
        <v>2464</v>
      </c>
      <c r="E3721" t="s">
        <v>6067</v>
      </c>
      <c r="F3721" t="s">
        <v>11</v>
      </c>
      <c r="G3721">
        <v>1000000</v>
      </c>
      <c r="H3721" s="8">
        <v>3.4</v>
      </c>
    </row>
    <row r="3722" spans="1:8" hidden="1" x14ac:dyDescent="0.3">
      <c r="A3722" t="s">
        <v>6062</v>
      </c>
      <c r="B3722">
        <v>84</v>
      </c>
      <c r="D3722" t="s">
        <v>5052</v>
      </c>
      <c r="E3722" t="s">
        <v>6068</v>
      </c>
      <c r="F3722" t="s">
        <v>11</v>
      </c>
      <c r="G3722">
        <v>1000000</v>
      </c>
      <c r="H3722" s="8">
        <v>3.8</v>
      </c>
    </row>
    <row r="3723" spans="1:8" hidden="1" x14ac:dyDescent="0.3">
      <c r="A3723" t="s">
        <v>6069</v>
      </c>
      <c r="B3723">
        <v>96</v>
      </c>
      <c r="D3723" t="s">
        <v>2059</v>
      </c>
      <c r="E3723" t="s">
        <v>6070</v>
      </c>
      <c r="F3723" t="s">
        <v>11</v>
      </c>
      <c r="G3723">
        <v>1000000</v>
      </c>
      <c r="H3723" s="8">
        <v>5.6</v>
      </c>
    </row>
    <row r="3724" spans="1:8" hidden="1" x14ac:dyDescent="0.3">
      <c r="A3724" t="s">
        <v>6071</v>
      </c>
      <c r="B3724">
        <v>94</v>
      </c>
      <c r="D3724" t="s">
        <v>1345</v>
      </c>
      <c r="E3724" t="s">
        <v>6072</v>
      </c>
      <c r="F3724" t="s">
        <v>11</v>
      </c>
      <c r="G3724">
        <v>1000000</v>
      </c>
      <c r="H3724" s="8">
        <v>3.9</v>
      </c>
    </row>
    <row r="3725" spans="1:8" hidden="1" x14ac:dyDescent="0.3">
      <c r="A3725" t="s">
        <v>6073</v>
      </c>
      <c r="B3725">
        <v>90</v>
      </c>
      <c r="D3725" t="s">
        <v>6074</v>
      </c>
      <c r="E3725" t="s">
        <v>6075</v>
      </c>
      <c r="F3725" t="s">
        <v>11</v>
      </c>
      <c r="G3725">
        <v>1000000</v>
      </c>
      <c r="H3725" s="8">
        <v>5.4</v>
      </c>
    </row>
    <row r="3726" spans="1:8" hidden="1" x14ac:dyDescent="0.3">
      <c r="A3726" t="s">
        <v>6076</v>
      </c>
      <c r="B3726">
        <v>95</v>
      </c>
      <c r="D3726" t="s">
        <v>2090</v>
      </c>
      <c r="E3726" t="s">
        <v>6077</v>
      </c>
      <c r="F3726" t="s">
        <v>11</v>
      </c>
      <c r="G3726">
        <v>1000000</v>
      </c>
      <c r="H3726" s="8">
        <v>5.2</v>
      </c>
    </row>
    <row r="3727" spans="1:8" hidden="1" x14ac:dyDescent="0.3">
      <c r="A3727" t="s">
        <v>6078</v>
      </c>
      <c r="B3727">
        <v>93</v>
      </c>
      <c r="D3727" t="s">
        <v>2754</v>
      </c>
      <c r="E3727" t="s">
        <v>6079</v>
      </c>
      <c r="F3727" t="s">
        <v>11</v>
      </c>
      <c r="G3727">
        <v>1000000</v>
      </c>
      <c r="H3727" s="8">
        <v>3.5</v>
      </c>
    </row>
    <row r="3728" spans="1:8" hidden="1" x14ac:dyDescent="0.3">
      <c r="A3728" t="s">
        <v>6080</v>
      </c>
      <c r="B3728">
        <v>111</v>
      </c>
      <c r="D3728" t="s">
        <v>1128</v>
      </c>
      <c r="E3728" t="s">
        <v>6081</v>
      </c>
      <c r="G3728">
        <v>1000000</v>
      </c>
      <c r="H3728" s="8">
        <v>5.3</v>
      </c>
    </row>
    <row r="3729" spans="1:8" hidden="1" x14ac:dyDescent="0.3">
      <c r="A3729" t="s">
        <v>1741</v>
      </c>
      <c r="B3729">
        <v>101</v>
      </c>
      <c r="C3729">
        <v>2319187</v>
      </c>
      <c r="D3729" t="s">
        <v>719</v>
      </c>
      <c r="E3729" t="s">
        <v>3928</v>
      </c>
      <c r="F3729" t="s">
        <v>11</v>
      </c>
      <c r="G3729">
        <v>20000000</v>
      </c>
      <c r="H3729" s="8">
        <v>7</v>
      </c>
    </row>
    <row r="3730" spans="1:8" hidden="1" x14ac:dyDescent="0.3">
      <c r="A3730" t="s">
        <v>6082</v>
      </c>
      <c r="B3730">
        <v>100</v>
      </c>
      <c r="D3730" t="s">
        <v>1128</v>
      </c>
      <c r="E3730" t="s">
        <v>6083</v>
      </c>
      <c r="F3730" t="s">
        <v>11</v>
      </c>
      <c r="G3730">
        <v>950000</v>
      </c>
      <c r="H3730" s="8">
        <v>6</v>
      </c>
    </row>
    <row r="3731" spans="1:8" hidden="1" x14ac:dyDescent="0.3">
      <c r="A3731" t="s">
        <v>6084</v>
      </c>
      <c r="B3731">
        <v>90</v>
      </c>
      <c r="D3731" t="s">
        <v>551</v>
      </c>
      <c r="E3731" t="s">
        <v>6085</v>
      </c>
      <c r="F3731" t="s">
        <v>11</v>
      </c>
      <c r="G3731">
        <v>989000</v>
      </c>
      <c r="H3731" s="8">
        <v>4.8</v>
      </c>
    </row>
    <row r="3732" spans="1:8" hidden="1" x14ac:dyDescent="0.3">
      <c r="A3732" t="s">
        <v>6086</v>
      </c>
      <c r="B3732">
        <v>83</v>
      </c>
      <c r="D3732" t="s">
        <v>6087</v>
      </c>
      <c r="E3732" t="s">
        <v>6088</v>
      </c>
      <c r="F3732" t="s">
        <v>11</v>
      </c>
      <c r="G3732">
        <v>913000</v>
      </c>
      <c r="H3732" s="8">
        <v>7.1</v>
      </c>
    </row>
    <row r="3733" spans="1:8" hidden="1" x14ac:dyDescent="0.3">
      <c r="A3733" t="s">
        <v>6089</v>
      </c>
      <c r="B3733">
        <v>108</v>
      </c>
      <c r="C3733">
        <v>9600000</v>
      </c>
      <c r="D3733" t="s">
        <v>4458</v>
      </c>
      <c r="E3733" t="s">
        <v>6090</v>
      </c>
      <c r="F3733" t="s">
        <v>11</v>
      </c>
      <c r="G3733">
        <v>910000</v>
      </c>
      <c r="H3733" s="8">
        <v>8.1999999999999993</v>
      </c>
    </row>
    <row r="3734" spans="1:8" hidden="1" x14ac:dyDescent="0.3">
      <c r="A3734" t="s">
        <v>6091</v>
      </c>
      <c r="B3734">
        <v>100</v>
      </c>
      <c r="C3734">
        <v>20186</v>
      </c>
      <c r="D3734" t="s">
        <v>658</v>
      </c>
      <c r="E3734" t="s">
        <v>6092</v>
      </c>
      <c r="F3734" t="s">
        <v>11</v>
      </c>
      <c r="G3734">
        <v>930000</v>
      </c>
      <c r="H3734" s="8">
        <v>5.7</v>
      </c>
    </row>
    <row r="3735" spans="1:8" hidden="1" x14ac:dyDescent="0.3">
      <c r="A3735" t="s">
        <v>6093</v>
      </c>
      <c r="B3735">
        <v>113</v>
      </c>
      <c r="C3735">
        <v>1185783</v>
      </c>
      <c r="D3735" t="s">
        <v>1128</v>
      </c>
      <c r="E3735" t="s">
        <v>6094</v>
      </c>
      <c r="F3735" t="s">
        <v>6095</v>
      </c>
      <c r="G3735">
        <v>590000</v>
      </c>
      <c r="H3735" s="8">
        <v>7.9</v>
      </c>
    </row>
    <row r="3736" spans="1:8" hidden="1" x14ac:dyDescent="0.3">
      <c r="A3736" t="s">
        <v>1175</v>
      </c>
      <c r="B3736">
        <v>104</v>
      </c>
      <c r="C3736">
        <v>1007962</v>
      </c>
      <c r="D3736" t="s">
        <v>712</v>
      </c>
      <c r="E3736" t="s">
        <v>6096</v>
      </c>
      <c r="F3736" t="s">
        <v>11</v>
      </c>
      <c r="G3736">
        <v>950000</v>
      </c>
      <c r="H3736" s="8">
        <v>7.1</v>
      </c>
    </row>
    <row r="3737" spans="1:8" hidden="1" x14ac:dyDescent="0.3">
      <c r="A3737" t="s">
        <v>5926</v>
      </c>
      <c r="B3737">
        <v>91</v>
      </c>
      <c r="C3737">
        <v>381186</v>
      </c>
      <c r="D3737" t="s">
        <v>1345</v>
      </c>
      <c r="E3737" t="s">
        <v>6097</v>
      </c>
      <c r="F3737" t="s">
        <v>11</v>
      </c>
      <c r="G3737">
        <v>900000</v>
      </c>
      <c r="H3737" s="8">
        <v>6.4</v>
      </c>
    </row>
    <row r="3738" spans="1:8" hidden="1" x14ac:dyDescent="0.3">
      <c r="A3738" t="s">
        <v>2306</v>
      </c>
      <c r="B3738">
        <v>85</v>
      </c>
      <c r="C3738">
        <v>16097842</v>
      </c>
      <c r="D3738" t="s">
        <v>2067</v>
      </c>
      <c r="E3738" t="s">
        <v>6098</v>
      </c>
      <c r="F3738" t="s">
        <v>11</v>
      </c>
      <c r="G3738">
        <v>900000</v>
      </c>
      <c r="H3738" s="8">
        <v>7.5</v>
      </c>
    </row>
    <row r="3739" spans="1:8" hidden="1" x14ac:dyDescent="0.3">
      <c r="A3739" t="s">
        <v>6099</v>
      </c>
      <c r="B3739">
        <v>101</v>
      </c>
      <c r="C3739">
        <v>6643</v>
      </c>
      <c r="D3739" t="s">
        <v>6100</v>
      </c>
      <c r="E3739" t="s">
        <v>6101</v>
      </c>
      <c r="F3739" t="s">
        <v>11</v>
      </c>
      <c r="G3739">
        <v>900000</v>
      </c>
      <c r="H3739" s="8">
        <v>6.4</v>
      </c>
    </row>
    <row r="3740" spans="1:8" hidden="1" x14ac:dyDescent="0.3">
      <c r="A3740" t="s">
        <v>3012</v>
      </c>
      <c r="B3740">
        <v>88</v>
      </c>
      <c r="C3740">
        <v>442638</v>
      </c>
      <c r="D3740" t="s">
        <v>1289</v>
      </c>
      <c r="E3740" t="s">
        <v>6102</v>
      </c>
      <c r="F3740" t="s">
        <v>11</v>
      </c>
      <c r="G3740">
        <v>850000</v>
      </c>
      <c r="H3740" s="8">
        <v>7.3</v>
      </c>
    </row>
    <row r="3741" spans="1:8" hidden="1" x14ac:dyDescent="0.3">
      <c r="A3741" t="s">
        <v>3980</v>
      </c>
      <c r="B3741">
        <v>112</v>
      </c>
      <c r="C3741">
        <v>42919096</v>
      </c>
      <c r="D3741" t="s">
        <v>297</v>
      </c>
      <c r="E3741" t="s">
        <v>3981</v>
      </c>
      <c r="F3741" t="s">
        <v>11</v>
      </c>
      <c r="G3741">
        <v>15000000</v>
      </c>
      <c r="H3741" s="8">
        <v>6.5</v>
      </c>
    </row>
    <row r="3742" spans="1:8" hidden="1" x14ac:dyDescent="0.3">
      <c r="A3742" t="s">
        <v>6103</v>
      </c>
      <c r="B3742">
        <v>107</v>
      </c>
      <c r="C3742">
        <v>819939</v>
      </c>
      <c r="D3742" t="s">
        <v>465</v>
      </c>
      <c r="E3742" t="s">
        <v>6104</v>
      </c>
      <c r="F3742" t="s">
        <v>11</v>
      </c>
      <c r="G3742">
        <v>850000</v>
      </c>
      <c r="H3742" s="8">
        <v>7.2</v>
      </c>
    </row>
    <row r="3743" spans="1:8" hidden="1" x14ac:dyDescent="0.3">
      <c r="A3743" t="s">
        <v>6105</v>
      </c>
      <c r="B3743">
        <v>88</v>
      </c>
      <c r="C3743">
        <v>1243961</v>
      </c>
      <c r="D3743" t="s">
        <v>658</v>
      </c>
      <c r="E3743" t="s">
        <v>6106</v>
      </c>
      <c r="F3743" t="s">
        <v>11</v>
      </c>
      <c r="G3743">
        <v>850000</v>
      </c>
      <c r="H3743" s="8">
        <v>6</v>
      </c>
    </row>
    <row r="3744" spans="1:8" hidden="1" x14ac:dyDescent="0.3">
      <c r="A3744" t="s">
        <v>6107</v>
      </c>
      <c r="B3744">
        <v>95</v>
      </c>
      <c r="C3744">
        <v>15278</v>
      </c>
      <c r="D3744" t="s">
        <v>6108</v>
      </c>
      <c r="E3744" t="s">
        <v>6109</v>
      </c>
      <c r="F3744" t="s">
        <v>11</v>
      </c>
      <c r="G3744">
        <v>825000</v>
      </c>
      <c r="H3744" s="8">
        <v>5.6</v>
      </c>
    </row>
    <row r="3745" spans="1:8" hidden="1" x14ac:dyDescent="0.3">
      <c r="A3745" t="s">
        <v>6110</v>
      </c>
      <c r="B3745">
        <v>123</v>
      </c>
      <c r="C3745">
        <v>7098492</v>
      </c>
      <c r="D3745" t="s">
        <v>2600</v>
      </c>
      <c r="E3745" t="s">
        <v>6111</v>
      </c>
      <c r="F3745" t="s">
        <v>6112</v>
      </c>
      <c r="G3745">
        <v>500000</v>
      </c>
      <c r="H3745" s="8">
        <v>8.4</v>
      </c>
    </row>
    <row r="3746" spans="1:8" hidden="1" x14ac:dyDescent="0.3">
      <c r="A3746" t="s">
        <v>5613</v>
      </c>
      <c r="B3746">
        <v>88</v>
      </c>
      <c r="C3746">
        <v>4771000</v>
      </c>
      <c r="D3746" t="s">
        <v>840</v>
      </c>
      <c r="E3746" t="s">
        <v>6113</v>
      </c>
      <c r="F3746" t="s">
        <v>11</v>
      </c>
      <c r="G3746">
        <v>800000</v>
      </c>
      <c r="H3746" s="8">
        <v>7.5</v>
      </c>
    </row>
    <row r="3747" spans="1:8" hidden="1" x14ac:dyDescent="0.3">
      <c r="A3747" t="s">
        <v>5653</v>
      </c>
      <c r="B3747">
        <v>114</v>
      </c>
      <c r="C3747">
        <v>1001437</v>
      </c>
      <c r="D3747" t="s">
        <v>69</v>
      </c>
      <c r="E3747" t="s">
        <v>6114</v>
      </c>
      <c r="F3747" t="s">
        <v>11</v>
      </c>
      <c r="G3747">
        <v>800000</v>
      </c>
      <c r="H3747" s="8">
        <v>7.2</v>
      </c>
    </row>
    <row r="3748" spans="1:8" hidden="1" x14ac:dyDescent="0.3">
      <c r="A3748" t="s">
        <v>4595</v>
      </c>
      <c r="B3748">
        <v>88</v>
      </c>
      <c r="C3748">
        <v>2073984</v>
      </c>
      <c r="D3748" t="s">
        <v>69</v>
      </c>
      <c r="E3748" t="s">
        <v>6115</v>
      </c>
      <c r="F3748" t="s">
        <v>11</v>
      </c>
      <c r="G3748">
        <v>800000</v>
      </c>
      <c r="H3748" s="8">
        <v>7.2</v>
      </c>
    </row>
    <row r="3749" spans="1:8" hidden="1" x14ac:dyDescent="0.3">
      <c r="A3749" t="s">
        <v>1439</v>
      </c>
      <c r="B3749">
        <v>104</v>
      </c>
      <c r="C3749">
        <v>144583</v>
      </c>
      <c r="D3749" t="s">
        <v>1345</v>
      </c>
      <c r="E3749" t="s">
        <v>6116</v>
      </c>
      <c r="F3749" t="s">
        <v>11</v>
      </c>
      <c r="G3749">
        <v>800000</v>
      </c>
      <c r="H3749" s="8">
        <v>6.5</v>
      </c>
    </row>
    <row r="3750" spans="1:8" hidden="1" x14ac:dyDescent="0.3">
      <c r="A3750" t="s">
        <v>6117</v>
      </c>
      <c r="B3750">
        <v>93</v>
      </c>
      <c r="C3750">
        <v>35688</v>
      </c>
      <c r="D3750" t="s">
        <v>658</v>
      </c>
      <c r="E3750" t="s">
        <v>6118</v>
      </c>
      <c r="F3750" t="s">
        <v>11</v>
      </c>
      <c r="G3750">
        <v>600000</v>
      </c>
      <c r="H3750" s="8">
        <v>5.0999999999999996</v>
      </c>
    </row>
    <row r="3751" spans="1:8" hidden="1" x14ac:dyDescent="0.3">
      <c r="A3751" t="s">
        <v>1701</v>
      </c>
      <c r="B3751">
        <v>91</v>
      </c>
      <c r="C3751">
        <v>41709</v>
      </c>
      <c r="D3751" t="s">
        <v>2453</v>
      </c>
      <c r="E3751" t="s">
        <v>6119</v>
      </c>
      <c r="F3751" t="s">
        <v>5227</v>
      </c>
      <c r="G3751">
        <v>800000</v>
      </c>
      <c r="H3751" s="8">
        <v>6.4</v>
      </c>
    </row>
    <row r="3752" spans="1:8" hidden="1" x14ac:dyDescent="0.3">
      <c r="A3752" t="s">
        <v>6120</v>
      </c>
      <c r="B3752">
        <v>90</v>
      </c>
      <c r="C3752">
        <v>1310270</v>
      </c>
      <c r="D3752" t="s">
        <v>6121</v>
      </c>
      <c r="E3752" t="s">
        <v>6122</v>
      </c>
      <c r="F3752" t="s">
        <v>11</v>
      </c>
      <c r="G3752">
        <v>780000</v>
      </c>
      <c r="H3752" s="8">
        <v>6.8</v>
      </c>
    </row>
    <row r="3753" spans="1:8" hidden="1" x14ac:dyDescent="0.3">
      <c r="A3753" t="s">
        <v>472</v>
      </c>
      <c r="B3753">
        <v>112</v>
      </c>
      <c r="C3753">
        <v>115000000</v>
      </c>
      <c r="D3753" t="s">
        <v>2842</v>
      </c>
      <c r="E3753" t="s">
        <v>6123</v>
      </c>
      <c r="F3753" t="s">
        <v>11</v>
      </c>
      <c r="G3753">
        <v>777000</v>
      </c>
      <c r="H3753" s="8">
        <v>7.5</v>
      </c>
    </row>
    <row r="3754" spans="1:8" hidden="1" x14ac:dyDescent="0.3">
      <c r="A3754" t="s">
        <v>6124</v>
      </c>
      <c r="B3754">
        <v>86</v>
      </c>
      <c r="C3754">
        <v>5518918</v>
      </c>
      <c r="D3754" t="s">
        <v>6125</v>
      </c>
      <c r="E3754" t="s">
        <v>6126</v>
      </c>
      <c r="F3754" t="s">
        <v>11</v>
      </c>
      <c r="G3754">
        <v>750000</v>
      </c>
      <c r="H3754" s="8">
        <v>6.9</v>
      </c>
    </row>
    <row r="3755" spans="1:8" hidden="1" x14ac:dyDescent="0.3">
      <c r="A3755" t="s">
        <v>76</v>
      </c>
      <c r="B3755">
        <v>86</v>
      </c>
      <c r="C3755">
        <v>4007792</v>
      </c>
      <c r="D3755" t="s">
        <v>465</v>
      </c>
      <c r="E3755" t="s">
        <v>6127</v>
      </c>
      <c r="F3755" t="s">
        <v>11</v>
      </c>
      <c r="G3755">
        <v>750000</v>
      </c>
      <c r="H3755" s="8">
        <v>7</v>
      </c>
    </row>
    <row r="3756" spans="1:8" hidden="1" x14ac:dyDescent="0.3">
      <c r="A3756" t="s">
        <v>6128</v>
      </c>
      <c r="B3756">
        <v>95</v>
      </c>
      <c r="C3756">
        <v>26297</v>
      </c>
      <c r="D3756" t="s">
        <v>2210</v>
      </c>
      <c r="E3756" t="s">
        <v>6129</v>
      </c>
      <c r="F3756" t="s">
        <v>11</v>
      </c>
      <c r="G3756">
        <v>500000</v>
      </c>
      <c r="H3756" s="8">
        <v>6.3</v>
      </c>
    </row>
    <row r="3757" spans="1:8" hidden="1" x14ac:dyDescent="0.3">
      <c r="A3757" t="s">
        <v>6033</v>
      </c>
      <c r="B3757">
        <v>101</v>
      </c>
      <c r="C3757">
        <v>77501</v>
      </c>
      <c r="D3757" t="s">
        <v>2090</v>
      </c>
      <c r="E3757" t="s">
        <v>6130</v>
      </c>
      <c r="F3757" t="s">
        <v>11</v>
      </c>
      <c r="G3757">
        <v>750000</v>
      </c>
      <c r="H3757" s="8">
        <v>5.5</v>
      </c>
    </row>
    <row r="3758" spans="1:8" hidden="1" x14ac:dyDescent="0.3">
      <c r="A3758" t="s">
        <v>1243</v>
      </c>
      <c r="B3758">
        <v>89</v>
      </c>
      <c r="C3758">
        <v>42638165</v>
      </c>
      <c r="D3758" t="s">
        <v>701</v>
      </c>
      <c r="E3758" t="s">
        <v>3875</v>
      </c>
      <c r="F3758" t="s">
        <v>11</v>
      </c>
      <c r="G3758">
        <v>16000000</v>
      </c>
      <c r="H3758" s="8">
        <v>4.8</v>
      </c>
    </row>
    <row r="3759" spans="1:8" hidden="1" x14ac:dyDescent="0.3">
      <c r="A3759" t="s">
        <v>800</v>
      </c>
      <c r="B3759">
        <v>88</v>
      </c>
      <c r="C3759">
        <v>47329</v>
      </c>
      <c r="D3759" t="s">
        <v>1128</v>
      </c>
      <c r="E3759" t="s">
        <v>6131</v>
      </c>
      <c r="F3759" t="s">
        <v>11</v>
      </c>
      <c r="G3759">
        <v>750000</v>
      </c>
      <c r="H3759" s="8">
        <v>6.6</v>
      </c>
    </row>
    <row r="3760" spans="1:8" hidden="1" x14ac:dyDescent="0.3">
      <c r="A3760" t="s">
        <v>6132</v>
      </c>
      <c r="B3760">
        <v>99</v>
      </c>
      <c r="C3760">
        <v>18378</v>
      </c>
      <c r="D3760" t="s">
        <v>2161</v>
      </c>
      <c r="E3760" t="s">
        <v>6133</v>
      </c>
      <c r="F3760" t="s">
        <v>11</v>
      </c>
      <c r="G3760">
        <v>900000</v>
      </c>
      <c r="H3760" s="8">
        <v>5.2</v>
      </c>
    </row>
    <row r="3761" spans="1:8" hidden="1" x14ac:dyDescent="0.3">
      <c r="A3761" t="s">
        <v>4908</v>
      </c>
      <c r="B3761">
        <v>170</v>
      </c>
      <c r="C3761">
        <v>7830611</v>
      </c>
      <c r="D3761" t="s">
        <v>6134</v>
      </c>
      <c r="E3761" t="s">
        <v>6135</v>
      </c>
      <c r="F3761" t="s">
        <v>11</v>
      </c>
      <c r="G3761">
        <v>700000</v>
      </c>
      <c r="H3761" s="8">
        <v>8.3000000000000007</v>
      </c>
    </row>
    <row r="3762" spans="1:8" hidden="1" x14ac:dyDescent="0.3">
      <c r="A3762" t="s">
        <v>5337</v>
      </c>
      <c r="B3762">
        <v>97</v>
      </c>
      <c r="C3762">
        <v>1141829</v>
      </c>
      <c r="D3762" t="s">
        <v>643</v>
      </c>
      <c r="E3762" t="s">
        <v>6136</v>
      </c>
      <c r="F3762" t="s">
        <v>11</v>
      </c>
      <c r="G3762">
        <v>700000</v>
      </c>
      <c r="H3762" s="8">
        <v>7.2</v>
      </c>
    </row>
    <row r="3763" spans="1:8" hidden="1" x14ac:dyDescent="0.3">
      <c r="A3763" t="s">
        <v>55</v>
      </c>
      <c r="B3763">
        <v>201</v>
      </c>
      <c r="C3763">
        <v>218051260</v>
      </c>
      <c r="D3763" t="s">
        <v>67</v>
      </c>
      <c r="E3763" t="s">
        <v>68</v>
      </c>
      <c r="F3763" t="s">
        <v>11</v>
      </c>
      <c r="G3763">
        <v>207000000</v>
      </c>
      <c r="H3763" s="8">
        <v>7.2</v>
      </c>
    </row>
    <row r="3764" spans="1:8" hidden="1" x14ac:dyDescent="0.3">
      <c r="A3764" t="s">
        <v>1686</v>
      </c>
      <c r="B3764">
        <v>108</v>
      </c>
      <c r="C3764">
        <v>32048809</v>
      </c>
      <c r="D3764" t="s">
        <v>2090</v>
      </c>
      <c r="E3764" t="s">
        <v>2419</v>
      </c>
      <c r="F3764" t="s">
        <v>11</v>
      </c>
      <c r="G3764">
        <v>30000000</v>
      </c>
      <c r="H3764" s="8">
        <v>5.3</v>
      </c>
    </row>
    <row r="3765" spans="1:8" hidden="1" x14ac:dyDescent="0.3">
      <c r="A3765" t="s">
        <v>6137</v>
      </c>
      <c r="B3765">
        <v>106</v>
      </c>
      <c r="C3765">
        <v>2694973</v>
      </c>
      <c r="D3765" t="s">
        <v>1128</v>
      </c>
      <c r="E3765" t="s">
        <v>6138</v>
      </c>
      <c r="F3765" t="s">
        <v>11</v>
      </c>
      <c r="G3765">
        <v>700000</v>
      </c>
      <c r="H3765" s="8">
        <v>7.2</v>
      </c>
    </row>
    <row r="3766" spans="1:8" hidden="1" x14ac:dyDescent="0.3">
      <c r="A3766" t="s">
        <v>6139</v>
      </c>
      <c r="B3766">
        <v>107</v>
      </c>
      <c r="C3766">
        <v>10508</v>
      </c>
      <c r="D3766" t="s">
        <v>1128</v>
      </c>
      <c r="E3766" t="s">
        <v>6140</v>
      </c>
      <c r="F3766" t="s">
        <v>11</v>
      </c>
      <c r="G3766">
        <v>700000</v>
      </c>
      <c r="H3766" s="8">
        <v>6.5</v>
      </c>
    </row>
    <row r="3767" spans="1:8" hidden="1" x14ac:dyDescent="0.3">
      <c r="A3767" t="s">
        <v>6141</v>
      </c>
      <c r="B3767">
        <v>84</v>
      </c>
      <c r="C3767">
        <v>2301777</v>
      </c>
      <c r="D3767" t="s">
        <v>658</v>
      </c>
      <c r="E3767" t="s">
        <v>6142</v>
      </c>
      <c r="F3767" t="s">
        <v>11</v>
      </c>
      <c r="G3767">
        <v>650000</v>
      </c>
      <c r="H3767" s="8">
        <v>6.5</v>
      </c>
    </row>
    <row r="3768" spans="1:8" hidden="1" x14ac:dyDescent="0.3">
      <c r="A3768" t="s">
        <v>6143</v>
      </c>
      <c r="B3768">
        <v>81</v>
      </c>
      <c r="C3768">
        <v>3000000</v>
      </c>
      <c r="D3768" t="s">
        <v>3557</v>
      </c>
      <c r="E3768" t="s">
        <v>6144</v>
      </c>
      <c r="F3768" t="s">
        <v>11</v>
      </c>
      <c r="G3768">
        <v>609000</v>
      </c>
      <c r="H3768" s="8">
        <v>7.8</v>
      </c>
    </row>
    <row r="3769" spans="1:8" hidden="1" x14ac:dyDescent="0.3">
      <c r="A3769" t="s">
        <v>6145</v>
      </c>
      <c r="B3769">
        <v>81</v>
      </c>
      <c r="C3769">
        <v>140530114</v>
      </c>
      <c r="D3769" t="s">
        <v>2090</v>
      </c>
      <c r="E3769" t="s">
        <v>6146</v>
      </c>
      <c r="F3769" t="s">
        <v>11</v>
      </c>
      <c r="G3769">
        <v>60000</v>
      </c>
      <c r="H3769" s="8">
        <v>6.4</v>
      </c>
    </row>
    <row r="3770" spans="1:8" hidden="1" x14ac:dyDescent="0.3">
      <c r="A3770" t="s">
        <v>6147</v>
      </c>
      <c r="B3770">
        <v>215</v>
      </c>
      <c r="C3770">
        <v>13300000</v>
      </c>
      <c r="D3770" t="s">
        <v>6148</v>
      </c>
      <c r="E3770" t="s">
        <v>6149</v>
      </c>
      <c r="F3770" t="s">
        <v>11</v>
      </c>
      <c r="G3770">
        <v>600000</v>
      </c>
      <c r="H3770" s="8">
        <v>8.1</v>
      </c>
    </row>
    <row r="3771" spans="1:8" hidden="1" x14ac:dyDescent="0.3">
      <c r="A3771" t="s">
        <v>5713</v>
      </c>
      <c r="B3771">
        <v>106</v>
      </c>
      <c r="C3771">
        <v>171988</v>
      </c>
      <c r="D3771" t="s">
        <v>4677</v>
      </c>
      <c r="E3771" t="s">
        <v>6150</v>
      </c>
      <c r="F3771" t="s">
        <v>11</v>
      </c>
      <c r="G3771">
        <v>600000</v>
      </c>
      <c r="H3771" s="8">
        <v>5.6</v>
      </c>
    </row>
    <row r="3772" spans="1:8" hidden="1" x14ac:dyDescent="0.3">
      <c r="A3772" t="s">
        <v>6151</v>
      </c>
      <c r="B3772">
        <v>103</v>
      </c>
      <c r="C3772">
        <v>23616</v>
      </c>
      <c r="D3772" t="s">
        <v>271</v>
      </c>
      <c r="E3772" t="s">
        <v>6152</v>
      </c>
      <c r="F3772" t="s">
        <v>11</v>
      </c>
      <c r="G3772">
        <v>600000</v>
      </c>
      <c r="H3772" s="8">
        <v>5.6</v>
      </c>
    </row>
    <row r="3773" spans="1:8" hidden="1" x14ac:dyDescent="0.3">
      <c r="A3773" t="s">
        <v>6153</v>
      </c>
      <c r="B3773">
        <v>90</v>
      </c>
      <c r="C3773">
        <v>13493</v>
      </c>
      <c r="D3773" t="s">
        <v>1128</v>
      </c>
      <c r="E3773" t="s">
        <v>6154</v>
      </c>
      <c r="F3773" t="s">
        <v>11</v>
      </c>
      <c r="G3773">
        <v>600000</v>
      </c>
      <c r="H3773" s="8">
        <v>6.6</v>
      </c>
    </row>
    <row r="3774" spans="1:8" hidden="1" x14ac:dyDescent="0.3">
      <c r="A3774" t="s">
        <v>6155</v>
      </c>
      <c r="B3774">
        <v>98</v>
      </c>
      <c r="D3774" t="s">
        <v>6031</v>
      </c>
      <c r="E3774" t="s">
        <v>6156</v>
      </c>
      <c r="F3774" t="s">
        <v>11</v>
      </c>
      <c r="G3774">
        <v>600000</v>
      </c>
      <c r="H3774" s="8">
        <v>4.5</v>
      </c>
    </row>
    <row r="3775" spans="1:8" hidden="1" x14ac:dyDescent="0.3">
      <c r="A3775" t="s">
        <v>1597</v>
      </c>
      <c r="B3775">
        <v>87</v>
      </c>
      <c r="C3775">
        <v>515005</v>
      </c>
      <c r="D3775" t="s">
        <v>1937</v>
      </c>
      <c r="E3775" t="s">
        <v>6157</v>
      </c>
      <c r="F3775" t="s">
        <v>11</v>
      </c>
      <c r="G3775">
        <v>560000</v>
      </c>
      <c r="H3775" s="8">
        <v>7.7</v>
      </c>
    </row>
    <row r="3776" spans="1:8" hidden="1" x14ac:dyDescent="0.3">
      <c r="A3776" t="s">
        <v>6158</v>
      </c>
      <c r="B3776">
        <v>80</v>
      </c>
      <c r="C3776">
        <v>2245</v>
      </c>
      <c r="D3776" t="s">
        <v>2873</v>
      </c>
      <c r="E3776" t="s">
        <v>6159</v>
      </c>
      <c r="F3776" t="s">
        <v>11</v>
      </c>
      <c r="G3776">
        <v>560000</v>
      </c>
      <c r="H3776" s="8">
        <v>7.2</v>
      </c>
    </row>
    <row r="3777" spans="1:8" hidden="1" x14ac:dyDescent="0.3">
      <c r="A3777" t="s">
        <v>5734</v>
      </c>
      <c r="B3777">
        <v>122</v>
      </c>
      <c r="C3777">
        <v>33451479</v>
      </c>
      <c r="D3777" t="s">
        <v>69</v>
      </c>
      <c r="E3777" t="s">
        <v>6160</v>
      </c>
      <c r="F3777" t="s">
        <v>11</v>
      </c>
      <c r="G3777">
        <v>500000</v>
      </c>
      <c r="H3777" s="8">
        <v>6.5</v>
      </c>
    </row>
    <row r="3778" spans="1:8" hidden="1" x14ac:dyDescent="0.3">
      <c r="A3778" t="s">
        <v>6161</v>
      </c>
      <c r="B3778">
        <v>86</v>
      </c>
      <c r="C3778">
        <v>39552600</v>
      </c>
      <c r="D3778" t="s">
        <v>6162</v>
      </c>
      <c r="E3778" t="s">
        <v>6163</v>
      </c>
      <c r="F3778" t="s">
        <v>11</v>
      </c>
      <c r="G3778">
        <v>500000</v>
      </c>
      <c r="H3778" s="8">
        <v>6.1</v>
      </c>
    </row>
    <row r="3779" spans="1:8" hidden="1" x14ac:dyDescent="0.3">
      <c r="A3779" t="s">
        <v>5731</v>
      </c>
      <c r="B3779">
        <v>79</v>
      </c>
      <c r="C3779">
        <v>30500882</v>
      </c>
      <c r="D3779" t="s">
        <v>6164</v>
      </c>
      <c r="E3779" t="s">
        <v>6165</v>
      </c>
      <c r="F3779" t="s">
        <v>11</v>
      </c>
      <c r="G3779">
        <v>500000</v>
      </c>
      <c r="H3779" s="8">
        <v>5.7</v>
      </c>
    </row>
    <row r="3780" spans="1:8" hidden="1" x14ac:dyDescent="0.3">
      <c r="A3780" t="s">
        <v>6166</v>
      </c>
      <c r="B3780">
        <v>97</v>
      </c>
      <c r="C3780">
        <v>17000000</v>
      </c>
      <c r="D3780" t="s">
        <v>3244</v>
      </c>
      <c r="E3780" t="s">
        <v>6167</v>
      </c>
      <c r="F3780" t="s">
        <v>11</v>
      </c>
      <c r="G3780">
        <v>500000</v>
      </c>
      <c r="H3780" s="8">
        <v>5.9</v>
      </c>
    </row>
    <row r="3781" spans="1:8" hidden="1" x14ac:dyDescent="0.3">
      <c r="A3781" t="s">
        <v>3421</v>
      </c>
      <c r="B3781">
        <v>89</v>
      </c>
      <c r="C3781">
        <v>5739376</v>
      </c>
      <c r="D3781" t="s">
        <v>840</v>
      </c>
      <c r="E3781" t="s">
        <v>6168</v>
      </c>
      <c r="F3781" t="s">
        <v>11</v>
      </c>
      <c r="G3781">
        <v>500000</v>
      </c>
      <c r="H3781" s="8">
        <v>7.7</v>
      </c>
    </row>
    <row r="3782" spans="1:8" hidden="1" x14ac:dyDescent="0.3">
      <c r="A3782" t="s">
        <v>6169</v>
      </c>
      <c r="B3782">
        <v>120</v>
      </c>
      <c r="C3782">
        <v>3773863</v>
      </c>
      <c r="D3782" t="s">
        <v>1128</v>
      </c>
      <c r="E3782" t="s">
        <v>6170</v>
      </c>
      <c r="F3782" t="s">
        <v>11</v>
      </c>
      <c r="G3782">
        <v>1000000</v>
      </c>
      <c r="H3782" s="8">
        <v>7.1</v>
      </c>
    </row>
    <row r="3783" spans="1:8" hidden="1" x14ac:dyDescent="0.3">
      <c r="A3783" t="s">
        <v>6171</v>
      </c>
      <c r="B3783">
        <v>108</v>
      </c>
      <c r="C3783">
        <v>2047570</v>
      </c>
      <c r="D3783" t="s">
        <v>6172</v>
      </c>
      <c r="E3783" t="s">
        <v>6173</v>
      </c>
      <c r="F3783" t="s">
        <v>11</v>
      </c>
      <c r="G3783">
        <v>500000</v>
      </c>
      <c r="H3783" s="8">
        <v>7.6</v>
      </c>
    </row>
    <row r="3784" spans="1:8" hidden="1" x14ac:dyDescent="0.3">
      <c r="A3784" t="s">
        <v>6174</v>
      </c>
      <c r="B3784">
        <v>102</v>
      </c>
      <c r="C3784">
        <v>1250798</v>
      </c>
      <c r="D3784" t="s">
        <v>465</v>
      </c>
      <c r="E3784" t="s">
        <v>6175</v>
      </c>
      <c r="F3784" t="s">
        <v>11</v>
      </c>
      <c r="G3784">
        <v>500000</v>
      </c>
      <c r="H3784" s="8">
        <v>6.4</v>
      </c>
    </row>
    <row r="3785" spans="1:8" hidden="1" x14ac:dyDescent="0.3">
      <c r="A3785" t="s">
        <v>6176</v>
      </c>
      <c r="B3785">
        <v>83</v>
      </c>
      <c r="C3785">
        <v>1127331</v>
      </c>
      <c r="D3785" t="s">
        <v>1128</v>
      </c>
      <c r="E3785" t="s">
        <v>6177</v>
      </c>
      <c r="F3785" t="s">
        <v>3515</v>
      </c>
      <c r="G3785">
        <v>46000</v>
      </c>
      <c r="H3785" s="8">
        <v>7.4</v>
      </c>
    </row>
    <row r="3786" spans="1:8" hidden="1" x14ac:dyDescent="0.3">
      <c r="A3786" t="s">
        <v>6178</v>
      </c>
      <c r="B3786">
        <v>93</v>
      </c>
      <c r="C3786">
        <v>906666</v>
      </c>
      <c r="D3786" t="s">
        <v>2873</v>
      </c>
      <c r="E3786" t="s">
        <v>6179</v>
      </c>
      <c r="F3786" t="s">
        <v>11</v>
      </c>
      <c r="G3786">
        <v>500000</v>
      </c>
      <c r="H3786" s="8">
        <v>6.8</v>
      </c>
    </row>
    <row r="3787" spans="1:8" hidden="1" x14ac:dyDescent="0.3">
      <c r="A3787" t="s">
        <v>6180</v>
      </c>
      <c r="B3787">
        <v>86</v>
      </c>
      <c r="C3787">
        <v>1114943</v>
      </c>
      <c r="D3787" t="s">
        <v>2025</v>
      </c>
      <c r="E3787" t="s">
        <v>6181</v>
      </c>
      <c r="F3787" t="s">
        <v>11</v>
      </c>
      <c r="G3787">
        <v>500000</v>
      </c>
      <c r="H3787" s="8">
        <v>6.5</v>
      </c>
    </row>
    <row r="3788" spans="1:8" hidden="1" x14ac:dyDescent="0.3">
      <c r="A3788" t="s">
        <v>6174</v>
      </c>
      <c r="B3788">
        <v>101</v>
      </c>
      <c r="C3788">
        <v>1111615</v>
      </c>
      <c r="D3788" t="s">
        <v>4414</v>
      </c>
      <c r="E3788" t="s">
        <v>6182</v>
      </c>
      <c r="F3788" t="s">
        <v>11</v>
      </c>
      <c r="G3788">
        <v>500000</v>
      </c>
      <c r="H3788" s="8">
        <v>6</v>
      </c>
    </row>
    <row r="3789" spans="1:8" hidden="1" x14ac:dyDescent="0.3">
      <c r="A3789" t="s">
        <v>4277</v>
      </c>
      <c r="B3789">
        <v>111</v>
      </c>
      <c r="C3789">
        <v>985341</v>
      </c>
      <c r="D3789" t="s">
        <v>1128</v>
      </c>
      <c r="E3789" t="s">
        <v>6183</v>
      </c>
      <c r="F3789" t="s">
        <v>11</v>
      </c>
      <c r="G3789">
        <v>500000</v>
      </c>
      <c r="H3789" s="8">
        <v>7.3</v>
      </c>
    </row>
    <row r="3790" spans="1:8" hidden="1" x14ac:dyDescent="0.3">
      <c r="A3790" t="s">
        <v>6184</v>
      </c>
      <c r="B3790">
        <v>90</v>
      </c>
      <c r="C3790">
        <v>603943</v>
      </c>
      <c r="D3790" t="s">
        <v>643</v>
      </c>
      <c r="E3790" t="s">
        <v>6185</v>
      </c>
      <c r="F3790" t="s">
        <v>11</v>
      </c>
      <c r="G3790">
        <v>500000</v>
      </c>
      <c r="H3790" s="8">
        <v>7.3</v>
      </c>
    </row>
    <row r="3791" spans="1:8" hidden="1" x14ac:dyDescent="0.3">
      <c r="A3791" t="s">
        <v>5352</v>
      </c>
      <c r="B3791">
        <v>86</v>
      </c>
      <c r="C3791">
        <v>334041</v>
      </c>
      <c r="D3791" t="s">
        <v>4458</v>
      </c>
      <c r="E3791" t="s">
        <v>6186</v>
      </c>
      <c r="F3791" t="s">
        <v>11</v>
      </c>
      <c r="G3791">
        <v>500000</v>
      </c>
      <c r="H3791" s="8">
        <v>6.5</v>
      </c>
    </row>
    <row r="3792" spans="1:8" hidden="1" x14ac:dyDescent="0.3">
      <c r="A3792" t="s">
        <v>6187</v>
      </c>
      <c r="B3792">
        <v>98</v>
      </c>
      <c r="C3792">
        <v>295468</v>
      </c>
      <c r="D3792" t="s">
        <v>551</v>
      </c>
      <c r="E3792" t="s">
        <v>6188</v>
      </c>
      <c r="F3792" t="s">
        <v>11</v>
      </c>
      <c r="G3792">
        <v>500000</v>
      </c>
      <c r="H3792" s="8">
        <v>6</v>
      </c>
    </row>
    <row r="3793" spans="1:8" hidden="1" x14ac:dyDescent="0.3">
      <c r="A3793" t="s">
        <v>6189</v>
      </c>
      <c r="B3793">
        <v>91</v>
      </c>
      <c r="C3793">
        <v>243347</v>
      </c>
      <c r="D3793" t="s">
        <v>712</v>
      </c>
      <c r="E3793" t="s">
        <v>6190</v>
      </c>
      <c r="F3793" t="s">
        <v>11</v>
      </c>
      <c r="G3793">
        <v>500000</v>
      </c>
      <c r="H3793" s="8">
        <v>5.3</v>
      </c>
    </row>
    <row r="3794" spans="1:8" hidden="1" x14ac:dyDescent="0.3">
      <c r="A3794" t="s">
        <v>5902</v>
      </c>
      <c r="B3794">
        <v>91</v>
      </c>
      <c r="C3794">
        <v>154077</v>
      </c>
      <c r="D3794" t="s">
        <v>840</v>
      </c>
      <c r="E3794" t="s">
        <v>6191</v>
      </c>
      <c r="F3794" t="s">
        <v>11</v>
      </c>
      <c r="G3794">
        <v>500000</v>
      </c>
      <c r="H3794" s="8">
        <v>6.6</v>
      </c>
    </row>
    <row r="3795" spans="1:8" hidden="1" x14ac:dyDescent="0.3">
      <c r="A3795" t="s">
        <v>6192</v>
      </c>
      <c r="B3795">
        <v>88</v>
      </c>
      <c r="C3795">
        <v>151389</v>
      </c>
      <c r="D3795" t="s">
        <v>2873</v>
      </c>
      <c r="E3795" t="s">
        <v>6193</v>
      </c>
      <c r="F3795" t="s">
        <v>11</v>
      </c>
      <c r="G3795">
        <v>500000</v>
      </c>
      <c r="H3795" s="8">
        <v>7.1</v>
      </c>
    </row>
    <row r="3796" spans="1:8" hidden="1" x14ac:dyDescent="0.3">
      <c r="A3796" t="s">
        <v>4483</v>
      </c>
      <c r="B3796">
        <v>202</v>
      </c>
      <c r="C3796">
        <v>269061</v>
      </c>
      <c r="D3796" t="s">
        <v>331</v>
      </c>
      <c r="E3796" t="s">
        <v>6194</v>
      </c>
      <c r="F3796" t="s">
        <v>2505</v>
      </c>
      <c r="G3796">
        <v>2000000</v>
      </c>
      <c r="H3796" s="8">
        <v>8.6999999999999993</v>
      </c>
    </row>
    <row r="3797" spans="1:8" hidden="1" x14ac:dyDescent="0.3">
      <c r="A3797" t="s">
        <v>6195</v>
      </c>
      <c r="B3797">
        <v>89</v>
      </c>
      <c r="C3797">
        <v>133778</v>
      </c>
      <c r="D3797" t="s">
        <v>6021</v>
      </c>
      <c r="E3797" t="s">
        <v>6196</v>
      </c>
      <c r="F3797" t="s">
        <v>11</v>
      </c>
      <c r="G3797">
        <v>500000</v>
      </c>
      <c r="H3797" s="8">
        <v>8.4</v>
      </c>
    </row>
    <row r="3798" spans="1:8" hidden="1" x14ac:dyDescent="0.3">
      <c r="A3798" t="s">
        <v>127</v>
      </c>
      <c r="B3798">
        <v>84</v>
      </c>
      <c r="C3798">
        <v>52850</v>
      </c>
      <c r="D3798" t="s">
        <v>658</v>
      </c>
      <c r="E3798" t="s">
        <v>6197</v>
      </c>
      <c r="F3798" t="s">
        <v>11</v>
      </c>
      <c r="G3798">
        <v>500000</v>
      </c>
      <c r="H3798" s="8">
        <v>6.2</v>
      </c>
    </row>
    <row r="3799" spans="1:8" hidden="1" x14ac:dyDescent="0.3">
      <c r="A3799" t="s">
        <v>6198</v>
      </c>
      <c r="B3799">
        <v>82</v>
      </c>
      <c r="C3799">
        <v>98017</v>
      </c>
      <c r="D3799" t="s">
        <v>283</v>
      </c>
      <c r="E3799" t="s">
        <v>6199</v>
      </c>
      <c r="F3799" t="s">
        <v>11</v>
      </c>
      <c r="G3799">
        <v>500000</v>
      </c>
      <c r="H3799" s="8">
        <v>5.8</v>
      </c>
    </row>
    <row r="3800" spans="1:8" hidden="1" x14ac:dyDescent="0.3">
      <c r="A3800" t="s">
        <v>384</v>
      </c>
      <c r="B3800">
        <v>94</v>
      </c>
      <c r="C3800">
        <v>177343675</v>
      </c>
      <c r="D3800" t="s">
        <v>385</v>
      </c>
      <c r="E3800" t="s">
        <v>386</v>
      </c>
      <c r="F3800" t="s">
        <v>11</v>
      </c>
      <c r="G3800">
        <v>135000000</v>
      </c>
      <c r="H3800" s="8">
        <v>6.7</v>
      </c>
    </row>
    <row r="3801" spans="1:8" hidden="1" x14ac:dyDescent="0.3">
      <c r="A3801" t="s">
        <v>6103</v>
      </c>
      <c r="B3801">
        <v>100</v>
      </c>
      <c r="C3801">
        <v>31937</v>
      </c>
      <c r="D3801" t="s">
        <v>551</v>
      </c>
      <c r="E3801" t="s">
        <v>6200</v>
      </c>
      <c r="F3801" t="s">
        <v>11</v>
      </c>
      <c r="G3801">
        <v>500000</v>
      </c>
      <c r="H3801" s="8">
        <v>5.7</v>
      </c>
    </row>
    <row r="3802" spans="1:8" hidden="1" x14ac:dyDescent="0.3">
      <c r="A3802" t="s">
        <v>6201</v>
      </c>
      <c r="B3802">
        <v>112</v>
      </c>
      <c r="C3802">
        <v>13134</v>
      </c>
      <c r="D3802" t="s">
        <v>1254</v>
      </c>
      <c r="E3802" t="s">
        <v>6202</v>
      </c>
      <c r="F3802" t="s">
        <v>11</v>
      </c>
      <c r="G3802">
        <v>500000</v>
      </c>
      <c r="H3802" s="8">
        <v>6.1</v>
      </c>
    </row>
    <row r="3803" spans="1:8" hidden="1" x14ac:dyDescent="0.3">
      <c r="A3803" t="s">
        <v>6203</v>
      </c>
      <c r="B3803">
        <v>94</v>
      </c>
      <c r="C3803">
        <v>237301</v>
      </c>
      <c r="D3803" t="s">
        <v>891</v>
      </c>
      <c r="E3803" t="s">
        <v>6204</v>
      </c>
      <c r="F3803" t="s">
        <v>11</v>
      </c>
      <c r="G3803">
        <v>500000</v>
      </c>
      <c r="H3803" s="8">
        <v>6.4</v>
      </c>
    </row>
    <row r="3804" spans="1:8" hidden="1" x14ac:dyDescent="0.3">
      <c r="A3804" t="s">
        <v>6205</v>
      </c>
      <c r="B3804">
        <v>91</v>
      </c>
      <c r="C3804">
        <v>12055</v>
      </c>
      <c r="D3804" t="s">
        <v>658</v>
      </c>
      <c r="E3804" t="s">
        <v>6206</v>
      </c>
      <c r="F3804" t="s">
        <v>11</v>
      </c>
      <c r="G3804">
        <v>500000</v>
      </c>
      <c r="H3804" s="8">
        <v>6.5</v>
      </c>
    </row>
    <row r="3805" spans="1:8" hidden="1" x14ac:dyDescent="0.3">
      <c r="A3805" t="s">
        <v>6207</v>
      </c>
      <c r="B3805">
        <v>87</v>
      </c>
      <c r="C3805">
        <v>1332</v>
      </c>
      <c r="D3805" t="s">
        <v>2453</v>
      </c>
      <c r="E3805" t="s">
        <v>6208</v>
      </c>
      <c r="F3805" t="s">
        <v>11</v>
      </c>
      <c r="G3805">
        <v>500000</v>
      </c>
      <c r="H3805" s="8">
        <v>4.5999999999999996</v>
      </c>
    </row>
    <row r="3806" spans="1:8" hidden="1" x14ac:dyDescent="0.3">
      <c r="A3806" t="s">
        <v>6209</v>
      </c>
      <c r="B3806">
        <v>104</v>
      </c>
      <c r="D3806" t="s">
        <v>2453</v>
      </c>
      <c r="E3806" t="s">
        <v>6210</v>
      </c>
      <c r="F3806" t="s">
        <v>11</v>
      </c>
      <c r="G3806">
        <v>500000</v>
      </c>
      <c r="H3806" s="8">
        <v>3.5</v>
      </c>
    </row>
    <row r="3807" spans="1:8" hidden="1" x14ac:dyDescent="0.3">
      <c r="A3807" t="s">
        <v>6211</v>
      </c>
      <c r="B3807">
        <v>90</v>
      </c>
      <c r="D3807" t="s">
        <v>6212</v>
      </c>
      <c r="E3807" t="s">
        <v>6213</v>
      </c>
      <c r="F3807" t="s">
        <v>11</v>
      </c>
      <c r="H3807" s="8">
        <v>7.5</v>
      </c>
    </row>
    <row r="3808" spans="1:8" hidden="1" x14ac:dyDescent="0.3">
      <c r="A3808" t="s">
        <v>6214</v>
      </c>
      <c r="B3808">
        <v>122</v>
      </c>
      <c r="D3808" t="s">
        <v>376</v>
      </c>
      <c r="E3808" t="s">
        <v>6215</v>
      </c>
      <c r="F3808" t="s">
        <v>11</v>
      </c>
      <c r="H3808" s="8">
        <v>2.2000000000000002</v>
      </c>
    </row>
    <row r="3809" spans="1:8" hidden="1" x14ac:dyDescent="0.3">
      <c r="A3809" t="s">
        <v>4383</v>
      </c>
      <c r="B3809">
        <v>93</v>
      </c>
      <c r="C3809">
        <v>37188667</v>
      </c>
      <c r="D3809" t="s">
        <v>840</v>
      </c>
      <c r="E3809" t="s">
        <v>4384</v>
      </c>
      <c r="F3809" t="s">
        <v>11</v>
      </c>
      <c r="G3809">
        <v>12000000</v>
      </c>
      <c r="H3809" s="8">
        <v>3.3</v>
      </c>
    </row>
    <row r="3810" spans="1:8" hidden="1" x14ac:dyDescent="0.3">
      <c r="A3810" t="s">
        <v>6216</v>
      </c>
      <c r="B3810">
        <v>108</v>
      </c>
      <c r="D3810" t="s">
        <v>6217</v>
      </c>
      <c r="E3810" t="s">
        <v>6218</v>
      </c>
      <c r="F3810" t="s">
        <v>11</v>
      </c>
      <c r="G3810">
        <v>500000</v>
      </c>
      <c r="H3810" s="8">
        <v>5.7</v>
      </c>
    </row>
    <row r="3811" spans="1:8" hidden="1" x14ac:dyDescent="0.3">
      <c r="A3811" t="s">
        <v>6219</v>
      </c>
      <c r="B3811">
        <v>82</v>
      </c>
      <c r="C3811">
        <v>21199</v>
      </c>
      <c r="D3811" t="s">
        <v>6220</v>
      </c>
      <c r="E3811" t="s">
        <v>6221</v>
      </c>
      <c r="F3811" t="s">
        <v>11</v>
      </c>
      <c r="G3811">
        <v>500000</v>
      </c>
      <c r="H3811" s="8">
        <v>6.8</v>
      </c>
    </row>
    <row r="3812" spans="1:8" hidden="1" x14ac:dyDescent="0.3">
      <c r="A3812" t="s">
        <v>24</v>
      </c>
      <c r="B3812">
        <v>130</v>
      </c>
      <c r="C3812">
        <v>234903076</v>
      </c>
      <c r="D3812" t="s">
        <v>65</v>
      </c>
      <c r="E3812" t="s">
        <v>94</v>
      </c>
      <c r="F3812" t="s">
        <v>11</v>
      </c>
      <c r="G3812">
        <v>215000000</v>
      </c>
      <c r="H3812" s="8">
        <v>6.4</v>
      </c>
    </row>
    <row r="3813" spans="1:8" hidden="1" x14ac:dyDescent="0.3">
      <c r="A3813" t="s">
        <v>6222</v>
      </c>
      <c r="B3813">
        <v>91</v>
      </c>
      <c r="C3813">
        <v>2712293</v>
      </c>
      <c r="D3813" t="s">
        <v>643</v>
      </c>
      <c r="E3813" t="s">
        <v>6223</v>
      </c>
      <c r="F3813" t="s">
        <v>11</v>
      </c>
      <c r="G3813">
        <v>450000</v>
      </c>
      <c r="H3813" s="8">
        <v>5.9</v>
      </c>
    </row>
    <row r="3814" spans="1:8" hidden="1" x14ac:dyDescent="0.3">
      <c r="A3814" t="s">
        <v>375</v>
      </c>
      <c r="B3814">
        <v>107</v>
      </c>
      <c r="C3814">
        <v>768045</v>
      </c>
      <c r="D3814" t="s">
        <v>655</v>
      </c>
      <c r="E3814" t="s">
        <v>6224</v>
      </c>
      <c r="F3814" t="s">
        <v>11</v>
      </c>
      <c r="G3814">
        <v>2000000</v>
      </c>
      <c r="H3814" s="8">
        <v>7.7</v>
      </c>
    </row>
    <row r="3815" spans="1:8" hidden="1" x14ac:dyDescent="0.3">
      <c r="A3815" t="s">
        <v>6225</v>
      </c>
      <c r="B3815">
        <v>84</v>
      </c>
      <c r="C3815">
        <v>379122</v>
      </c>
      <c r="D3815" t="s">
        <v>465</v>
      </c>
      <c r="E3815" t="s">
        <v>6226</v>
      </c>
      <c r="F3815" t="s">
        <v>11</v>
      </c>
      <c r="G3815">
        <v>450000</v>
      </c>
      <c r="H3815" s="8">
        <v>7.1</v>
      </c>
    </row>
    <row r="3816" spans="1:8" hidden="1" x14ac:dyDescent="0.3">
      <c r="A3816" t="s">
        <v>6227</v>
      </c>
      <c r="B3816">
        <v>103</v>
      </c>
      <c r="C3816">
        <v>23000</v>
      </c>
      <c r="D3816" t="s">
        <v>5953</v>
      </c>
      <c r="E3816" t="s">
        <v>6228</v>
      </c>
      <c r="F3816" t="s">
        <v>11</v>
      </c>
      <c r="G3816">
        <v>500000</v>
      </c>
      <c r="H3816" s="8">
        <v>6.2</v>
      </c>
    </row>
    <row r="3817" spans="1:8" hidden="1" x14ac:dyDescent="0.3">
      <c r="A3817" t="s">
        <v>6229</v>
      </c>
      <c r="B3817">
        <v>89</v>
      </c>
      <c r="C3817">
        <v>2300000</v>
      </c>
      <c r="D3817" t="s">
        <v>3557</v>
      </c>
      <c r="E3817" t="s">
        <v>6230</v>
      </c>
      <c r="F3817" t="s">
        <v>11</v>
      </c>
      <c r="G3817">
        <v>439000</v>
      </c>
      <c r="H3817" s="8">
        <v>7.7</v>
      </c>
    </row>
    <row r="3818" spans="1:8" hidden="1" x14ac:dyDescent="0.3">
      <c r="A3818" t="s">
        <v>6231</v>
      </c>
      <c r="B3818">
        <v>98</v>
      </c>
      <c r="C3818">
        <v>2938208</v>
      </c>
      <c r="D3818" t="s">
        <v>465</v>
      </c>
      <c r="E3818" t="s">
        <v>6232</v>
      </c>
      <c r="F3818" t="s">
        <v>11</v>
      </c>
      <c r="G3818">
        <v>225000</v>
      </c>
      <c r="H3818" s="8">
        <v>7.5</v>
      </c>
    </row>
    <row r="3819" spans="1:8" hidden="1" x14ac:dyDescent="0.3">
      <c r="A3819" t="s">
        <v>6233</v>
      </c>
      <c r="B3819">
        <v>133</v>
      </c>
      <c r="C3819">
        <v>9910</v>
      </c>
      <c r="D3819" t="s">
        <v>1890</v>
      </c>
      <c r="E3819" t="s">
        <v>6234</v>
      </c>
      <c r="F3819" t="s">
        <v>6235</v>
      </c>
      <c r="G3819">
        <v>25000000</v>
      </c>
      <c r="H3819" s="8">
        <v>7.6</v>
      </c>
    </row>
    <row r="3820" spans="1:8" hidden="1" x14ac:dyDescent="0.3">
      <c r="A3820" t="s">
        <v>2547</v>
      </c>
      <c r="B3820">
        <v>92</v>
      </c>
      <c r="C3820">
        <v>44540956</v>
      </c>
      <c r="D3820" t="s">
        <v>658</v>
      </c>
      <c r="E3820" t="s">
        <v>6236</v>
      </c>
      <c r="F3820" t="s">
        <v>11</v>
      </c>
      <c r="G3820">
        <v>400000</v>
      </c>
      <c r="H3820" s="8">
        <v>6.9</v>
      </c>
    </row>
    <row r="3821" spans="1:8" hidden="1" x14ac:dyDescent="0.3">
      <c r="A3821" t="s">
        <v>5343</v>
      </c>
      <c r="B3821">
        <v>90</v>
      </c>
      <c r="C3821">
        <v>258113</v>
      </c>
      <c r="D3821" t="s">
        <v>712</v>
      </c>
      <c r="E3821" t="s">
        <v>6237</v>
      </c>
      <c r="F3821" t="s">
        <v>11</v>
      </c>
      <c r="G3821">
        <v>1066167</v>
      </c>
      <c r="H3821" s="8">
        <v>7.1</v>
      </c>
    </row>
    <row r="3822" spans="1:8" hidden="1" x14ac:dyDescent="0.3">
      <c r="A3822" t="s">
        <v>6238</v>
      </c>
      <c r="B3822">
        <v>84</v>
      </c>
      <c r="C3822">
        <v>107917283</v>
      </c>
      <c r="D3822" t="s">
        <v>2090</v>
      </c>
      <c r="E3822" t="s">
        <v>6239</v>
      </c>
      <c r="F3822" t="s">
        <v>11</v>
      </c>
      <c r="G3822">
        <v>15000</v>
      </c>
      <c r="H3822" s="8">
        <v>6.3</v>
      </c>
    </row>
    <row r="3823" spans="1:8" hidden="1" x14ac:dyDescent="0.3">
      <c r="A3823" t="s">
        <v>926</v>
      </c>
      <c r="B3823">
        <v>91</v>
      </c>
      <c r="C3823">
        <v>1229197</v>
      </c>
      <c r="D3823" t="s">
        <v>1780</v>
      </c>
      <c r="E3823" t="s">
        <v>6240</v>
      </c>
      <c r="F3823" t="s">
        <v>11</v>
      </c>
      <c r="G3823">
        <v>229575</v>
      </c>
      <c r="H3823" s="8">
        <v>8.3000000000000007</v>
      </c>
    </row>
    <row r="3824" spans="1:8" hidden="1" x14ac:dyDescent="0.3">
      <c r="A3824" t="s">
        <v>5276</v>
      </c>
      <c r="B3824">
        <v>90</v>
      </c>
      <c r="C3824">
        <v>1689999</v>
      </c>
      <c r="D3824" t="s">
        <v>1128</v>
      </c>
      <c r="E3824" t="s">
        <v>6241</v>
      </c>
      <c r="F3824" t="s">
        <v>920</v>
      </c>
      <c r="G3824">
        <v>400000</v>
      </c>
      <c r="H3824" s="8">
        <v>7.1</v>
      </c>
    </row>
    <row r="3825" spans="1:8" hidden="1" x14ac:dyDescent="0.3">
      <c r="A3825" t="s">
        <v>6242</v>
      </c>
      <c r="B3825">
        <v>96</v>
      </c>
      <c r="C3825">
        <v>11798</v>
      </c>
      <c r="D3825" t="s">
        <v>6243</v>
      </c>
      <c r="E3825" t="s">
        <v>6244</v>
      </c>
      <c r="F3825" t="s">
        <v>11</v>
      </c>
      <c r="G3825">
        <v>100000</v>
      </c>
      <c r="H3825" s="8">
        <v>4.7</v>
      </c>
    </row>
    <row r="3826" spans="1:8" hidden="1" x14ac:dyDescent="0.3">
      <c r="A3826" t="s">
        <v>6245</v>
      </c>
      <c r="B3826">
        <v>88</v>
      </c>
      <c r="C3826">
        <v>592014</v>
      </c>
      <c r="D3826" t="s">
        <v>6246</v>
      </c>
      <c r="E3826" t="s">
        <v>6247</v>
      </c>
      <c r="F3826" t="s">
        <v>11</v>
      </c>
      <c r="G3826">
        <v>218</v>
      </c>
      <c r="H3826" s="8">
        <v>7.2</v>
      </c>
    </row>
    <row r="3827" spans="1:8" hidden="1" x14ac:dyDescent="0.3">
      <c r="A3827" t="s">
        <v>6248</v>
      </c>
      <c r="B3827">
        <v>92</v>
      </c>
      <c r="C3827">
        <v>425899</v>
      </c>
      <c r="D3827" t="s">
        <v>2873</v>
      </c>
      <c r="E3827" t="s">
        <v>6249</v>
      </c>
      <c r="F3827" t="s">
        <v>11</v>
      </c>
      <c r="G3827">
        <v>400000</v>
      </c>
      <c r="H3827" s="8">
        <v>5.0999999999999996</v>
      </c>
    </row>
    <row r="3828" spans="1:8" hidden="1" x14ac:dyDescent="0.3">
      <c r="A3828" t="s">
        <v>6250</v>
      </c>
      <c r="B3828">
        <v>82</v>
      </c>
      <c r="C3828">
        <v>126387</v>
      </c>
      <c r="D3828" t="s">
        <v>2090</v>
      </c>
      <c r="E3828" t="s">
        <v>6251</v>
      </c>
      <c r="F3828" t="s">
        <v>3119</v>
      </c>
      <c r="G3828">
        <v>400000</v>
      </c>
      <c r="H3828" s="8">
        <v>6.9</v>
      </c>
    </row>
    <row r="3829" spans="1:8" hidden="1" x14ac:dyDescent="0.3">
      <c r="A3829" t="s">
        <v>2618</v>
      </c>
      <c r="B3829">
        <v>101</v>
      </c>
      <c r="C3829">
        <v>80276912</v>
      </c>
      <c r="D3829" t="s">
        <v>551</v>
      </c>
      <c r="E3829" t="s">
        <v>6252</v>
      </c>
      <c r="F3829" t="s">
        <v>11</v>
      </c>
      <c r="G3829">
        <v>35000000</v>
      </c>
      <c r="H3829" s="8">
        <v>6.1</v>
      </c>
    </row>
    <row r="3830" spans="1:8" hidden="1" x14ac:dyDescent="0.3">
      <c r="A3830" t="s">
        <v>6253</v>
      </c>
      <c r="B3830">
        <v>86</v>
      </c>
      <c r="C3830">
        <v>617172</v>
      </c>
      <c r="D3830" t="s">
        <v>2873</v>
      </c>
      <c r="E3830" t="s">
        <v>6254</v>
      </c>
      <c r="F3830" t="s">
        <v>11</v>
      </c>
      <c r="G3830">
        <v>375000</v>
      </c>
      <c r="H3830" s="8">
        <v>7</v>
      </c>
    </row>
    <row r="3831" spans="1:8" hidden="1" x14ac:dyDescent="0.3">
      <c r="A3831" t="s">
        <v>6255</v>
      </c>
      <c r="B3831">
        <v>100</v>
      </c>
      <c r="C3831">
        <v>2808000</v>
      </c>
      <c r="D3831" t="s">
        <v>5102</v>
      </c>
      <c r="E3831" t="s">
        <v>6256</v>
      </c>
      <c r="F3831" t="s">
        <v>11</v>
      </c>
      <c r="G3831">
        <v>379000</v>
      </c>
      <c r="H3831" s="8">
        <v>6.3</v>
      </c>
    </row>
    <row r="3832" spans="1:8" hidden="1" x14ac:dyDescent="0.3">
      <c r="A3832" t="s">
        <v>6257</v>
      </c>
      <c r="B3832">
        <v>89</v>
      </c>
      <c r="C3832">
        <v>12843</v>
      </c>
      <c r="D3832" t="s">
        <v>2170</v>
      </c>
      <c r="E3832" t="s">
        <v>6258</v>
      </c>
      <c r="F3832" t="s">
        <v>11</v>
      </c>
      <c r="G3832">
        <v>6000000</v>
      </c>
      <c r="H3832" s="8">
        <v>6.1</v>
      </c>
    </row>
    <row r="3833" spans="1:8" hidden="1" x14ac:dyDescent="0.3">
      <c r="A3833" t="s">
        <v>6259</v>
      </c>
      <c r="B3833">
        <v>84</v>
      </c>
      <c r="C3833">
        <v>34151</v>
      </c>
      <c r="D3833" t="s">
        <v>5767</v>
      </c>
      <c r="E3833" t="s">
        <v>6260</v>
      </c>
      <c r="F3833" t="s">
        <v>5759</v>
      </c>
      <c r="G3833">
        <v>450000</v>
      </c>
      <c r="H3833" s="8">
        <v>7.2</v>
      </c>
    </row>
    <row r="3834" spans="1:8" hidden="1" x14ac:dyDescent="0.3">
      <c r="A3834" t="s">
        <v>6261</v>
      </c>
      <c r="B3834">
        <v>88</v>
      </c>
      <c r="C3834">
        <v>1523883</v>
      </c>
      <c r="D3834" t="s">
        <v>6021</v>
      </c>
      <c r="E3834" t="s">
        <v>6262</v>
      </c>
      <c r="F3834" t="s">
        <v>11</v>
      </c>
      <c r="G3834">
        <v>1750211</v>
      </c>
      <c r="H3834" s="8">
        <v>7.8</v>
      </c>
    </row>
    <row r="3835" spans="1:8" hidden="1" x14ac:dyDescent="0.3">
      <c r="A3835" t="s">
        <v>6263</v>
      </c>
      <c r="B3835">
        <v>90</v>
      </c>
      <c r="C3835">
        <v>4000000</v>
      </c>
      <c r="D3835" t="s">
        <v>246</v>
      </c>
      <c r="E3835" t="s">
        <v>6264</v>
      </c>
      <c r="F3835" t="s">
        <v>11</v>
      </c>
      <c r="G3835">
        <v>350000</v>
      </c>
      <c r="H3835" s="8">
        <v>4.7</v>
      </c>
    </row>
    <row r="3836" spans="1:8" hidden="1" x14ac:dyDescent="0.3">
      <c r="A3836" t="s">
        <v>1763</v>
      </c>
      <c r="B3836">
        <v>101</v>
      </c>
      <c r="C3836">
        <v>47000000</v>
      </c>
      <c r="D3836" t="s">
        <v>2170</v>
      </c>
      <c r="E3836" t="s">
        <v>3804</v>
      </c>
      <c r="F3836" t="s">
        <v>11</v>
      </c>
      <c r="G3836">
        <v>300000</v>
      </c>
      <c r="H3836" s="8">
        <v>7.9</v>
      </c>
    </row>
    <row r="3837" spans="1:8" hidden="1" x14ac:dyDescent="0.3">
      <c r="A3837" t="s">
        <v>2765</v>
      </c>
      <c r="B3837">
        <v>102</v>
      </c>
      <c r="C3837">
        <v>1281176</v>
      </c>
      <c r="D3837" t="s">
        <v>840</v>
      </c>
      <c r="E3837" t="s">
        <v>6265</v>
      </c>
      <c r="F3837" t="s">
        <v>11</v>
      </c>
      <c r="G3837">
        <v>312000</v>
      </c>
      <c r="H3837" s="8">
        <v>6.7</v>
      </c>
    </row>
    <row r="3838" spans="1:8" hidden="1" x14ac:dyDescent="0.3">
      <c r="A3838" t="s">
        <v>6266</v>
      </c>
      <c r="B3838">
        <v>98</v>
      </c>
      <c r="C3838">
        <v>16115878</v>
      </c>
      <c r="D3838" t="s">
        <v>6267</v>
      </c>
      <c r="E3838" t="s">
        <v>6268</v>
      </c>
      <c r="F3838" t="s">
        <v>11</v>
      </c>
      <c r="G3838">
        <v>8000000</v>
      </c>
      <c r="H3838" s="8">
        <v>6.6</v>
      </c>
    </row>
    <row r="3839" spans="1:8" hidden="1" x14ac:dyDescent="0.3">
      <c r="A3839" t="s">
        <v>5187</v>
      </c>
      <c r="B3839">
        <v>91</v>
      </c>
      <c r="C3839">
        <v>1652472</v>
      </c>
      <c r="D3839" t="s">
        <v>551</v>
      </c>
      <c r="E3839" t="s">
        <v>6269</v>
      </c>
      <c r="F3839" t="s">
        <v>955</v>
      </c>
      <c r="G3839">
        <v>300000</v>
      </c>
      <c r="H3839" s="8">
        <v>6.9</v>
      </c>
    </row>
    <row r="3840" spans="1:8" hidden="1" x14ac:dyDescent="0.3">
      <c r="A3840" t="s">
        <v>2116</v>
      </c>
      <c r="B3840">
        <v>80</v>
      </c>
      <c r="C3840">
        <v>2360184</v>
      </c>
      <c r="D3840" t="s">
        <v>840</v>
      </c>
      <c r="E3840" t="s">
        <v>6270</v>
      </c>
      <c r="F3840" t="s">
        <v>11</v>
      </c>
      <c r="G3840">
        <v>300000</v>
      </c>
      <c r="H3840" s="8">
        <v>7.1</v>
      </c>
    </row>
    <row r="3841" spans="1:8" hidden="1" x14ac:dyDescent="0.3">
      <c r="A3841" t="s">
        <v>6271</v>
      </c>
      <c r="B3841">
        <v>76</v>
      </c>
      <c r="C3841">
        <v>255352</v>
      </c>
      <c r="D3841" t="s">
        <v>1128</v>
      </c>
      <c r="E3841" t="s">
        <v>6272</v>
      </c>
      <c r="F3841" t="s">
        <v>11</v>
      </c>
      <c r="G3841">
        <v>300000</v>
      </c>
      <c r="H3841" s="8">
        <v>6.7</v>
      </c>
    </row>
    <row r="3842" spans="1:8" hidden="1" x14ac:dyDescent="0.3">
      <c r="A3842" t="s">
        <v>6271</v>
      </c>
      <c r="B3842">
        <v>80</v>
      </c>
      <c r="C3842">
        <v>856942</v>
      </c>
      <c r="D3842" t="s">
        <v>1128</v>
      </c>
      <c r="E3842" t="s">
        <v>6273</v>
      </c>
      <c r="F3842" t="s">
        <v>11</v>
      </c>
      <c r="G3842">
        <v>200000</v>
      </c>
      <c r="H3842" s="8">
        <v>7.1</v>
      </c>
    </row>
    <row r="3843" spans="1:8" hidden="1" x14ac:dyDescent="0.3">
      <c r="A3843" t="s">
        <v>6274</v>
      </c>
      <c r="B3843">
        <v>102</v>
      </c>
      <c r="C3843">
        <v>16892</v>
      </c>
      <c r="D3843" t="s">
        <v>2873</v>
      </c>
      <c r="E3843" t="s">
        <v>6275</v>
      </c>
      <c r="F3843" t="s">
        <v>11</v>
      </c>
      <c r="G3843">
        <v>300000</v>
      </c>
      <c r="H3843" s="8">
        <v>7.6</v>
      </c>
    </row>
    <row r="3844" spans="1:8" hidden="1" x14ac:dyDescent="0.3">
      <c r="A3844" t="s">
        <v>6276</v>
      </c>
      <c r="B3844">
        <v>95</v>
      </c>
      <c r="C3844">
        <v>12438</v>
      </c>
      <c r="D3844" t="s">
        <v>69</v>
      </c>
      <c r="E3844" t="s">
        <v>6277</v>
      </c>
      <c r="F3844" t="s">
        <v>11</v>
      </c>
      <c r="G3844">
        <v>160000</v>
      </c>
      <c r="H3844" s="8">
        <v>8.1</v>
      </c>
    </row>
    <row r="3845" spans="1:8" hidden="1" x14ac:dyDescent="0.3">
      <c r="A3845" t="s">
        <v>5269</v>
      </c>
      <c r="B3845">
        <v>94</v>
      </c>
      <c r="C3845">
        <v>40542</v>
      </c>
      <c r="D3845" t="s">
        <v>69</v>
      </c>
      <c r="E3845" t="s">
        <v>6278</v>
      </c>
      <c r="F3845" t="s">
        <v>11</v>
      </c>
      <c r="G3845">
        <v>300000</v>
      </c>
      <c r="H3845" s="8">
        <v>5.5</v>
      </c>
    </row>
    <row r="3846" spans="1:8" hidden="1" x14ac:dyDescent="0.3">
      <c r="A3846" t="s">
        <v>6279</v>
      </c>
      <c r="B3846">
        <v>109</v>
      </c>
      <c r="C3846">
        <v>5199</v>
      </c>
      <c r="D3846" t="s">
        <v>1254</v>
      </c>
      <c r="E3846" t="s">
        <v>6280</v>
      </c>
      <c r="F3846" t="s">
        <v>11</v>
      </c>
      <c r="G3846">
        <v>200000</v>
      </c>
      <c r="H3846" s="8">
        <v>6.6</v>
      </c>
    </row>
    <row r="3847" spans="1:8" hidden="1" x14ac:dyDescent="0.3">
      <c r="A3847" t="s">
        <v>1921</v>
      </c>
      <c r="B3847">
        <v>133</v>
      </c>
      <c r="C3847">
        <v>24343673</v>
      </c>
      <c r="D3847" t="s">
        <v>1922</v>
      </c>
      <c r="E3847" t="s">
        <v>1923</v>
      </c>
      <c r="F3847" t="s">
        <v>11</v>
      </c>
      <c r="G3847">
        <v>45000000</v>
      </c>
      <c r="H3847" s="8">
        <v>7.4</v>
      </c>
    </row>
    <row r="3848" spans="1:8" hidden="1" x14ac:dyDescent="0.3">
      <c r="A3848" t="s">
        <v>6281</v>
      </c>
      <c r="B3848">
        <v>95</v>
      </c>
      <c r="C3848">
        <v>2468</v>
      </c>
      <c r="D3848" t="s">
        <v>6031</v>
      </c>
      <c r="E3848" t="s">
        <v>6282</v>
      </c>
      <c r="F3848" t="s">
        <v>11</v>
      </c>
      <c r="G3848">
        <v>300000</v>
      </c>
      <c r="H3848" s="8">
        <v>4.8</v>
      </c>
    </row>
    <row r="3849" spans="1:8" hidden="1" x14ac:dyDescent="0.3">
      <c r="A3849" t="s">
        <v>6283</v>
      </c>
      <c r="B3849">
        <v>90</v>
      </c>
      <c r="C3849">
        <v>318622</v>
      </c>
      <c r="D3849" t="s">
        <v>1858</v>
      </c>
      <c r="E3849" t="s">
        <v>6284</v>
      </c>
      <c r="F3849" t="s">
        <v>11</v>
      </c>
      <c r="G3849">
        <v>270000</v>
      </c>
      <c r="H3849" s="8">
        <v>6.4</v>
      </c>
    </row>
    <row r="3850" spans="1:8" hidden="1" x14ac:dyDescent="0.3">
      <c r="A3850" t="s">
        <v>2318</v>
      </c>
      <c r="B3850">
        <v>113</v>
      </c>
      <c r="C3850">
        <v>12006514</v>
      </c>
      <c r="D3850" t="s">
        <v>465</v>
      </c>
      <c r="E3850" t="s">
        <v>6285</v>
      </c>
      <c r="F3850" t="s">
        <v>11</v>
      </c>
      <c r="G3850">
        <v>250000</v>
      </c>
      <c r="H3850" s="8">
        <v>7.3</v>
      </c>
    </row>
    <row r="3851" spans="1:8" hidden="1" x14ac:dyDescent="0.3">
      <c r="A3851" t="s">
        <v>4886</v>
      </c>
      <c r="B3851">
        <v>91</v>
      </c>
      <c r="C3851">
        <v>4186931</v>
      </c>
      <c r="D3851" t="s">
        <v>465</v>
      </c>
      <c r="E3851" t="s">
        <v>6286</v>
      </c>
      <c r="F3851" t="s">
        <v>11</v>
      </c>
      <c r="G3851">
        <v>250000</v>
      </c>
      <c r="H3851" s="8">
        <v>6.9</v>
      </c>
    </row>
    <row r="3852" spans="1:8" hidden="1" x14ac:dyDescent="0.3">
      <c r="A3852" t="s">
        <v>127</v>
      </c>
      <c r="B3852">
        <v>98</v>
      </c>
      <c r="C3852">
        <v>3799339</v>
      </c>
      <c r="D3852" t="s">
        <v>4458</v>
      </c>
      <c r="E3852" t="s">
        <v>6287</v>
      </c>
      <c r="F3852" t="s">
        <v>11</v>
      </c>
      <c r="G3852">
        <v>250000</v>
      </c>
      <c r="H3852" s="8">
        <v>7.2</v>
      </c>
    </row>
    <row r="3853" spans="1:8" hidden="1" x14ac:dyDescent="0.3">
      <c r="A3853" t="s">
        <v>6288</v>
      </c>
      <c r="B3853">
        <v>94</v>
      </c>
      <c r="C3853">
        <v>1977544</v>
      </c>
      <c r="D3853" t="s">
        <v>465</v>
      </c>
      <c r="E3853" t="s">
        <v>6289</v>
      </c>
      <c r="F3853" t="s">
        <v>11</v>
      </c>
      <c r="G3853">
        <v>250000</v>
      </c>
      <c r="H3853" s="8">
        <v>6.5</v>
      </c>
    </row>
    <row r="3854" spans="1:8" hidden="1" x14ac:dyDescent="0.3">
      <c r="A3854" t="s">
        <v>2862</v>
      </c>
      <c r="B3854">
        <v>96</v>
      </c>
      <c r="C3854">
        <v>1050600</v>
      </c>
      <c r="D3854" t="s">
        <v>840</v>
      </c>
      <c r="E3854" t="s">
        <v>6290</v>
      </c>
      <c r="F3854" t="s">
        <v>11</v>
      </c>
      <c r="G3854">
        <v>250000</v>
      </c>
      <c r="H3854" s="8">
        <v>6.6</v>
      </c>
    </row>
    <row r="3855" spans="1:8" hidden="1" x14ac:dyDescent="0.3">
      <c r="A3855" t="s">
        <v>6291</v>
      </c>
      <c r="B3855">
        <v>100</v>
      </c>
      <c r="C3855">
        <v>902835</v>
      </c>
      <c r="D3855" t="s">
        <v>465</v>
      </c>
      <c r="E3855" t="s">
        <v>6292</v>
      </c>
      <c r="F3855" t="s">
        <v>11</v>
      </c>
      <c r="G3855">
        <v>250000</v>
      </c>
      <c r="H3855" s="8">
        <v>6.7</v>
      </c>
    </row>
    <row r="3856" spans="1:8" hidden="1" x14ac:dyDescent="0.3">
      <c r="A3856" t="s">
        <v>2761</v>
      </c>
      <c r="B3856">
        <v>90</v>
      </c>
      <c r="C3856">
        <v>489220</v>
      </c>
      <c r="D3856" t="s">
        <v>1655</v>
      </c>
      <c r="E3856" t="s">
        <v>6293</v>
      </c>
      <c r="F3856" t="s">
        <v>11</v>
      </c>
      <c r="G3856">
        <v>365000</v>
      </c>
      <c r="H3856" s="8">
        <v>7.3</v>
      </c>
    </row>
    <row r="3857" spans="1:8" hidden="1" x14ac:dyDescent="0.3">
      <c r="A3857" t="s">
        <v>6294</v>
      </c>
      <c r="B3857">
        <v>76</v>
      </c>
      <c r="C3857">
        <v>212285</v>
      </c>
      <c r="D3857" t="s">
        <v>551</v>
      </c>
      <c r="E3857" t="s">
        <v>6295</v>
      </c>
      <c r="F3857" t="s">
        <v>11</v>
      </c>
      <c r="G3857">
        <v>250000</v>
      </c>
      <c r="H3857" s="8">
        <v>6.4</v>
      </c>
    </row>
    <row r="3858" spans="1:8" hidden="1" x14ac:dyDescent="0.3">
      <c r="A3858" t="s">
        <v>6296</v>
      </c>
      <c r="B3858">
        <v>75</v>
      </c>
      <c r="C3858">
        <v>203134</v>
      </c>
      <c r="D3858" t="s">
        <v>6297</v>
      </c>
      <c r="E3858" t="s">
        <v>6298</v>
      </c>
      <c r="F3858" t="s">
        <v>11</v>
      </c>
      <c r="G3858">
        <v>250000</v>
      </c>
      <c r="H3858" s="8">
        <v>7</v>
      </c>
    </row>
    <row r="3859" spans="1:8" hidden="1" x14ac:dyDescent="0.3">
      <c r="A3859" t="s">
        <v>6180</v>
      </c>
      <c r="B3859">
        <v>78</v>
      </c>
      <c r="C3859">
        <v>191309</v>
      </c>
      <c r="D3859" t="s">
        <v>639</v>
      </c>
      <c r="E3859" t="s">
        <v>6299</v>
      </c>
      <c r="F3859" t="s">
        <v>11</v>
      </c>
      <c r="G3859">
        <v>150000</v>
      </c>
      <c r="H3859" s="8">
        <v>5.5</v>
      </c>
    </row>
    <row r="3860" spans="1:8" hidden="1" x14ac:dyDescent="0.3">
      <c r="A3860" t="s">
        <v>6300</v>
      </c>
      <c r="B3860">
        <v>90</v>
      </c>
      <c r="C3860">
        <v>3388210</v>
      </c>
      <c r="D3860" t="s">
        <v>69</v>
      </c>
      <c r="E3860" t="s">
        <v>6301</v>
      </c>
      <c r="F3860" t="s">
        <v>11</v>
      </c>
      <c r="G3860">
        <v>250000</v>
      </c>
      <c r="H3860" s="8">
        <v>6.7</v>
      </c>
    </row>
    <row r="3861" spans="1:8" hidden="1" x14ac:dyDescent="0.3">
      <c r="A3861" t="s">
        <v>5443</v>
      </c>
      <c r="B3861">
        <v>92</v>
      </c>
      <c r="C3861">
        <v>177840</v>
      </c>
      <c r="D3861" t="s">
        <v>2464</v>
      </c>
      <c r="E3861" t="s">
        <v>6302</v>
      </c>
      <c r="F3861" t="s">
        <v>11</v>
      </c>
      <c r="G3861">
        <v>250000</v>
      </c>
      <c r="H3861" s="8">
        <v>6.1</v>
      </c>
    </row>
    <row r="3862" spans="1:8" hidden="1" x14ac:dyDescent="0.3">
      <c r="A3862" t="s">
        <v>5026</v>
      </c>
      <c r="B3862">
        <v>99</v>
      </c>
      <c r="C3862">
        <v>49494</v>
      </c>
      <c r="D3862" t="s">
        <v>1345</v>
      </c>
      <c r="E3862" t="s">
        <v>6303</v>
      </c>
      <c r="F3862" t="s">
        <v>11</v>
      </c>
      <c r="G3862">
        <v>250000</v>
      </c>
      <c r="H3862" s="8">
        <v>3.9</v>
      </c>
    </row>
    <row r="3863" spans="1:8" hidden="1" x14ac:dyDescent="0.3">
      <c r="A3863" t="s">
        <v>6304</v>
      </c>
      <c r="B3863">
        <v>81</v>
      </c>
      <c r="C3863">
        <v>18195</v>
      </c>
      <c r="D3863" t="s">
        <v>6305</v>
      </c>
      <c r="E3863" t="s">
        <v>6306</v>
      </c>
      <c r="F3863" t="s">
        <v>11</v>
      </c>
      <c r="G3863">
        <v>250000</v>
      </c>
      <c r="H3863" s="8">
        <v>6.3</v>
      </c>
    </row>
    <row r="3864" spans="1:8" hidden="1" x14ac:dyDescent="0.3">
      <c r="A3864" t="s">
        <v>6307</v>
      </c>
      <c r="B3864">
        <v>98</v>
      </c>
      <c r="D3864" t="s">
        <v>2323</v>
      </c>
      <c r="E3864" t="s">
        <v>6308</v>
      </c>
      <c r="F3864" t="s">
        <v>11</v>
      </c>
      <c r="G3864">
        <v>250000</v>
      </c>
      <c r="H3864" s="8">
        <v>6.2</v>
      </c>
    </row>
    <row r="3865" spans="1:8" hidden="1" x14ac:dyDescent="0.3">
      <c r="A3865" t="s">
        <v>6309</v>
      </c>
      <c r="B3865">
        <v>66</v>
      </c>
      <c r="D3865" t="s">
        <v>2873</v>
      </c>
      <c r="E3865" t="s">
        <v>6310</v>
      </c>
      <c r="F3865" t="s">
        <v>11</v>
      </c>
      <c r="G3865">
        <v>250000</v>
      </c>
      <c r="H3865" s="8">
        <v>7.8</v>
      </c>
    </row>
    <row r="3866" spans="1:8" hidden="1" x14ac:dyDescent="0.3">
      <c r="A3866" t="s">
        <v>6311</v>
      </c>
      <c r="B3866">
        <v>95</v>
      </c>
      <c r="D3866" t="s">
        <v>2170</v>
      </c>
      <c r="E3866" t="s">
        <v>6312</v>
      </c>
      <c r="F3866" t="s">
        <v>11</v>
      </c>
      <c r="G3866">
        <v>250000</v>
      </c>
      <c r="H3866" s="8">
        <v>4.4000000000000004</v>
      </c>
    </row>
    <row r="3867" spans="1:8" hidden="1" x14ac:dyDescent="0.3">
      <c r="A3867" t="s">
        <v>6216</v>
      </c>
      <c r="B3867">
        <v>108</v>
      </c>
      <c r="D3867" t="s">
        <v>6217</v>
      </c>
      <c r="E3867" t="s">
        <v>6313</v>
      </c>
      <c r="F3867" t="s">
        <v>11</v>
      </c>
      <c r="G3867">
        <v>250000</v>
      </c>
      <c r="H3867" s="8">
        <v>6.6</v>
      </c>
    </row>
    <row r="3868" spans="1:8" hidden="1" x14ac:dyDescent="0.3">
      <c r="A3868" t="s">
        <v>6314</v>
      </c>
      <c r="B3868">
        <v>90</v>
      </c>
      <c r="D3868" t="s">
        <v>2873</v>
      </c>
      <c r="E3868" t="s">
        <v>6315</v>
      </c>
      <c r="F3868" t="s">
        <v>11</v>
      </c>
      <c r="G3868">
        <v>250000</v>
      </c>
      <c r="H3868" s="8">
        <v>8</v>
      </c>
    </row>
    <row r="3869" spans="1:8" hidden="1" x14ac:dyDescent="0.3">
      <c r="A3869" t="s">
        <v>6316</v>
      </c>
      <c r="B3869">
        <v>83</v>
      </c>
      <c r="D3869" t="s">
        <v>658</v>
      </c>
      <c r="E3869" t="s">
        <v>6317</v>
      </c>
      <c r="F3869" t="s">
        <v>11</v>
      </c>
      <c r="G3869">
        <v>240000</v>
      </c>
      <c r="H3869" s="8">
        <v>6.5</v>
      </c>
    </row>
    <row r="3870" spans="1:8" hidden="1" x14ac:dyDescent="0.3">
      <c r="A3870" t="s">
        <v>6318</v>
      </c>
      <c r="B3870">
        <v>108</v>
      </c>
      <c r="D3870" t="s">
        <v>3814</v>
      </c>
      <c r="E3870" t="s">
        <v>6319</v>
      </c>
      <c r="F3870" t="s">
        <v>11</v>
      </c>
      <c r="G3870">
        <v>250000</v>
      </c>
      <c r="H3870" s="8">
        <v>7.1</v>
      </c>
    </row>
    <row r="3871" spans="1:8" hidden="1" x14ac:dyDescent="0.3">
      <c r="A3871" t="s">
        <v>6320</v>
      </c>
      <c r="B3871">
        <v>86</v>
      </c>
      <c r="C3871">
        <v>111300</v>
      </c>
      <c r="D3871" t="s">
        <v>2873</v>
      </c>
      <c r="E3871" t="s">
        <v>6321</v>
      </c>
      <c r="F3871" t="s">
        <v>11</v>
      </c>
      <c r="G3871">
        <v>225000</v>
      </c>
      <c r="H3871" s="8">
        <v>7.5</v>
      </c>
    </row>
    <row r="3872" spans="1:8" hidden="1" x14ac:dyDescent="0.3">
      <c r="A3872" t="s">
        <v>6322</v>
      </c>
      <c r="B3872">
        <v>106</v>
      </c>
      <c r="C3872">
        <v>1027119</v>
      </c>
      <c r="D3872" t="s">
        <v>1128</v>
      </c>
      <c r="E3872" t="s">
        <v>6323</v>
      </c>
      <c r="F3872" t="s">
        <v>11</v>
      </c>
      <c r="G3872">
        <v>225000</v>
      </c>
      <c r="H3872" s="8">
        <v>7</v>
      </c>
    </row>
    <row r="3873" spans="1:8" hidden="1" x14ac:dyDescent="0.3">
      <c r="A3873" t="s">
        <v>6324</v>
      </c>
      <c r="B3873">
        <v>80</v>
      </c>
      <c r="C3873">
        <v>5000000</v>
      </c>
      <c r="D3873" t="s">
        <v>6325</v>
      </c>
      <c r="E3873" t="s">
        <v>6326</v>
      </c>
      <c r="F3873" t="s">
        <v>11</v>
      </c>
      <c r="G3873">
        <v>210000</v>
      </c>
      <c r="H3873" s="8">
        <v>6.7</v>
      </c>
    </row>
    <row r="3874" spans="1:8" hidden="1" x14ac:dyDescent="0.3">
      <c r="A3874" t="s">
        <v>166</v>
      </c>
      <c r="B3874">
        <v>96</v>
      </c>
      <c r="C3874">
        <v>4505922</v>
      </c>
      <c r="D3874" t="s">
        <v>840</v>
      </c>
      <c r="E3874" t="s">
        <v>6327</v>
      </c>
      <c r="F3874" t="s">
        <v>11</v>
      </c>
      <c r="G3874">
        <v>200000</v>
      </c>
      <c r="H3874" s="8">
        <v>7.4</v>
      </c>
    </row>
    <row r="3875" spans="1:8" hidden="1" x14ac:dyDescent="0.3">
      <c r="A3875" t="s">
        <v>2793</v>
      </c>
      <c r="B3875">
        <v>99</v>
      </c>
      <c r="C3875">
        <v>3500000</v>
      </c>
      <c r="D3875" t="s">
        <v>3194</v>
      </c>
      <c r="E3875" t="s">
        <v>6328</v>
      </c>
      <c r="F3875" t="s">
        <v>3119</v>
      </c>
      <c r="G3875">
        <v>200000</v>
      </c>
      <c r="H3875" s="8">
        <v>8</v>
      </c>
    </row>
    <row r="3876" spans="1:8" hidden="1" x14ac:dyDescent="0.3">
      <c r="A3876" t="s">
        <v>6329</v>
      </c>
      <c r="B3876">
        <v>85</v>
      </c>
      <c r="C3876">
        <v>381225</v>
      </c>
      <c r="D3876" t="s">
        <v>2873</v>
      </c>
      <c r="E3876" t="s">
        <v>6330</v>
      </c>
      <c r="F3876" t="s">
        <v>11</v>
      </c>
      <c r="G3876">
        <v>200000</v>
      </c>
      <c r="H3876" s="8">
        <v>7.2</v>
      </c>
    </row>
    <row r="3877" spans="1:8" hidden="1" x14ac:dyDescent="0.3">
      <c r="A3877" t="s">
        <v>6331</v>
      </c>
      <c r="B3877">
        <v>101</v>
      </c>
      <c r="C3877">
        <v>2428241</v>
      </c>
      <c r="D3877" t="s">
        <v>1128</v>
      </c>
      <c r="E3877" t="s">
        <v>6332</v>
      </c>
      <c r="F3877" t="s">
        <v>11</v>
      </c>
      <c r="G3877">
        <v>200000</v>
      </c>
      <c r="H3877" s="8">
        <v>6.4</v>
      </c>
    </row>
    <row r="3878" spans="1:8" hidden="1" x14ac:dyDescent="0.3">
      <c r="A3878" t="s">
        <v>3408</v>
      </c>
      <c r="B3878">
        <v>97</v>
      </c>
      <c r="C3878">
        <v>78030</v>
      </c>
      <c r="D3878" t="s">
        <v>1128</v>
      </c>
      <c r="E3878" t="s">
        <v>6333</v>
      </c>
      <c r="F3878" t="s">
        <v>11</v>
      </c>
      <c r="G3878">
        <v>200000</v>
      </c>
      <c r="H3878" s="8">
        <v>6.5</v>
      </c>
    </row>
    <row r="3879" spans="1:8" hidden="1" x14ac:dyDescent="0.3">
      <c r="A3879" t="s">
        <v>6334</v>
      </c>
      <c r="B3879">
        <v>103</v>
      </c>
      <c r="C3879">
        <v>174682</v>
      </c>
      <c r="D3879" t="s">
        <v>2025</v>
      </c>
      <c r="E3879" t="s">
        <v>6335</v>
      </c>
      <c r="F3879" t="s">
        <v>11</v>
      </c>
      <c r="G3879">
        <v>200000</v>
      </c>
      <c r="H3879" s="8">
        <v>6.9</v>
      </c>
    </row>
    <row r="3880" spans="1:8" hidden="1" x14ac:dyDescent="0.3">
      <c r="A3880" t="s">
        <v>6336</v>
      </c>
      <c r="B3880">
        <v>86</v>
      </c>
      <c r="C3880">
        <v>215185</v>
      </c>
      <c r="D3880" t="s">
        <v>6148</v>
      </c>
      <c r="E3880" t="s">
        <v>6337</v>
      </c>
      <c r="F3880" t="s">
        <v>11</v>
      </c>
      <c r="G3880">
        <v>200000</v>
      </c>
      <c r="H3880" s="8">
        <v>7.5</v>
      </c>
    </row>
    <row r="3881" spans="1:8" hidden="1" x14ac:dyDescent="0.3">
      <c r="A3881" t="s">
        <v>500</v>
      </c>
      <c r="B3881">
        <v>106</v>
      </c>
      <c r="C3881">
        <v>32154410</v>
      </c>
      <c r="D3881" t="s">
        <v>712</v>
      </c>
      <c r="E3881" t="s">
        <v>2723</v>
      </c>
      <c r="F3881" t="s">
        <v>11</v>
      </c>
      <c r="G3881">
        <v>30000000</v>
      </c>
      <c r="H3881" s="8">
        <v>7.1</v>
      </c>
    </row>
    <row r="3882" spans="1:8" hidden="1" x14ac:dyDescent="0.3">
      <c r="A3882" t="s">
        <v>6338</v>
      </c>
      <c r="B3882">
        <v>106</v>
      </c>
      <c r="C3882">
        <v>1111</v>
      </c>
      <c r="D3882" t="s">
        <v>6339</v>
      </c>
      <c r="E3882" t="s">
        <v>6340</v>
      </c>
      <c r="F3882" t="s">
        <v>11</v>
      </c>
      <c r="G3882">
        <v>200000</v>
      </c>
      <c r="H3882" s="8">
        <v>7.7</v>
      </c>
    </row>
    <row r="3883" spans="1:8" hidden="1" x14ac:dyDescent="0.3">
      <c r="A3883" t="s">
        <v>6341</v>
      </c>
      <c r="B3883">
        <v>94</v>
      </c>
      <c r="D3883" t="s">
        <v>1128</v>
      </c>
      <c r="E3883" t="s">
        <v>6342</v>
      </c>
      <c r="F3883" t="s">
        <v>11</v>
      </c>
      <c r="G3883">
        <v>200000</v>
      </c>
      <c r="H3883" s="8">
        <v>8.1</v>
      </c>
    </row>
    <row r="3884" spans="1:8" hidden="1" x14ac:dyDescent="0.3">
      <c r="A3884" t="s">
        <v>6343</v>
      </c>
      <c r="B3884">
        <v>89</v>
      </c>
      <c r="C3884">
        <v>925402</v>
      </c>
      <c r="D3884" t="s">
        <v>2323</v>
      </c>
      <c r="E3884" t="s">
        <v>6344</v>
      </c>
      <c r="F3884" t="s">
        <v>6112</v>
      </c>
      <c r="G3884">
        <v>180000</v>
      </c>
      <c r="H3884" s="8">
        <v>8.5</v>
      </c>
    </row>
    <row r="3885" spans="1:8" hidden="1" x14ac:dyDescent="0.3">
      <c r="A3885" t="s">
        <v>6345</v>
      </c>
      <c r="B3885">
        <v>97</v>
      </c>
      <c r="C3885">
        <v>469947</v>
      </c>
      <c r="D3885" t="s">
        <v>69</v>
      </c>
      <c r="E3885" t="s">
        <v>6346</v>
      </c>
      <c r="F3885" t="s">
        <v>11</v>
      </c>
      <c r="G3885">
        <v>120000</v>
      </c>
      <c r="H3885" s="8">
        <v>7.7</v>
      </c>
    </row>
    <row r="3886" spans="1:8" hidden="1" x14ac:dyDescent="0.3">
      <c r="A3886" t="s">
        <v>1670</v>
      </c>
      <c r="B3886">
        <v>88</v>
      </c>
      <c r="C3886">
        <v>7137502</v>
      </c>
      <c r="D3886" t="s">
        <v>551</v>
      </c>
      <c r="E3886" t="s">
        <v>6347</v>
      </c>
      <c r="F3886" t="s">
        <v>11</v>
      </c>
      <c r="G3886">
        <v>175000</v>
      </c>
      <c r="H3886" s="8">
        <v>6.5</v>
      </c>
    </row>
    <row r="3887" spans="1:8" hidden="1" x14ac:dyDescent="0.3">
      <c r="A3887" t="s">
        <v>6348</v>
      </c>
      <c r="B3887">
        <v>92</v>
      </c>
      <c r="C3887">
        <v>1316074</v>
      </c>
      <c r="D3887" t="s">
        <v>3054</v>
      </c>
      <c r="E3887" t="s">
        <v>6349</v>
      </c>
      <c r="F3887" t="s">
        <v>11</v>
      </c>
      <c r="G3887">
        <v>100000</v>
      </c>
      <c r="H3887" s="8">
        <v>7</v>
      </c>
    </row>
    <row r="3888" spans="1:8" hidden="1" x14ac:dyDescent="0.3">
      <c r="A3888" t="s">
        <v>6350</v>
      </c>
      <c r="B3888">
        <v>97</v>
      </c>
      <c r="C3888">
        <v>15180000</v>
      </c>
      <c r="D3888" t="s">
        <v>712</v>
      </c>
      <c r="E3888" t="s">
        <v>6351</v>
      </c>
      <c r="F3888" t="s">
        <v>11</v>
      </c>
      <c r="G3888">
        <v>500000</v>
      </c>
      <c r="H3888" s="8">
        <v>5.5</v>
      </c>
    </row>
    <row r="3889" spans="1:8" hidden="1" x14ac:dyDescent="0.3">
      <c r="A3889" t="s">
        <v>2662</v>
      </c>
      <c r="B3889">
        <v>78</v>
      </c>
      <c r="C3889">
        <v>2882062</v>
      </c>
      <c r="D3889" t="s">
        <v>465</v>
      </c>
      <c r="E3889" t="s">
        <v>6352</v>
      </c>
      <c r="F3889" t="s">
        <v>11</v>
      </c>
      <c r="G3889">
        <v>150000</v>
      </c>
      <c r="H3889" s="8">
        <v>6.3</v>
      </c>
    </row>
    <row r="3890" spans="1:8" hidden="1" x14ac:dyDescent="0.3">
      <c r="A3890" t="s">
        <v>4912</v>
      </c>
      <c r="B3890">
        <v>85</v>
      </c>
      <c r="C3890">
        <v>9437933</v>
      </c>
      <c r="D3890" t="s">
        <v>2522</v>
      </c>
      <c r="E3890" t="s">
        <v>6353</v>
      </c>
      <c r="F3890" t="s">
        <v>11</v>
      </c>
      <c r="G3890">
        <v>180000</v>
      </c>
      <c r="H3890" s="8">
        <v>7.9</v>
      </c>
    </row>
    <row r="3891" spans="1:8" hidden="1" x14ac:dyDescent="0.3">
      <c r="A3891" t="s">
        <v>6354</v>
      </c>
      <c r="B3891">
        <v>88</v>
      </c>
      <c r="C3891">
        <v>110720</v>
      </c>
      <c r="D3891" t="s">
        <v>658</v>
      </c>
      <c r="E3891" t="s">
        <v>6355</v>
      </c>
      <c r="F3891" t="s">
        <v>11</v>
      </c>
      <c r="G3891">
        <v>1200000</v>
      </c>
      <c r="H3891" s="8">
        <v>7.3</v>
      </c>
    </row>
    <row r="3892" spans="1:8" hidden="1" x14ac:dyDescent="0.3">
      <c r="A3892" t="s">
        <v>6356</v>
      </c>
      <c r="B3892">
        <v>93</v>
      </c>
      <c r="C3892">
        <v>155984</v>
      </c>
      <c r="D3892" t="s">
        <v>2873</v>
      </c>
      <c r="E3892" t="s">
        <v>6357</v>
      </c>
      <c r="F3892" t="s">
        <v>11</v>
      </c>
      <c r="G3892">
        <v>160000</v>
      </c>
      <c r="H3892" s="8">
        <v>7.4</v>
      </c>
    </row>
    <row r="3893" spans="1:8" hidden="1" x14ac:dyDescent="0.3">
      <c r="A3893" t="s">
        <v>2403</v>
      </c>
      <c r="B3893">
        <v>88</v>
      </c>
      <c r="C3893">
        <v>30859000</v>
      </c>
      <c r="D3893" t="s">
        <v>2170</v>
      </c>
      <c r="E3893" t="s">
        <v>4784</v>
      </c>
      <c r="F3893" t="s">
        <v>11</v>
      </c>
      <c r="G3893">
        <v>83532</v>
      </c>
      <c r="H3893" s="8">
        <v>7.5</v>
      </c>
    </row>
    <row r="3894" spans="1:8" hidden="1" x14ac:dyDescent="0.3">
      <c r="A3894" t="s">
        <v>6358</v>
      </c>
      <c r="B3894">
        <v>72</v>
      </c>
      <c r="C3894">
        <v>4914</v>
      </c>
      <c r="D3894" t="s">
        <v>6359</v>
      </c>
      <c r="E3894" t="s">
        <v>6360</v>
      </c>
      <c r="F3894" t="s">
        <v>11</v>
      </c>
      <c r="G3894">
        <v>150000</v>
      </c>
      <c r="H3894" s="8">
        <v>7</v>
      </c>
    </row>
    <row r="3895" spans="1:8" hidden="1" x14ac:dyDescent="0.3">
      <c r="A3895" t="s">
        <v>6361</v>
      </c>
      <c r="B3895">
        <v>80</v>
      </c>
      <c r="C3895">
        <v>5858</v>
      </c>
      <c r="D3895" t="s">
        <v>2873</v>
      </c>
      <c r="E3895" t="s">
        <v>6362</v>
      </c>
      <c r="F3895" t="s">
        <v>11</v>
      </c>
      <c r="G3895">
        <v>150000</v>
      </c>
      <c r="H3895" s="8">
        <v>7.1</v>
      </c>
    </row>
    <row r="3896" spans="1:8" hidden="1" x14ac:dyDescent="0.3">
      <c r="A3896" t="s">
        <v>4793</v>
      </c>
      <c r="B3896">
        <v>91</v>
      </c>
      <c r="C3896">
        <v>6706368</v>
      </c>
      <c r="D3896" t="s">
        <v>2873</v>
      </c>
      <c r="E3896" t="s">
        <v>6363</v>
      </c>
      <c r="F3896" t="s">
        <v>11</v>
      </c>
      <c r="G3896">
        <v>160000</v>
      </c>
      <c r="H3896" s="8">
        <v>7.5</v>
      </c>
    </row>
    <row r="3897" spans="1:8" hidden="1" x14ac:dyDescent="0.3">
      <c r="A3897" t="s">
        <v>6364</v>
      </c>
      <c r="B3897">
        <v>90</v>
      </c>
      <c r="C3897">
        <v>1573712</v>
      </c>
      <c r="D3897" t="s">
        <v>840</v>
      </c>
      <c r="E3897" t="s">
        <v>6365</v>
      </c>
      <c r="F3897" t="s">
        <v>11</v>
      </c>
      <c r="G3897">
        <v>125000</v>
      </c>
      <c r="H3897" s="8">
        <v>6.7</v>
      </c>
    </row>
    <row r="3898" spans="1:8" hidden="1" x14ac:dyDescent="0.3">
      <c r="A3898" t="s">
        <v>5734</v>
      </c>
      <c r="B3898">
        <v>111</v>
      </c>
      <c r="C3898">
        <v>10174663</v>
      </c>
      <c r="D3898" t="s">
        <v>1254</v>
      </c>
      <c r="E3898" t="s">
        <v>6366</v>
      </c>
      <c r="F3898" t="s">
        <v>11</v>
      </c>
      <c r="G3898">
        <v>100000</v>
      </c>
      <c r="H3898" s="8">
        <v>6.7</v>
      </c>
    </row>
    <row r="3899" spans="1:8" hidden="1" x14ac:dyDescent="0.3">
      <c r="A3899" t="s">
        <v>6367</v>
      </c>
      <c r="B3899">
        <v>81</v>
      </c>
      <c r="C3899">
        <v>22757819</v>
      </c>
      <c r="D3899" t="s">
        <v>2170</v>
      </c>
      <c r="E3899" t="s">
        <v>6368</v>
      </c>
      <c r="F3899" t="s">
        <v>11</v>
      </c>
      <c r="G3899">
        <v>100000</v>
      </c>
      <c r="H3899" s="8">
        <v>4.2</v>
      </c>
    </row>
    <row r="3900" spans="1:8" hidden="1" x14ac:dyDescent="0.3">
      <c r="A3900" t="s">
        <v>6369</v>
      </c>
      <c r="B3900">
        <v>81</v>
      </c>
      <c r="C3900">
        <v>5228617</v>
      </c>
      <c r="D3900" t="s">
        <v>658</v>
      </c>
      <c r="E3900" t="s">
        <v>6370</v>
      </c>
      <c r="F3900" t="s">
        <v>11</v>
      </c>
      <c r="G3900">
        <v>100000</v>
      </c>
      <c r="H3900" s="8">
        <v>7</v>
      </c>
    </row>
    <row r="3901" spans="1:8" hidden="1" x14ac:dyDescent="0.3">
      <c r="A3901" t="s">
        <v>6371</v>
      </c>
      <c r="B3901">
        <v>90</v>
      </c>
      <c r="C3901">
        <v>110536</v>
      </c>
      <c r="D3901" t="s">
        <v>3944</v>
      </c>
      <c r="E3901" t="s">
        <v>6372</v>
      </c>
      <c r="F3901" t="s">
        <v>11</v>
      </c>
      <c r="G3901">
        <v>40000</v>
      </c>
      <c r="H3901" s="8">
        <v>7</v>
      </c>
    </row>
    <row r="3902" spans="1:8" hidden="1" x14ac:dyDescent="0.3">
      <c r="A3902" t="s">
        <v>6373</v>
      </c>
      <c r="B3902">
        <v>88</v>
      </c>
      <c r="C3902">
        <v>59379</v>
      </c>
      <c r="D3902" t="s">
        <v>6374</v>
      </c>
      <c r="E3902" t="s">
        <v>6375</v>
      </c>
      <c r="F3902" t="s">
        <v>11</v>
      </c>
      <c r="G3902">
        <v>200000</v>
      </c>
      <c r="H3902" s="8">
        <v>6.8</v>
      </c>
    </row>
    <row r="3903" spans="1:8" hidden="1" x14ac:dyDescent="0.3">
      <c r="A3903" t="s">
        <v>6376</v>
      </c>
      <c r="B3903">
        <v>81</v>
      </c>
      <c r="D3903" t="s">
        <v>455</v>
      </c>
      <c r="E3903" t="s">
        <v>6377</v>
      </c>
      <c r="F3903" t="s">
        <v>11</v>
      </c>
      <c r="G3903">
        <v>100000</v>
      </c>
      <c r="H3903" s="8">
        <v>3.6</v>
      </c>
    </row>
    <row r="3904" spans="1:8" hidden="1" x14ac:dyDescent="0.3">
      <c r="A3904" t="s">
        <v>6378</v>
      </c>
      <c r="B3904">
        <v>77</v>
      </c>
      <c r="D3904" t="s">
        <v>6379</v>
      </c>
      <c r="E3904" t="s">
        <v>6380</v>
      </c>
      <c r="F3904" t="s">
        <v>11</v>
      </c>
      <c r="G3904">
        <v>100000</v>
      </c>
      <c r="H3904" s="8">
        <v>7.6</v>
      </c>
    </row>
    <row r="3905" spans="1:8" hidden="1" x14ac:dyDescent="0.3">
      <c r="A3905" t="s">
        <v>3999</v>
      </c>
      <c r="B3905">
        <v>114</v>
      </c>
      <c r="C3905">
        <v>32721635</v>
      </c>
      <c r="D3905" t="s">
        <v>2210</v>
      </c>
      <c r="E3905" t="s">
        <v>4000</v>
      </c>
      <c r="F3905" t="s">
        <v>11</v>
      </c>
      <c r="G3905">
        <v>15000000</v>
      </c>
      <c r="H3905" s="8">
        <v>6.6</v>
      </c>
    </row>
    <row r="3906" spans="1:8" hidden="1" x14ac:dyDescent="0.3">
      <c r="A3906" t="s">
        <v>393</v>
      </c>
      <c r="B3906">
        <v>84</v>
      </c>
      <c r="C3906">
        <v>3216970</v>
      </c>
      <c r="D3906" t="s">
        <v>639</v>
      </c>
      <c r="E3906" t="s">
        <v>6381</v>
      </c>
      <c r="F3906" t="s">
        <v>11</v>
      </c>
      <c r="G3906">
        <v>60000</v>
      </c>
      <c r="H3906" s="8">
        <v>7.5</v>
      </c>
    </row>
    <row r="3907" spans="1:8" hidden="1" x14ac:dyDescent="0.3">
      <c r="A3907" t="s">
        <v>6382</v>
      </c>
      <c r="B3907">
        <v>87</v>
      </c>
      <c r="C3907">
        <v>536767</v>
      </c>
      <c r="D3907" t="s">
        <v>2344</v>
      </c>
      <c r="E3907" t="s">
        <v>6383</v>
      </c>
      <c r="F3907" t="s">
        <v>11</v>
      </c>
      <c r="G3907">
        <v>60000</v>
      </c>
      <c r="H3907" s="8">
        <v>5.3</v>
      </c>
    </row>
    <row r="3908" spans="1:8" hidden="1" x14ac:dyDescent="0.3">
      <c r="A3908" t="s">
        <v>4636</v>
      </c>
      <c r="B3908">
        <v>100</v>
      </c>
      <c r="C3908">
        <v>11529368</v>
      </c>
      <c r="D3908" t="s">
        <v>6384</v>
      </c>
      <c r="E3908" t="s">
        <v>6385</v>
      </c>
      <c r="F3908" t="s">
        <v>11</v>
      </c>
      <c r="G3908">
        <v>65000</v>
      </c>
      <c r="H3908" s="8">
        <v>7.3</v>
      </c>
    </row>
    <row r="3909" spans="1:8" hidden="1" x14ac:dyDescent="0.3">
      <c r="A3909" t="s">
        <v>6386</v>
      </c>
      <c r="B3909">
        <v>82</v>
      </c>
      <c r="C3909">
        <v>40557</v>
      </c>
      <c r="D3909" t="s">
        <v>658</v>
      </c>
      <c r="E3909" t="s">
        <v>6387</v>
      </c>
      <c r="F3909" t="s">
        <v>11</v>
      </c>
      <c r="G3909">
        <v>60000</v>
      </c>
      <c r="H3909" s="8">
        <v>5.6</v>
      </c>
    </row>
    <row r="3910" spans="1:8" hidden="1" x14ac:dyDescent="0.3">
      <c r="A3910" t="s">
        <v>6388</v>
      </c>
      <c r="B3910">
        <v>82</v>
      </c>
      <c r="C3910">
        <v>30084</v>
      </c>
      <c r="D3910" t="s">
        <v>840</v>
      </c>
      <c r="E3910" t="s">
        <v>6389</v>
      </c>
      <c r="F3910" t="s">
        <v>11</v>
      </c>
      <c r="G3910">
        <v>70000</v>
      </c>
      <c r="H3910" s="8">
        <v>5.6</v>
      </c>
    </row>
    <row r="3911" spans="1:8" hidden="1" x14ac:dyDescent="0.3">
      <c r="A3911" t="s">
        <v>5257</v>
      </c>
      <c r="B3911">
        <v>87</v>
      </c>
      <c r="D3911" t="s">
        <v>6390</v>
      </c>
      <c r="E3911" t="s">
        <v>6391</v>
      </c>
      <c r="F3911" t="s">
        <v>11</v>
      </c>
      <c r="G3911">
        <v>70000</v>
      </c>
      <c r="H3911" s="8">
        <v>5.8</v>
      </c>
    </row>
    <row r="3912" spans="1:8" hidden="1" x14ac:dyDescent="0.3">
      <c r="A3912" t="s">
        <v>5518</v>
      </c>
      <c r="B3912">
        <v>98</v>
      </c>
      <c r="C3912">
        <v>10246600</v>
      </c>
      <c r="D3912" t="s">
        <v>465</v>
      </c>
      <c r="E3912" t="s">
        <v>6392</v>
      </c>
      <c r="F3912" t="s">
        <v>11</v>
      </c>
      <c r="G3912">
        <v>25000</v>
      </c>
      <c r="H3912" s="8">
        <v>6.6</v>
      </c>
    </row>
    <row r="3913" spans="1:8" hidden="1" x14ac:dyDescent="0.3">
      <c r="A3913" t="s">
        <v>6393</v>
      </c>
      <c r="B3913">
        <v>98</v>
      </c>
      <c r="C3913">
        <v>389804</v>
      </c>
      <c r="D3913" t="s">
        <v>465</v>
      </c>
      <c r="E3913" t="s">
        <v>6394</v>
      </c>
      <c r="F3913" t="s">
        <v>11</v>
      </c>
      <c r="G3913">
        <v>65000</v>
      </c>
      <c r="H3913" s="8">
        <v>6.3</v>
      </c>
    </row>
    <row r="3914" spans="1:8" hidden="1" x14ac:dyDescent="0.3">
      <c r="A3914" t="s">
        <v>6395</v>
      </c>
      <c r="B3914">
        <v>111</v>
      </c>
      <c r="D3914" t="s">
        <v>2873</v>
      </c>
      <c r="E3914" t="s">
        <v>6396</v>
      </c>
      <c r="F3914" t="s">
        <v>11</v>
      </c>
      <c r="G3914">
        <v>50000</v>
      </c>
      <c r="H3914" s="8">
        <v>6</v>
      </c>
    </row>
    <row r="3915" spans="1:8" hidden="1" x14ac:dyDescent="0.3">
      <c r="A3915" t="s">
        <v>6397</v>
      </c>
      <c r="B3915">
        <v>47</v>
      </c>
      <c r="D3915" t="s">
        <v>883</v>
      </c>
      <c r="E3915" t="s">
        <v>6398</v>
      </c>
      <c r="F3915" t="s">
        <v>11</v>
      </c>
      <c r="G3915">
        <v>50000</v>
      </c>
      <c r="H3915" s="8">
        <v>7.3</v>
      </c>
    </row>
    <row r="3916" spans="1:8" hidden="1" x14ac:dyDescent="0.3">
      <c r="A3916" t="s">
        <v>6399</v>
      </c>
      <c r="B3916">
        <v>92</v>
      </c>
      <c r="D3916" t="s">
        <v>2873</v>
      </c>
      <c r="E3916" t="s">
        <v>6400</v>
      </c>
      <c r="F3916" t="s">
        <v>11</v>
      </c>
      <c r="G3916">
        <v>50000</v>
      </c>
      <c r="H3916" s="8">
        <v>7.9</v>
      </c>
    </row>
    <row r="3917" spans="1:8" hidden="1" x14ac:dyDescent="0.3">
      <c r="A3917" t="s">
        <v>6401</v>
      </c>
      <c r="B3917">
        <v>97</v>
      </c>
      <c r="D3917" t="s">
        <v>974</v>
      </c>
      <c r="E3917" t="s">
        <v>6402</v>
      </c>
      <c r="F3917" t="s">
        <v>11</v>
      </c>
      <c r="G3917">
        <v>4000000</v>
      </c>
      <c r="H3917" s="8">
        <v>6.1</v>
      </c>
    </row>
    <row r="3918" spans="1:8" hidden="1" x14ac:dyDescent="0.3">
      <c r="A3918" t="s">
        <v>6403</v>
      </c>
      <c r="B3918">
        <v>81</v>
      </c>
      <c r="D3918" t="s">
        <v>6246</v>
      </c>
      <c r="E3918" t="s">
        <v>6404</v>
      </c>
      <c r="F3918" t="s">
        <v>11</v>
      </c>
      <c r="G3918">
        <v>50000</v>
      </c>
      <c r="H3918" s="8">
        <v>7.4</v>
      </c>
    </row>
    <row r="3919" spans="1:8" hidden="1" x14ac:dyDescent="0.3">
      <c r="A3919" t="s">
        <v>6405</v>
      </c>
      <c r="B3919">
        <v>83</v>
      </c>
      <c r="D3919" t="s">
        <v>1128</v>
      </c>
      <c r="E3919" t="s">
        <v>6406</v>
      </c>
      <c r="F3919" t="s">
        <v>11</v>
      </c>
      <c r="G3919">
        <v>42000</v>
      </c>
      <c r="H3919" s="8">
        <v>6.6</v>
      </c>
    </row>
    <row r="3920" spans="1:8" hidden="1" x14ac:dyDescent="0.3">
      <c r="A3920" t="s">
        <v>6407</v>
      </c>
      <c r="B3920">
        <v>96</v>
      </c>
      <c r="D3920" t="s">
        <v>658</v>
      </c>
      <c r="E3920" t="s">
        <v>6408</v>
      </c>
      <c r="F3920" t="s">
        <v>11</v>
      </c>
      <c r="G3920">
        <v>45000</v>
      </c>
      <c r="H3920" s="8">
        <v>5.5</v>
      </c>
    </row>
    <row r="3921" spans="1:8" hidden="1" x14ac:dyDescent="0.3">
      <c r="A3921" t="s">
        <v>1779</v>
      </c>
      <c r="B3921">
        <v>90</v>
      </c>
      <c r="C3921">
        <v>241816</v>
      </c>
      <c r="D3921" t="s">
        <v>1128</v>
      </c>
      <c r="E3921" t="s">
        <v>6409</v>
      </c>
      <c r="F3921" t="s">
        <v>11</v>
      </c>
      <c r="G3921">
        <v>42000</v>
      </c>
      <c r="H3921" s="8">
        <v>7.5</v>
      </c>
    </row>
    <row r="3922" spans="1:8" hidden="1" x14ac:dyDescent="0.3">
      <c r="A3922" t="s">
        <v>6410</v>
      </c>
      <c r="B3922">
        <v>90</v>
      </c>
      <c r="C3922">
        <v>277233</v>
      </c>
      <c r="D3922" t="s">
        <v>551</v>
      </c>
      <c r="E3922" t="s">
        <v>6411</v>
      </c>
      <c r="F3922" t="s">
        <v>11</v>
      </c>
      <c r="G3922">
        <v>40000</v>
      </c>
      <c r="H3922" s="8">
        <v>7.6</v>
      </c>
    </row>
    <row r="3923" spans="1:8" hidden="1" x14ac:dyDescent="0.3">
      <c r="A3923" t="s">
        <v>6412</v>
      </c>
      <c r="B3923">
        <v>78</v>
      </c>
      <c r="C3923">
        <v>243768</v>
      </c>
      <c r="D3923" t="s">
        <v>5052</v>
      </c>
      <c r="E3923" t="s">
        <v>6413</v>
      </c>
      <c r="F3923" t="s">
        <v>11</v>
      </c>
      <c r="G3923">
        <v>30000</v>
      </c>
      <c r="H3923" s="8">
        <v>4.0999999999999996</v>
      </c>
    </row>
    <row r="3924" spans="1:8" hidden="1" x14ac:dyDescent="0.3">
      <c r="A3924" t="s">
        <v>2318</v>
      </c>
      <c r="B3924">
        <v>102</v>
      </c>
      <c r="C3924">
        <v>3151130</v>
      </c>
      <c r="D3924" t="s">
        <v>658</v>
      </c>
      <c r="E3924" t="s">
        <v>6414</v>
      </c>
      <c r="F3924" t="s">
        <v>11</v>
      </c>
      <c r="G3924">
        <v>230000</v>
      </c>
      <c r="H3924" s="8">
        <v>7.8</v>
      </c>
    </row>
    <row r="3925" spans="1:8" hidden="1" x14ac:dyDescent="0.3">
      <c r="A3925" t="s">
        <v>6415</v>
      </c>
      <c r="B3925">
        <v>65</v>
      </c>
      <c r="C3925">
        <v>8231</v>
      </c>
      <c r="D3925" t="s">
        <v>1750</v>
      </c>
      <c r="E3925" t="s">
        <v>6416</v>
      </c>
      <c r="F3925" t="s">
        <v>11</v>
      </c>
      <c r="G3925">
        <v>27000</v>
      </c>
      <c r="H3925" s="8">
        <v>6.7</v>
      </c>
    </row>
    <row r="3926" spans="1:8" hidden="1" x14ac:dyDescent="0.3">
      <c r="A3926" t="s">
        <v>3206</v>
      </c>
      <c r="B3926">
        <v>97</v>
      </c>
      <c r="C3926">
        <v>2856622</v>
      </c>
      <c r="D3926" t="s">
        <v>840</v>
      </c>
      <c r="E3926" t="s">
        <v>6417</v>
      </c>
      <c r="F3926" t="s">
        <v>11</v>
      </c>
      <c r="G3926">
        <v>25000</v>
      </c>
      <c r="H3926" s="8">
        <v>7.3</v>
      </c>
    </row>
    <row r="3927" spans="1:8" hidden="1" x14ac:dyDescent="0.3">
      <c r="A3927" t="s">
        <v>160</v>
      </c>
      <c r="B3927">
        <v>109</v>
      </c>
      <c r="C3927">
        <v>10499968</v>
      </c>
      <c r="D3927" t="s">
        <v>142</v>
      </c>
      <c r="E3927" t="s">
        <v>2476</v>
      </c>
      <c r="F3927" t="s">
        <v>11</v>
      </c>
      <c r="G3927">
        <v>35000000</v>
      </c>
      <c r="H3927" s="8">
        <v>5.7</v>
      </c>
    </row>
    <row r="3928" spans="1:8" hidden="1" x14ac:dyDescent="0.3">
      <c r="A3928" t="s">
        <v>2921</v>
      </c>
      <c r="B3928">
        <v>100</v>
      </c>
      <c r="C3928">
        <v>1227508</v>
      </c>
      <c r="D3928" t="s">
        <v>840</v>
      </c>
      <c r="E3928" t="s">
        <v>6418</v>
      </c>
      <c r="F3928" t="s">
        <v>11</v>
      </c>
      <c r="G3928">
        <v>23000</v>
      </c>
      <c r="H3928" s="8">
        <v>7.1</v>
      </c>
    </row>
    <row r="3929" spans="1:8" hidden="1" x14ac:dyDescent="0.3">
      <c r="A3929" t="s">
        <v>6419</v>
      </c>
      <c r="B3929">
        <v>143</v>
      </c>
      <c r="D3929" t="s">
        <v>1452</v>
      </c>
      <c r="E3929" t="s">
        <v>6420</v>
      </c>
      <c r="F3929" t="s">
        <v>11</v>
      </c>
      <c r="G3929">
        <v>17350</v>
      </c>
      <c r="H3929" s="8">
        <v>3</v>
      </c>
    </row>
    <row r="3930" spans="1:8" hidden="1" x14ac:dyDescent="0.3">
      <c r="A3930" t="s">
        <v>4688</v>
      </c>
      <c r="B3930">
        <v>85</v>
      </c>
      <c r="C3930">
        <v>192467</v>
      </c>
      <c r="D3930" t="s">
        <v>465</v>
      </c>
      <c r="E3930" t="s">
        <v>6421</v>
      </c>
      <c r="F3930" t="s">
        <v>11</v>
      </c>
      <c r="G3930">
        <v>15000</v>
      </c>
      <c r="H3930" s="8">
        <v>6.6</v>
      </c>
    </row>
    <row r="3931" spans="1:8" hidden="1" x14ac:dyDescent="0.3">
      <c r="A3931" t="s">
        <v>6422</v>
      </c>
      <c r="B3931">
        <v>88</v>
      </c>
      <c r="C3931">
        <v>76382</v>
      </c>
      <c r="D3931" t="s">
        <v>6423</v>
      </c>
      <c r="E3931" t="s">
        <v>6424</v>
      </c>
      <c r="F3931" t="s">
        <v>11</v>
      </c>
      <c r="G3931">
        <v>15000</v>
      </c>
      <c r="H3931" s="8">
        <v>6.2</v>
      </c>
    </row>
    <row r="3932" spans="1:8" hidden="1" x14ac:dyDescent="0.3">
      <c r="A3932" t="s">
        <v>4285</v>
      </c>
      <c r="B3932">
        <v>108</v>
      </c>
      <c r="C3932">
        <v>180483</v>
      </c>
      <c r="D3932" t="s">
        <v>6425</v>
      </c>
      <c r="E3932" t="s">
        <v>6426</v>
      </c>
      <c r="F3932" t="s">
        <v>11</v>
      </c>
      <c r="G3932">
        <v>10000</v>
      </c>
      <c r="H3932" s="8">
        <v>6.1</v>
      </c>
    </row>
    <row r="3933" spans="1:8" hidden="1" x14ac:dyDescent="0.3">
      <c r="A3933" t="s">
        <v>4297</v>
      </c>
      <c r="B3933">
        <v>110</v>
      </c>
      <c r="C3933">
        <v>136007</v>
      </c>
      <c r="D3933" t="s">
        <v>2522</v>
      </c>
      <c r="E3933" t="s">
        <v>6427</v>
      </c>
      <c r="F3933" t="s">
        <v>955</v>
      </c>
      <c r="G3933">
        <v>4500</v>
      </c>
      <c r="H3933" s="8">
        <v>6.9</v>
      </c>
    </row>
    <row r="3934" spans="1:8" hidden="1" x14ac:dyDescent="0.3">
      <c r="A3934" t="s">
        <v>6428</v>
      </c>
      <c r="B3934">
        <v>90</v>
      </c>
      <c r="C3934">
        <v>673780</v>
      </c>
      <c r="D3934" t="s">
        <v>1128</v>
      </c>
      <c r="E3934" t="s">
        <v>6429</v>
      </c>
      <c r="F3934" t="s">
        <v>6112</v>
      </c>
      <c r="G3934">
        <v>10000</v>
      </c>
      <c r="H3934" s="8">
        <v>7.5</v>
      </c>
    </row>
    <row r="3935" spans="1:8" hidden="1" x14ac:dyDescent="0.3">
      <c r="A3935" t="s">
        <v>6430</v>
      </c>
      <c r="B3935">
        <v>111</v>
      </c>
      <c r="C3935">
        <v>94596</v>
      </c>
      <c r="D3935" t="s">
        <v>2527</v>
      </c>
      <c r="E3935" t="s">
        <v>6431</v>
      </c>
      <c r="F3935" t="s">
        <v>2505</v>
      </c>
      <c r="G3935">
        <v>1000000</v>
      </c>
      <c r="H3935" s="8">
        <v>7.4</v>
      </c>
    </row>
    <row r="3936" spans="1:8" hidden="1" x14ac:dyDescent="0.3">
      <c r="A3936" t="s">
        <v>6432</v>
      </c>
      <c r="B3936">
        <v>77</v>
      </c>
      <c r="C3936">
        <v>424760</v>
      </c>
      <c r="D3936" t="s">
        <v>891</v>
      </c>
      <c r="E3936" t="s">
        <v>6433</v>
      </c>
      <c r="F3936" t="s">
        <v>11</v>
      </c>
      <c r="G3936">
        <v>7000</v>
      </c>
      <c r="H3936" s="8">
        <v>7</v>
      </c>
    </row>
    <row r="3937" spans="1:8" hidden="1" x14ac:dyDescent="0.3">
      <c r="A3937" t="s">
        <v>6434</v>
      </c>
      <c r="B3937">
        <v>80</v>
      </c>
      <c r="C3937">
        <v>70071</v>
      </c>
      <c r="D3937" t="s">
        <v>6031</v>
      </c>
      <c r="E3937" t="s">
        <v>6435</v>
      </c>
      <c r="F3937" t="s">
        <v>11</v>
      </c>
      <c r="G3937">
        <v>7000</v>
      </c>
      <c r="H3937" s="8">
        <v>6.3</v>
      </c>
    </row>
    <row r="3938" spans="1:8" hidden="1" x14ac:dyDescent="0.3">
      <c r="A3938" t="s">
        <v>1611</v>
      </c>
      <c r="B3938">
        <v>81</v>
      </c>
      <c r="C3938">
        <v>2040920</v>
      </c>
      <c r="D3938" t="s">
        <v>1896</v>
      </c>
      <c r="E3938" t="s">
        <v>6436</v>
      </c>
      <c r="F3938" t="s">
        <v>920</v>
      </c>
      <c r="G3938">
        <v>7000</v>
      </c>
      <c r="H3938" s="8">
        <v>6.9</v>
      </c>
    </row>
    <row r="3939" spans="1:8" hidden="1" x14ac:dyDescent="0.3">
      <c r="A3939" t="s">
        <v>5518</v>
      </c>
      <c r="B3939">
        <v>95</v>
      </c>
      <c r="C3939">
        <v>4584</v>
      </c>
      <c r="D3939" t="s">
        <v>840</v>
      </c>
      <c r="E3939" t="s">
        <v>6437</v>
      </c>
      <c r="F3939" t="s">
        <v>11</v>
      </c>
      <c r="G3939">
        <v>9000</v>
      </c>
      <c r="H3939" s="8">
        <v>6.4</v>
      </c>
    </row>
    <row r="3940" spans="1:8" hidden="1" x14ac:dyDescent="0.3">
      <c r="A3940" t="s">
        <v>6438</v>
      </c>
      <c r="B3940">
        <v>76</v>
      </c>
      <c r="D3940" t="s">
        <v>1452</v>
      </c>
      <c r="E3940" t="s">
        <v>6439</v>
      </c>
      <c r="F3940" t="s">
        <v>11</v>
      </c>
      <c r="G3940">
        <v>1400</v>
      </c>
      <c r="H3940" s="8">
        <v>6.3</v>
      </c>
    </row>
    <row r="3941" spans="1:8" hidden="1" x14ac:dyDescent="0.3">
      <c r="A3941" t="s">
        <v>5713</v>
      </c>
      <c r="B3941">
        <v>90</v>
      </c>
      <c r="C3941">
        <v>85222</v>
      </c>
      <c r="D3941" t="s">
        <v>2873</v>
      </c>
      <c r="E3941" t="s">
        <v>6440</v>
      </c>
      <c r="F3941" t="s">
        <v>11</v>
      </c>
      <c r="G3941">
        <v>1100</v>
      </c>
      <c r="H3941" s="8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zoomScale="111" workbookViewId="0">
      <selection activeCell="K21" sqref="K21"/>
    </sheetView>
  </sheetViews>
  <sheetFormatPr defaultRowHeight="14.4" x14ac:dyDescent="0.3"/>
  <cols>
    <col min="1" max="1" width="13.21875" customWidth="1"/>
    <col min="2" max="2" width="14.6640625" customWidth="1"/>
    <col min="11" max="11" width="132.109375" customWidth="1"/>
  </cols>
  <sheetData>
    <row r="1" spans="1:11" ht="15" thickBot="1" x14ac:dyDescent="0.35">
      <c r="A1" s="12" t="s">
        <v>6441</v>
      </c>
      <c r="B1" s="12" t="s">
        <v>6448</v>
      </c>
      <c r="C1" s="12" t="s">
        <v>6450</v>
      </c>
      <c r="D1" s="12" t="s">
        <v>6451</v>
      </c>
      <c r="E1" s="12" t="s">
        <v>6471</v>
      </c>
      <c r="F1" s="12" t="s">
        <v>6472</v>
      </c>
      <c r="G1" s="12" t="s">
        <v>3419</v>
      </c>
      <c r="H1" s="12" t="s">
        <v>6452</v>
      </c>
      <c r="I1" s="12" t="s">
        <v>6473</v>
      </c>
      <c r="J1" s="4"/>
    </row>
    <row r="2" spans="1:11" x14ac:dyDescent="0.3">
      <c r="A2" s="11" t="s">
        <v>434</v>
      </c>
      <c r="B2" s="11">
        <f>COUNTIF(IMDB_Movies!$D$2:$D$3941,"*"&amp;'Task 1'!A2&amp;"*")</f>
        <v>974</v>
      </c>
      <c r="C2" s="11">
        <f>AVERAGEIF(IMDB_Movies!$D$2:$D$3941,"*"&amp;'Task 1'!A2&amp;"*",IMDB_Movies!$H$2:$H$3941)</f>
        <v>6.2778234086242373</v>
      </c>
      <c r="D2" s="11" cm="1">
        <f t="array" ref="D2">MEDIAN(IF(ISNUMBER(SEARCH(A2, IMDB_Movies!$D$2:$D$3941)), IMDB_Movies!$H$2:$H$3941))</f>
        <v>6.3</v>
      </c>
      <c r="E2" s="11" cm="1">
        <f t="array" ref="E2">_xlfn.IFNA(_xlfn.MODE.SNGL(IF(ISNUMBER(SEARCH(A2, IMDB_Movies!$D$2:$D$3941)), IMDB_Movies!$H$2:$H$3941)),"Not exists")</f>
        <v>6.6</v>
      </c>
      <c r="F2" s="11" cm="1">
        <f t="array" ref="F2">MIN(IF(ISNUMBER(SEARCH(A2, IMDB_Movies!$D$2:$D$3941)), IMDB_Movies!$H$2:$H$3941))</f>
        <v>2.1</v>
      </c>
      <c r="G2" s="11" cm="1">
        <f t="array" ref="G2">MAX(IF(ISNUMBER(SEARCH(A2, IMDB_Movies!$D$2:$D$3941)), IMDB_Movies!$H$2:$H$3941))</f>
        <v>9</v>
      </c>
      <c r="H2" s="11" cm="1">
        <f t="array" ref="H2">_xlfn.STDEV.P(IF(ISNUMBER(SEARCH(A2, IMDB_Movies!$D$2:$D$3941)), IMDB_Movies!$H$2:$H$3941))</f>
        <v>1.0549779261517651</v>
      </c>
      <c r="I2" s="11" cm="1">
        <f t="array" ref="I2">_xlfn.VAR.P(IF(ISNUMBER(SEARCH(A2, IMDB_Movies!$D$2:$D$3941)), IMDB_Movies!$H$2:$H$3941))</f>
        <v>1.112978424667479</v>
      </c>
    </row>
    <row r="3" spans="1:11" x14ac:dyDescent="0.3">
      <c r="A3" s="11" t="s">
        <v>307</v>
      </c>
      <c r="B3" s="11">
        <f>COUNTIF(IMDB_Movies!$D$2:$D$3941,"*"&amp;'Task 1'!A3&amp;"*")</f>
        <v>795</v>
      </c>
      <c r="C3" s="11">
        <f>AVERAGEIF(IMDB_Movies!$D$2:$D$3941,"*"&amp;'Task 1'!A3&amp;"*",IMDB_Movies!$H$2:$H$3941)</f>
        <v>6.4557232704402532</v>
      </c>
      <c r="D3" s="11" cm="1">
        <f t="array" ref="D3">MEDIAN(IF(ISNUMBER(SEARCH(A3, IMDB_Movies!$D$2:$D$3941)), IMDB_Movies!$H$2:$H$3941))</f>
        <v>6.6</v>
      </c>
      <c r="E3" s="11" cm="1">
        <f t="array" ref="E3">_xlfn.IFNA(_xlfn.MODE.SNGL(IF(ISNUMBER(SEARCH(A3, IMDB_Movies!$D$2:$D$3941)), IMDB_Movies!$H$2:$H$3941)),"Not exists")</f>
        <v>6.7</v>
      </c>
      <c r="F3" s="11" cm="1">
        <f t="array" ref="F3">MIN(IF(ISNUMBER(SEARCH(A3, IMDB_Movies!$D$2:$D$3941)), IMDB_Movies!$H$2:$H$3941))</f>
        <v>2.2999999999999998</v>
      </c>
      <c r="G3" s="11" cm="1">
        <f t="array" ref="G3">MAX(IF(ISNUMBER(SEARCH(A3, IMDB_Movies!$D$2:$D$3941)), IMDB_Movies!$H$2:$H$3941))</f>
        <v>8.9</v>
      </c>
      <c r="H3" s="11" cm="1">
        <f t="array" ref="H3">_xlfn.STDEV.P(IF(ISNUMBER(SEARCH(A3, IMDB_Movies!$D$2:$D$3941)), IMDB_Movies!$H$2:$H$3941))</f>
        <v>1.1087538810321211</v>
      </c>
      <c r="I3" s="11" cm="1">
        <f t="array" ref="I3">_xlfn.VAR.P(IF(ISNUMBER(SEARCH(A3, IMDB_Movies!$D$2:$D$3941)), IMDB_Movies!$H$2:$H$3941))</f>
        <v>1.229335168703791</v>
      </c>
    </row>
    <row r="4" spans="1:11" x14ac:dyDescent="0.3">
      <c r="A4" s="11" t="s">
        <v>1128</v>
      </c>
      <c r="B4" s="11">
        <f>COUNTIF(IMDB_Movies!$D$2:$D$3941,"*"&amp;'Task 1'!A4&amp;"*")</f>
        <v>1978</v>
      </c>
      <c r="C4" s="11">
        <f>AVERAGEIF(IMDB_Movies!$D$2:$D$3941,"*"&amp;'Task 1'!A4&amp;"*",IMDB_Movies!$H$2:$H$3941)</f>
        <v>6.7720930232558283</v>
      </c>
      <c r="D4" s="11" cm="1">
        <f t="array" ref="D4">MEDIAN(IF(ISNUMBER(SEARCH(A4, IMDB_Movies!$D$2:$D$3941)), IMDB_Movies!$H$2:$H$3941))</f>
        <v>6.9</v>
      </c>
      <c r="E4" s="11" cm="1">
        <f t="array" ref="E4">_xlfn.IFNA(_xlfn.MODE.SNGL(IF(ISNUMBER(SEARCH(A4, IMDB_Movies!$D$2:$D$3941)), IMDB_Movies!$H$2:$H$3941)),"Not exists")</f>
        <v>6.7</v>
      </c>
      <c r="F4" s="11" cm="1">
        <f t="array" ref="F4">MIN(IF(ISNUMBER(SEARCH(A4, IMDB_Movies!$D$2:$D$3941)), IMDB_Movies!$H$2:$H$3941))</f>
        <v>2.1</v>
      </c>
      <c r="G4" s="11" cm="1">
        <f t="array" ref="G4">MAX(IF(ISNUMBER(SEARCH(A4, IMDB_Movies!$D$2:$D$3941)), IMDB_Movies!$H$2:$H$3941))</f>
        <v>9.3000000000000007</v>
      </c>
      <c r="H4" s="11" cm="1">
        <f t="array" ref="H4">_xlfn.STDEV.P(IF(ISNUMBER(SEARCH(A4, IMDB_Movies!$D$2:$D$3941)), IMDB_Movies!$H$2:$H$3941))</f>
        <v>0.90551046859640882</v>
      </c>
      <c r="I4" s="11" cm="1">
        <f t="array" ref="I4">_xlfn.VAR.P(IF(ISNUMBER(SEARCH(A4, IMDB_Movies!$D$2:$D$3941)), IMDB_Movies!$H$2:$H$3941))</f>
        <v>0.81994920873768784</v>
      </c>
    </row>
    <row r="5" spans="1:11" x14ac:dyDescent="0.3">
      <c r="A5" s="11" t="s">
        <v>6442</v>
      </c>
      <c r="B5" s="11">
        <f>COUNTIF(IMDB_Movies!$D$2:$D$3941,"*"&amp;'Task 1'!A5&amp;"*")</f>
        <v>199</v>
      </c>
      <c r="C5" s="11">
        <f>AVERAGEIF(IMDB_Movies!$D$2:$D$3941,"*"&amp;'Task 1'!A5&amp;"*",IMDB_Movies!$H$2:$H$3941)</f>
        <v>6.7005025125628155</v>
      </c>
      <c r="D5" s="11" cm="1">
        <f t="array" ref="D5">MEDIAN(IF(ISNUMBER(SEARCH(A5, IMDB_Movies!$D$2:$D$3941)), IMDB_Movies!$H$2:$H$3941))</f>
        <v>6.8</v>
      </c>
      <c r="E5" s="11" cm="1">
        <f t="array" ref="E5">_xlfn.IFNA(_xlfn.MODE.SNGL(IF(ISNUMBER(SEARCH(A5, IMDB_Movies!$D$2:$D$3941)), IMDB_Movies!$H$2:$H$3941)),"Not exists")</f>
        <v>6.7</v>
      </c>
      <c r="F5" s="11" cm="1">
        <f t="array" ref="F5">MIN(IF(ISNUMBER(SEARCH(A5, IMDB_Movies!$D$2:$D$3941)), IMDB_Movies!$H$2:$H$3941))</f>
        <v>2.8</v>
      </c>
      <c r="G5" s="11" cm="1">
        <f t="array" ref="G5">MAX(IF(ISNUMBER(SEARCH(A5, IMDB_Movies!$D$2:$D$3941)), IMDB_Movies!$H$2:$H$3941))</f>
        <v>8.6</v>
      </c>
      <c r="H5" s="11" cm="1">
        <f t="array" ref="H5">_xlfn.STDEV.P(IF(ISNUMBER(SEARCH(A5, IMDB_Movies!$D$2:$D$3941)), IMDB_Movies!$H$2:$H$3941))</f>
        <v>0.98610942992277462</v>
      </c>
      <c r="I5" s="11" cm="1">
        <f t="array" ref="I5">_xlfn.VAR.P(IF(ISNUMBER(SEARCH(A5, IMDB_Movies!$D$2:$D$3941)), IMDB_Movies!$H$2:$H$3941))</f>
        <v>0.97241180778261949</v>
      </c>
    </row>
    <row r="6" spans="1:11" x14ac:dyDescent="0.3">
      <c r="A6" s="11" t="s">
        <v>6423</v>
      </c>
      <c r="B6" s="11">
        <f>COUNTIF(IMDB_Movies!$D$2:$D$3941,"*"&amp;'Task 1'!A6&amp;"*")</f>
        <v>891</v>
      </c>
      <c r="C6" s="11">
        <f>AVERAGEIF(IMDB_Movies!$D$2:$D$3941,"*"&amp;'Task 1'!A6&amp;"*",IMDB_Movies!$H$2:$H$3941)</f>
        <v>6.4270482603815937</v>
      </c>
      <c r="D6" s="11" cm="1">
        <f t="array" ref="D6">MEDIAN(IF(ISNUMBER(SEARCH(A6, IMDB_Movies!$D$2:$D$3941)), IMDB_Movies!$H$2:$H$3941))</f>
        <v>6.5</v>
      </c>
      <c r="E6" s="11" cm="1">
        <f t="array" ref="E6">_xlfn.IFNA(_xlfn.MODE.SNGL(IF(ISNUMBER(SEARCH(A6, IMDB_Movies!$D$2:$D$3941)), IMDB_Movies!$H$2:$H$3941)),"Not exists")</f>
        <v>6.5</v>
      </c>
      <c r="F6" s="11" cm="1">
        <f t="array" ref="F6">MIN(IF(ISNUMBER(SEARCH(A6, IMDB_Movies!$D$2:$D$3941)), IMDB_Movies!$H$2:$H$3941))</f>
        <v>2.1</v>
      </c>
      <c r="G6" s="11" cm="1">
        <f t="array" ref="G6">MAX(IF(ISNUMBER(SEARCH(A6, IMDB_Movies!$D$2:$D$3941)), IMDB_Movies!$H$2:$H$3941))</f>
        <v>8.5</v>
      </c>
      <c r="H6" s="11" cm="1">
        <f t="array" ref="H6">_xlfn.STDEV.P(IF(ISNUMBER(SEARCH(A6, IMDB_Movies!$D$2:$D$3941)), IMDB_Movies!$H$2:$H$3941))</f>
        <v>0.96696160421358657</v>
      </c>
      <c r="I6" s="11" cm="1">
        <f t="array" ref="I6">_xlfn.VAR.P(IF(ISNUMBER(SEARCH(A6, IMDB_Movies!$D$2:$D$3941)), IMDB_Movies!$H$2:$H$3941))</f>
        <v>0.93501474402331275</v>
      </c>
    </row>
    <row r="7" spans="1:11" x14ac:dyDescent="0.3">
      <c r="A7" s="11" t="s">
        <v>658</v>
      </c>
      <c r="B7" s="11">
        <f>COUNTIF(IMDB_Movies!$D$2:$D$3941,"*"&amp;'Task 1'!A7&amp;"*")</f>
        <v>1525</v>
      </c>
      <c r="C7" s="11">
        <f>AVERAGEIF(IMDB_Movies!$D$2:$D$3941,"*"&amp;'Task 1'!A7&amp;"*",IMDB_Movies!$H$2:$H$3941)</f>
        <v>6.1738360655737816</v>
      </c>
      <c r="D7" s="11" cm="1">
        <f t="array" ref="D7">MEDIAN(IF(ISNUMBER(SEARCH(A7, IMDB_Movies!$D$2:$D$3941)), IMDB_Movies!$H$2:$H$3941))</f>
        <v>6.3</v>
      </c>
      <c r="E7" s="11" cm="1">
        <f t="array" ref="E7">_xlfn.IFNA(_xlfn.MODE.SNGL(IF(ISNUMBER(SEARCH(A7, IMDB_Movies!$D$2:$D$3941)), IMDB_Movies!$H$2:$H$3941)),"Not exists")</f>
        <v>6.7</v>
      </c>
      <c r="F7" s="11" cm="1">
        <f t="array" ref="F7">MIN(IF(ISNUMBER(SEARCH(A7, IMDB_Movies!$D$2:$D$3941)), IMDB_Movies!$H$2:$H$3941))</f>
        <v>1.9</v>
      </c>
      <c r="G7" s="11" cm="1">
        <f t="array" ref="G7">MAX(IF(ISNUMBER(SEARCH(A7, IMDB_Movies!$D$2:$D$3941)), IMDB_Movies!$H$2:$H$3941))</f>
        <v>8.8000000000000007</v>
      </c>
      <c r="H7" s="11" cm="1">
        <f t="array" ref="H7">_xlfn.STDEV.P(IF(ISNUMBER(SEARCH(A7, IMDB_Movies!$D$2:$D$3941)), IMDB_Movies!$H$2:$H$3941))</f>
        <v>1.0495170033584258</v>
      </c>
      <c r="I7" s="11" cm="1">
        <f t="array" ref="I7">_xlfn.VAR.P(IF(ISNUMBER(SEARCH(A7, IMDB_Movies!$D$2:$D$3941)), IMDB_Movies!$H$2:$H$3941))</f>
        <v>1.1014859403384498</v>
      </c>
      <c r="K7" t="s">
        <v>6475</v>
      </c>
    </row>
    <row r="8" spans="1:11" x14ac:dyDescent="0.3">
      <c r="A8" s="11" t="s">
        <v>6443</v>
      </c>
      <c r="B8" s="11">
        <f>COUNTIF(IMDB_Movies!$D$2:$D$3941,"*"&amp;'Task 1'!A8&amp;"*")</f>
        <v>395</v>
      </c>
      <c r="C8" s="11">
        <f>AVERAGEIF(IMDB_Movies!$D$2:$D$3941,"*"&amp;'Task 1'!A8&amp;"*",IMDB_Movies!$H$2:$H$3941)</f>
        <v>6.4513924050632863</v>
      </c>
      <c r="D8" s="11" cm="1">
        <f t="array" ref="D8">MEDIAN(IF(ISNUMBER(SEARCH(A8, IMDB_Movies!$D$2:$D$3941)), IMDB_Movies!$H$2:$H$3941))</f>
        <v>6.5</v>
      </c>
      <c r="E8" s="11" cm="1">
        <f t="array" ref="E8">_xlfn.IFNA(_xlfn.MODE.SNGL(IF(ISNUMBER(SEARCH(A8, IMDB_Movies!$D$2:$D$3941)), IMDB_Movies!$H$2:$H$3941)),"Not exists")</f>
        <v>6.6</v>
      </c>
      <c r="F8" s="11" cm="1">
        <f t="array" ref="F8">MIN(IF(ISNUMBER(SEARCH(A8, IMDB_Movies!$D$2:$D$3941)), IMDB_Movies!$H$2:$H$3941))</f>
        <v>2.2000000000000002</v>
      </c>
      <c r="G8" s="11" cm="1">
        <f t="array" ref="G8">MAX(IF(ISNUMBER(SEARCH(A8, IMDB_Movies!$D$2:$D$3941)), IMDB_Movies!$H$2:$H$3941))</f>
        <v>8.6</v>
      </c>
      <c r="H8" s="11" cm="1">
        <f t="array" ref="H8">_xlfn.STDEV.P(IF(ISNUMBER(SEARCH(A8, IMDB_Movies!$D$2:$D$3941)), IMDB_Movies!$H$2:$H$3941))</f>
        <v>1.0364822861788896</v>
      </c>
      <c r="I8" s="11" cm="1">
        <f t="array" ref="I8">_xlfn.VAR.P(IF(ISNUMBER(SEARCH(A8, IMDB_Movies!$D$2:$D$3941)), IMDB_Movies!$H$2:$H$3941))</f>
        <v>1.0742955295626175</v>
      </c>
      <c r="K8" t="s">
        <v>6474</v>
      </c>
    </row>
    <row r="9" spans="1:11" x14ac:dyDescent="0.3">
      <c r="A9" s="11" t="s">
        <v>6444</v>
      </c>
      <c r="B9" s="11">
        <f>COUNTIF(IMDB_Movies!$D$2:$D$3941,"*"&amp;'Task 1'!A9&amp;"*")</f>
        <v>721</v>
      </c>
      <c r="C9" s="11">
        <f>AVERAGEIF(IMDB_Movies!$D$2:$D$3941,"*"&amp;'Task 1'!A9&amp;"*",IMDB_Movies!$H$2:$H$3941)</f>
        <v>6.5460471567267717</v>
      </c>
      <c r="D9" s="11" cm="1">
        <f t="array" ref="D9">MEDIAN(IF(ISNUMBER(SEARCH(A9, IMDB_Movies!$D$2:$D$3941)), IMDB_Movies!$H$2:$H$3941))</f>
        <v>6.6</v>
      </c>
      <c r="E9" s="11" cm="1">
        <f t="array" ref="E9">_xlfn.IFNA(_xlfn.MODE.SNGL(IF(ISNUMBER(SEARCH(A9, IMDB_Movies!$D$2:$D$3941)), IMDB_Movies!$H$2:$H$3941)),"Not exists")</f>
        <v>6.6</v>
      </c>
      <c r="F9" s="11" cm="1">
        <f t="array" ref="F9">MIN(IF(ISNUMBER(SEARCH(A9, IMDB_Movies!$D$2:$D$3941)), IMDB_Movies!$H$2:$H$3941))</f>
        <v>2.4</v>
      </c>
      <c r="G9" s="11" cm="1">
        <f t="array" ref="G9">MAX(IF(ISNUMBER(SEARCH(A9, IMDB_Movies!$D$2:$D$3941)), IMDB_Movies!$H$2:$H$3941))</f>
        <v>9.3000000000000007</v>
      </c>
      <c r="H9" s="11" cm="1">
        <f t="array" ref="H9">_xlfn.STDEV.P(IF(ISNUMBER(SEARCH(A9, IMDB_Movies!$D$2:$D$3941)), IMDB_Movies!$H$2:$H$3941))</f>
        <v>0.98069524037947209</v>
      </c>
      <c r="I9" s="11" cm="1">
        <f t="array" ref="I9">_xlfn.VAR.P(IF(ISNUMBER(SEARCH(A9, IMDB_Movies!$D$2:$D$3941)), IMDB_Movies!$H$2:$H$3941))</f>
        <v>0.96176315450295047</v>
      </c>
    </row>
    <row r="10" spans="1:11" x14ac:dyDescent="0.3">
      <c r="A10" s="11" t="s">
        <v>6445</v>
      </c>
      <c r="B10" s="11">
        <f>COUNTIF(IMDB_Movies!$D$2:$D$3941,"*"&amp;'Task 1'!A10&amp;"*")</f>
        <v>246</v>
      </c>
      <c r="C10" s="11">
        <f>AVERAGEIF(IMDB_Movies!$D$2:$D$3941,"*"&amp;'Task 1'!A10&amp;"*",IMDB_Movies!$H$2:$H$3941)</f>
        <v>7.1447154471544687</v>
      </c>
      <c r="D10" s="11" cm="1">
        <f t="array" ref="D10">MEDIAN(IF(ISNUMBER(SEARCH(A10, IMDB_Movies!$D$2:$D$3941)), IMDB_Movies!$H$2:$H$3941))</f>
        <v>7.2</v>
      </c>
      <c r="E10" s="11" cm="1">
        <f t="array" ref="E10">_xlfn.IFNA(_xlfn.MODE.SNGL(IF(ISNUMBER(SEARCH(A10, IMDB_Movies!$D$2:$D$3941)), IMDB_Movies!$H$2:$H$3941)),"Not exists")</f>
        <v>7</v>
      </c>
      <c r="F10" s="11" cm="1">
        <f t="array" ref="F10">MIN(IF(ISNUMBER(SEARCH(A10, IMDB_Movies!$D$2:$D$3941)), IMDB_Movies!$H$2:$H$3941))</f>
        <v>4.5</v>
      </c>
      <c r="G10" s="11" cm="1">
        <f t="array" ref="G10">MAX(IF(ISNUMBER(SEARCH(A10, IMDB_Movies!$D$2:$D$3941)), IMDB_Movies!$H$2:$H$3941))</f>
        <v>8.9</v>
      </c>
      <c r="H10" s="11" cm="1">
        <f t="array" ref="H10">_xlfn.STDEV.P(IF(ISNUMBER(SEARCH(A10, IMDB_Movies!$D$2:$D$3941)), IMDB_Movies!$H$2:$H$3941))</f>
        <v>0.7040190375327503</v>
      </c>
      <c r="I10" s="11" cm="1">
        <f t="array" ref="I10">_xlfn.VAR.P(IF(ISNUMBER(SEARCH(A10, IMDB_Movies!$D$2:$D$3941)), IMDB_Movies!$H$2:$H$3941))</f>
        <v>0.49564280520854009</v>
      </c>
    </row>
    <row r="11" spans="1:11" x14ac:dyDescent="0.3">
      <c r="A11" s="11" t="s">
        <v>6446</v>
      </c>
      <c r="B11" s="11">
        <f>COUNTIF(IMDB_Movies!$D$2:$D$3941,"*"&amp;'Task 1'!A11&amp;"*")</f>
        <v>518</v>
      </c>
      <c r="C11" s="11">
        <f>AVERAGEIF(IMDB_Movies!$D$2:$D$3941,"*"&amp;'Task 1'!A11&amp;"*",IMDB_Movies!$H$2:$H$3941)</f>
        <v>6.2833976833976859</v>
      </c>
      <c r="D11" s="11" cm="1">
        <f t="array" ref="D11">MEDIAN(IF(ISNUMBER(SEARCH(A11, IMDB_Movies!$D$2:$D$3941)), IMDB_Movies!$H$2:$H$3941))</f>
        <v>6.4</v>
      </c>
      <c r="E11" s="11" cm="1">
        <f t="array" ref="E11">_xlfn.IFNA(_xlfn.MODE.SNGL(IF(ISNUMBER(SEARCH(A11, IMDB_Movies!$D$2:$D$3941)), IMDB_Movies!$H$2:$H$3941)),"Not exists")</f>
        <v>6.7</v>
      </c>
      <c r="F11" s="11" cm="1">
        <f t="array" ref="F11">MIN(IF(ISNUMBER(SEARCH(A11, IMDB_Movies!$D$2:$D$3941)), IMDB_Movies!$H$2:$H$3941))</f>
        <v>2.2000000000000002</v>
      </c>
      <c r="G11" s="11" cm="1">
        <f t="array" ref="G11">MAX(IF(ISNUMBER(SEARCH(A11, IMDB_Movies!$D$2:$D$3941)), IMDB_Movies!$H$2:$H$3941))</f>
        <v>8.9</v>
      </c>
      <c r="H11" s="11" cm="1">
        <f t="array" ref="H11">_xlfn.STDEV.P(IF(ISNUMBER(SEARCH(A11, IMDB_Movies!$D$2:$D$3941)), IMDB_Movies!$H$2:$H$3941))</f>
        <v>1.1346909671283358</v>
      </c>
      <c r="I11" s="11" cm="1">
        <f t="array" ref="I11">_xlfn.VAR.P(IF(ISNUMBER(SEARCH(A11, IMDB_Movies!$D$2:$D$3941)), IMDB_Movies!$H$2:$H$3941))</f>
        <v>1.2875235908826381</v>
      </c>
    </row>
    <row r="12" spans="1:11" x14ac:dyDescent="0.3">
      <c r="A12" s="11" t="s">
        <v>2873</v>
      </c>
      <c r="B12" s="11">
        <f>COUNTIF(IMDB_Movies!$D$2:$D$3941,"*"&amp;'Task 1'!A12&amp;"*")</f>
        <v>75</v>
      </c>
      <c r="C12" s="11">
        <f>AVERAGEIF(IMDB_Movies!$D$2:$D$3941,"*"&amp;'Task 1'!A12&amp;"*",IMDB_Movies!$H$2:$H$3941)</f>
        <v>7.0533333333333346</v>
      </c>
      <c r="D12" s="11" cm="1">
        <f t="array" ref="D12">MEDIAN(IF(ISNUMBER(SEARCH(A12, IMDB_Movies!$D$2:$D$3941)), IMDB_Movies!$H$2:$H$3941))</f>
        <v>7.3</v>
      </c>
      <c r="E12" s="11" cm="1">
        <f t="array" ref="E12">_xlfn.IFNA(_xlfn.MODE.SNGL(IF(ISNUMBER(SEARCH(A12, IMDB_Movies!$D$2:$D$3941)), IMDB_Movies!$H$2:$H$3941)),"Not exists")</f>
        <v>7.6</v>
      </c>
      <c r="F12" s="11" cm="1">
        <f t="array" ref="F12">MIN(IF(ISNUMBER(SEARCH(A12, IMDB_Movies!$D$2:$D$3941)), IMDB_Movies!$H$2:$H$3941))</f>
        <v>1.6</v>
      </c>
      <c r="G12" s="11" cm="1">
        <f t="array" ref="G12">MAX(IF(ISNUMBER(SEARCH(A12, IMDB_Movies!$D$2:$D$3941)), IMDB_Movies!$H$2:$H$3941))</f>
        <v>8.5</v>
      </c>
      <c r="H12" s="11" cm="1">
        <f t="array" ref="H12">_xlfn.STDEV.P(IF(ISNUMBER(SEARCH(A12, IMDB_Movies!$D$2:$D$3941)), IMDB_Movies!$H$2:$H$3941))</f>
        <v>1.1487190934060185</v>
      </c>
      <c r="I12" s="11" cm="1">
        <f t="array" ref="I12">_xlfn.VAR.P(IF(ISNUMBER(SEARCH(A12, IMDB_Movies!$D$2:$D$3941)), IMDB_Movies!$H$2:$H$3941))</f>
        <v>1.3195555555555452</v>
      </c>
    </row>
    <row r="13" spans="1:11" x14ac:dyDescent="0.3">
      <c r="A13" s="11" t="s">
        <v>6305</v>
      </c>
      <c r="B13" s="11">
        <f>COUNTIF(IMDB_Movies!$D$2:$D$3941,"*"&amp;'Task 1'!A13&amp;"*")</f>
        <v>507</v>
      </c>
      <c r="C13" s="11">
        <f>AVERAGEIF(IMDB_Movies!$D$2:$D$3941,"*"&amp;'Task 1'!A13&amp;"*",IMDB_Movies!$H$2:$H$3941)</f>
        <v>6.3088757396449653</v>
      </c>
      <c r="D13" s="11" cm="1">
        <f t="array" ref="D13">MEDIAN(IF(ISNUMBER(SEARCH(A13, IMDB_Movies!$D$2:$D$3941)), IMDB_Movies!$H$2:$H$3941))</f>
        <v>6.4</v>
      </c>
      <c r="E13" s="11" cm="1">
        <f t="array" ref="E13">_xlfn.IFNA(_xlfn.MODE.SNGL(IF(ISNUMBER(SEARCH(A13, IMDB_Movies!$D$2:$D$3941)), IMDB_Movies!$H$2:$H$3941)),"Not exists")</f>
        <v>6.7</v>
      </c>
      <c r="F13" s="11" cm="1">
        <f t="array" ref="F13">MIN(IF(ISNUMBER(SEARCH(A13, IMDB_Movies!$D$2:$D$3941)), IMDB_Movies!$H$2:$H$3941))</f>
        <v>1.9</v>
      </c>
      <c r="G13" s="11" cm="1">
        <f t="array" ref="G13">MAX(IF(ISNUMBER(SEARCH(A13, IMDB_Movies!$D$2:$D$3941)), IMDB_Movies!$H$2:$H$3941))</f>
        <v>8.8000000000000007</v>
      </c>
      <c r="H13" s="11" cm="1">
        <f t="array" ref="H13">_xlfn.STDEV.P(IF(ISNUMBER(SEARCH(A13, IMDB_Movies!$D$2:$D$3941)), IMDB_Movies!$H$2:$H$3941))</f>
        <v>1.166655445850489</v>
      </c>
      <c r="I13" s="11" cm="1">
        <f t="array" ref="I13">_xlfn.VAR.P(IF(ISNUMBER(SEARCH(A13, IMDB_Movies!$D$2:$D$3941)), IMDB_Movies!$H$2:$H$3941))</f>
        <v>1.3610849293326033</v>
      </c>
    </row>
    <row r="14" spans="1:11" x14ac:dyDescent="0.3">
      <c r="A14" s="11" t="s">
        <v>2090</v>
      </c>
      <c r="B14" s="11">
        <f>COUNTIF(IMDB_Movies!$D$2:$D$3941,"*"&amp;'Task 1'!A14&amp;"*")</f>
        <v>410</v>
      </c>
      <c r="C14" s="11">
        <f>AVERAGEIF(IMDB_Movies!$D$2:$D$3941,"*"&amp;'Task 1'!A14&amp;"*",IMDB_Movies!$H$2:$H$3941)</f>
        <v>5.8929268292682924</v>
      </c>
      <c r="D14" s="11" cm="1">
        <f t="array" ref="D14">MEDIAN(IF(ISNUMBER(SEARCH(A14, IMDB_Movies!$D$2:$D$3941)), IMDB_Movies!$H$2:$H$3941))</f>
        <v>5.9</v>
      </c>
      <c r="E14" s="11" cm="1">
        <f t="array" ref="E14">_xlfn.IFNA(_xlfn.MODE.SNGL(IF(ISNUMBER(SEARCH(A14, IMDB_Movies!$D$2:$D$3941)), IMDB_Movies!$H$2:$H$3941)),"Not exists")</f>
        <v>5.9</v>
      </c>
      <c r="F14" s="11" cm="1">
        <f t="array" ref="F14">MIN(IF(ISNUMBER(SEARCH(A14, IMDB_Movies!$D$2:$D$3941)), IMDB_Movies!$H$2:$H$3941))</f>
        <v>2.2000000000000002</v>
      </c>
      <c r="G14" s="11" cm="1">
        <f t="array" ref="G14">MAX(IF(ISNUMBER(SEARCH(A14, IMDB_Movies!$D$2:$D$3941)), IMDB_Movies!$H$2:$H$3941))</f>
        <v>8.6</v>
      </c>
      <c r="H14" s="11" cm="1">
        <f t="array" ref="H14">_xlfn.STDEV.P(IF(ISNUMBER(SEARCH(A14, IMDB_Movies!$D$2:$D$3941)), IMDB_Movies!$H$2:$H$3941))</f>
        <v>1.0297400664255667</v>
      </c>
      <c r="I14" s="11" cm="1">
        <f t="array" ref="I14">_xlfn.VAR.P(IF(ISNUMBER(SEARCH(A14, IMDB_Movies!$D$2:$D$3941)), IMDB_Movies!$H$2:$H$3941))</f>
        <v>1.0603646044021307</v>
      </c>
    </row>
    <row r="15" spans="1:11" x14ac:dyDescent="0.3">
      <c r="A15" s="11" t="s">
        <v>6423</v>
      </c>
      <c r="B15" s="11">
        <f>COUNTIF(IMDB_Movies!$D$2:$D$3941,"*"&amp;'Task 1'!A15&amp;"*")</f>
        <v>891</v>
      </c>
      <c r="C15" s="11">
        <f>AVERAGEIF(IMDB_Movies!$D$2:$D$3941,"*"&amp;'Task 1'!A15&amp;"*",IMDB_Movies!$H$2:$H$3941)</f>
        <v>6.4270482603815937</v>
      </c>
      <c r="D15" s="11" cm="1">
        <f t="array" ref="D15">MEDIAN(IF(ISNUMBER(SEARCH(A15, IMDB_Movies!$D$2:$D$3941)), IMDB_Movies!$H$2:$H$3941))</f>
        <v>6.5</v>
      </c>
      <c r="E15" s="11" cm="1">
        <f t="array" ref="E15">_xlfn.IFNA(_xlfn.MODE.SNGL(IF(ISNUMBER(SEARCH(A15, IMDB_Movies!$D$2:$D$3941)), IMDB_Movies!$H$2:$H$3941)),"Not exists")</f>
        <v>6.5</v>
      </c>
      <c r="F15" s="11" cm="1">
        <f t="array" ref="F15">MIN(IF(ISNUMBER(SEARCH(A15, IMDB_Movies!$D$2:$D$3941)), IMDB_Movies!$H$2:$H$3941))</f>
        <v>2.1</v>
      </c>
      <c r="G15" s="11" cm="1">
        <f t="array" ref="G15">MAX(IF(ISNUMBER(SEARCH(A15, IMDB_Movies!$D$2:$D$3941)), IMDB_Movies!$H$2:$H$3941))</f>
        <v>8.5</v>
      </c>
      <c r="H15" s="11" cm="1">
        <f t="array" ref="H15">_xlfn.STDEV.P(IF(ISNUMBER(SEARCH(A15, IMDB_Movies!$D$2:$D$3941)), IMDB_Movies!$H$2:$H$3941))</f>
        <v>0.96696160421358657</v>
      </c>
      <c r="I15" s="11" cm="1">
        <f t="array" ref="I15">_xlfn.VAR.P(IF(ISNUMBER(SEARCH(A15, IMDB_Movies!$D$2:$D$3941)), IMDB_Movies!$H$2:$H$3941))</f>
        <v>0.93501474402331275</v>
      </c>
    </row>
    <row r="16" spans="1:11" x14ac:dyDescent="0.3">
      <c r="A16" s="11" t="s">
        <v>6217</v>
      </c>
      <c r="B16" s="11">
        <f>COUNTIF(IMDB_Movies!$D$2:$D$3941,"*"&amp;'Task 1'!A16&amp;"*")</f>
        <v>455</v>
      </c>
      <c r="C16" s="11">
        <f>AVERAGEIF(IMDB_Movies!$D$2:$D$3941,"*"&amp;'Task 1'!A16&amp;"*",IMDB_Movies!$H$2:$H$3941)</f>
        <v>6.2074725274725298</v>
      </c>
      <c r="D16" s="11" cm="1">
        <f t="array" ref="D16">MEDIAN(IF(ISNUMBER(SEARCH(A16, IMDB_Movies!$D$2:$D$3941)), IMDB_Movies!$H$2:$H$3941))</f>
        <v>6.3</v>
      </c>
      <c r="E16" s="11" cm="1">
        <f t="array" ref="E16">_xlfn.IFNA(_xlfn.MODE.SNGL(IF(ISNUMBER(SEARCH(A16, IMDB_Movies!$D$2:$D$3941)), IMDB_Movies!$H$2:$H$3941)),"Not exists")</f>
        <v>5.4</v>
      </c>
      <c r="F16" s="11" cm="1">
        <f t="array" ref="F16">MIN(IF(ISNUMBER(SEARCH(A16, IMDB_Movies!$D$2:$D$3941)), IMDB_Movies!$H$2:$H$3941))</f>
        <v>1.9</v>
      </c>
      <c r="G16" s="11" cm="1">
        <f t="array" ref="G16">MAX(IF(ISNUMBER(SEARCH(A16, IMDB_Movies!$D$2:$D$3941)), IMDB_Movies!$H$2:$H$3941))</f>
        <v>8.6</v>
      </c>
      <c r="H16" s="11" cm="1">
        <f t="array" ref="H16">_xlfn.STDEV.P(IF(ISNUMBER(SEARCH(A16, IMDB_Movies!$D$2:$D$3941)), IMDB_Movies!$H$2:$H$3941))</f>
        <v>1.1560586636761012</v>
      </c>
      <c r="I16" s="11" cm="1">
        <f t="array" ref="I16">_xlfn.VAR.P(IF(ISNUMBER(SEARCH(A16, IMDB_Movies!$D$2:$D$3941)), IMDB_Movies!$H$2:$H$3941))</f>
        <v>1.3364716338605731</v>
      </c>
    </row>
    <row r="17" spans="1:9" x14ac:dyDescent="0.3">
      <c r="A17" s="11" t="s">
        <v>5052</v>
      </c>
      <c r="B17" s="11">
        <f>COUNTIF(IMDB_Movies!$D$2:$D$3941,"*"&amp;'Task 1'!A17&amp;"*")</f>
        <v>61</v>
      </c>
      <c r="C17" s="11">
        <f>AVERAGEIF(IMDB_Movies!$D$2:$D$3941,"*"&amp;'Task 1'!A17&amp;"*",IMDB_Movies!$H$2:$H$3941)</f>
        <v>6.700000000000002</v>
      </c>
      <c r="D17" s="11" cm="1">
        <f t="array" ref="D17">MEDIAN(IF(ISNUMBER(SEARCH(A17, IMDB_Movies!$D$2:$D$3941)), IMDB_Movies!$H$2:$H$3941))</f>
        <v>6.7</v>
      </c>
      <c r="E17" s="11" cm="1">
        <f t="array" ref="E17">_xlfn.IFNA(_xlfn.MODE.SNGL(IF(ISNUMBER(SEARCH(A17, IMDB_Movies!$D$2:$D$3941)), IMDB_Movies!$H$2:$H$3941)),"Not exists")</f>
        <v>6</v>
      </c>
      <c r="F17" s="11" cm="1">
        <f t="array" ref="F17">MIN(IF(ISNUMBER(SEARCH(A17, IMDB_Movies!$D$2:$D$3941)), IMDB_Movies!$H$2:$H$3941))</f>
        <v>3.8</v>
      </c>
      <c r="G17" s="11" cm="1">
        <f t="array" ref="G17">MAX(IF(ISNUMBER(SEARCH(A17, IMDB_Movies!$D$2:$D$3941)), IMDB_Movies!$H$2:$H$3941))</f>
        <v>8.9</v>
      </c>
      <c r="H17" s="11" cm="1">
        <f t="array" ref="H17">_xlfn.STDEV.P(IF(ISNUMBER(SEARCH(A17, IMDB_Movies!$D$2:$D$3941)), IMDB_Movies!$H$2:$H$3941))</f>
        <v>1.0403341203513405</v>
      </c>
      <c r="I17" s="11" cm="1">
        <f t="array" ref="I17">_xlfn.VAR.P(IF(ISNUMBER(SEARCH(A17, IMDB_Movies!$D$2:$D$3941)), IMDB_Movies!$H$2:$H$3941))</f>
        <v>1.0822950819671977</v>
      </c>
    </row>
    <row r="18" spans="1:9" x14ac:dyDescent="0.3">
      <c r="A18" s="11" t="s">
        <v>6447</v>
      </c>
      <c r="B18" s="11">
        <f>COUNTIF(IMDB_Movies!$D$2:$D$3941,"*"&amp;'Task 1'!A18&amp;"*")</f>
        <v>104</v>
      </c>
      <c r="C18" s="11">
        <f>AVERAGEIF(IMDB_Movies!$D$2:$D$3941,"*"&amp;'Task 1'!A18&amp;"*",IMDB_Movies!$H$2:$H$3941)</f>
        <v>6.5480769230769242</v>
      </c>
      <c r="D18" s="11" cm="1">
        <f t="array" ref="D18">MEDIAN(IF(ISNUMBER(SEARCH(A18, IMDB_Movies!$D$2:$D$3941)), IMDB_Movies!$H$2:$H$3941))</f>
        <v>6.7</v>
      </c>
      <c r="E18" s="11" cm="1">
        <f t="array" ref="E18">_xlfn.IFNA(_xlfn.MODE.SNGL(IF(ISNUMBER(SEARCH(A18, IMDB_Movies!$D$2:$D$3941)), IMDB_Movies!$H$2:$H$3941)),"Not exists")</f>
        <v>7.1</v>
      </c>
      <c r="F18" s="11" cm="1">
        <f t="array" ref="F18">MIN(IF(ISNUMBER(SEARCH(A18, IMDB_Movies!$D$2:$D$3941)), IMDB_Movies!$H$2:$H$3941))</f>
        <v>2.1</v>
      </c>
      <c r="G18" s="11" cm="1">
        <f t="array" ref="G18">MAX(IF(ISNUMBER(SEARCH(A18, IMDB_Movies!$D$2:$D$3941)), IMDB_Movies!$H$2:$H$3941))</f>
        <v>8.5</v>
      </c>
      <c r="H18" s="11" cm="1">
        <f t="array" ref="H18">_xlfn.STDEV.P(IF(ISNUMBER(SEARCH(A18, IMDB_Movies!$D$2:$D$3941)), IMDB_Movies!$H$2:$H$3941))</f>
        <v>1.1356107107589757</v>
      </c>
      <c r="I18" s="11" cm="1">
        <f t="array" ref="I18">_xlfn.VAR.P(IF(ISNUMBER(SEARCH(A18, IMDB_Movies!$D$2:$D$3941)), IMDB_Movies!$H$2:$H$3941))</f>
        <v>1.2896116863905058</v>
      </c>
    </row>
    <row r="19" spans="1:9" x14ac:dyDescent="0.3">
      <c r="A19" s="11" t="s">
        <v>6031</v>
      </c>
      <c r="B19" s="11">
        <f>COUNTIF(IMDB_Movies!$D$2:$D$3941,"*"&amp;'Task 1'!A19&amp;"*")</f>
        <v>1143</v>
      </c>
      <c r="C19" s="11">
        <f>AVERAGEIF(IMDB_Movies!$D$2:$D$3941,"*"&amp;'Task 1'!A19&amp;"*",IMDB_Movies!$H$2:$H$3941)</f>
        <v>6.3597550306211854</v>
      </c>
      <c r="D19" s="11" cm="1">
        <f t="array" ref="D19">MEDIAN(IF(ISNUMBER(SEARCH(A19, IMDB_Movies!$D$2:$D$3941)), IMDB_Movies!$H$2:$H$3941))</f>
        <v>6.4</v>
      </c>
      <c r="E19" s="11" cm="1">
        <f t="array" ref="E19">_xlfn.IFNA(_xlfn.MODE.SNGL(IF(ISNUMBER(SEARCH(A19, IMDB_Movies!$D$2:$D$3941)), IMDB_Movies!$H$2:$H$3941)),"Not exists")</f>
        <v>6.5</v>
      </c>
      <c r="F19" s="11" cm="1">
        <f t="array" ref="F19">MIN(IF(ISNUMBER(SEARCH(A19, IMDB_Movies!$D$2:$D$3941)), IMDB_Movies!$H$2:$H$3941))</f>
        <v>2.2000000000000002</v>
      </c>
      <c r="G19" s="11" cm="1">
        <f t="array" ref="G19">MAX(IF(ISNUMBER(SEARCH(A19, IMDB_Movies!$D$2:$D$3941)), IMDB_Movies!$H$2:$H$3941))</f>
        <v>9</v>
      </c>
      <c r="H19" s="11" cm="1">
        <f t="array" ref="H19">_xlfn.STDEV.P(IF(ISNUMBER(SEARCH(A19, IMDB_Movies!$D$2:$D$3941)), IMDB_Movies!$H$2:$H$3941))</f>
        <v>0.99035096839566406</v>
      </c>
      <c r="I19" s="11" cm="1">
        <f t="array" ref="I19">_xlfn.VAR.P(IF(ISNUMBER(SEARCH(A19, IMDB_Movies!$D$2:$D$3941)), IMDB_Movies!$H$2:$H$3941))</f>
        <v>0.98079504060222955</v>
      </c>
    </row>
    <row r="20" spans="1:9" x14ac:dyDescent="0.3">
      <c r="A20" s="11" t="s">
        <v>6212</v>
      </c>
      <c r="B20" s="11">
        <f>COUNTIF(IMDB_Movies!$D$2:$D$3941,"*"&amp;'Task 1'!A20&amp;"*")</f>
        <v>156</v>
      </c>
      <c r="C20" s="11">
        <f>AVERAGEIF(IMDB_Movies!$D$2:$D$3941,"*"&amp;'Task 1'!A20&amp;"*",IMDB_Movies!$H$2:$H$3941)</f>
        <v>7.1365384615384597</v>
      </c>
      <c r="D20" s="11" cm="1">
        <f t="array" ref="D20">MEDIAN(IF(ISNUMBER(SEARCH(A20, IMDB_Movies!$D$2:$D$3941)), IMDB_Movies!$H$2:$H$3941))</f>
        <v>7.2</v>
      </c>
      <c r="E20" s="11" cm="1">
        <f t="array" ref="E20">_xlfn.IFNA(_xlfn.MODE.SNGL(IF(ISNUMBER(SEARCH(A20, IMDB_Movies!$D$2:$D$3941)), IMDB_Movies!$H$2:$H$3941)),"Not exists")</f>
        <v>7.7</v>
      </c>
      <c r="F20" s="11" cm="1">
        <f t="array" ref="F20">MIN(IF(ISNUMBER(SEARCH(A20, IMDB_Movies!$D$2:$D$3941)), IMDB_Movies!$H$2:$H$3941))</f>
        <v>5.5</v>
      </c>
      <c r="G20" s="11" cm="1">
        <f t="array" ref="G20">MAX(IF(ISNUMBER(SEARCH(A20, IMDB_Movies!$D$2:$D$3941)), IMDB_Movies!$H$2:$H$3941))</f>
        <v>8.9</v>
      </c>
      <c r="H20" s="11" cm="1">
        <f t="array" ref="H20">_xlfn.STDEV.P(IF(ISNUMBER(SEARCH(A20, IMDB_Movies!$D$2:$D$3941)), IMDB_Movies!$H$2:$H$3941))</f>
        <v>0.67359412363269999</v>
      </c>
      <c r="I20" s="11" cm="1">
        <f t="array" ref="I20">_xlfn.VAR.P(IF(ISNUMBER(SEARCH(A20, IMDB_Movies!$D$2:$D$3941)), IMDB_Movies!$H$2:$H$3941))</f>
        <v>0.45372904339250508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8"/>
  <sheetViews>
    <sheetView workbookViewId="0">
      <selection activeCell="G24" sqref="G24"/>
    </sheetView>
  </sheetViews>
  <sheetFormatPr defaultRowHeight="14.4" x14ac:dyDescent="0.3"/>
  <cols>
    <col min="2" max="2" width="15.5546875" customWidth="1"/>
  </cols>
  <sheetData>
    <row r="1" spans="1:4" ht="15" thickBot="1" x14ac:dyDescent="0.35">
      <c r="A1" s="1" t="s">
        <v>6449</v>
      </c>
      <c r="B1" s="1" t="s">
        <v>6450</v>
      </c>
      <c r="C1" s="1" t="s">
        <v>6451</v>
      </c>
      <c r="D1" s="1" t="s">
        <v>6452</v>
      </c>
    </row>
    <row r="2" spans="1:4" x14ac:dyDescent="0.3">
      <c r="A2" s="5">
        <v>178</v>
      </c>
      <c r="B2" s="5">
        <f>AVERAGEIF(IMDB_Movies!$B$2:$B$3941,'Task 2'!A2,IMDB_Movies!$H$2:$H$3941)</f>
        <v>8.0714285714285712</v>
      </c>
      <c r="C2" cm="1">
        <f t="array" ref="C2">MEDIAN(IF(ISNUMBER(SEARCH(A2, IMDB_Movies!$B$2:$B$3941)), IMDB_Movies!$H$2:$H$3941))</f>
        <v>8.1999999999999993</v>
      </c>
      <c r="D2" cm="1">
        <f t="array" ref="D2">_xlfn.STDEV.P(IF(ISNUMBER(SEARCH(A2, IMDB_Movies!$B$2:$B$3941)), IMDB_Movies!$H$2:$H$3941))</f>
        <v>0.5310751512983175</v>
      </c>
    </row>
    <row r="3" spans="1:4" x14ac:dyDescent="0.3">
      <c r="A3">
        <v>169</v>
      </c>
      <c r="B3">
        <f>AVERAGEIF(IMDB_Movies!$B$2:$B$3941,'Task 2'!A3,IMDB_Movies!$H$2:$H$3941)</f>
        <v>7.6</v>
      </c>
      <c r="C3" cm="1">
        <f t="array" ref="C3">MEDIAN(IF(ISNUMBER(SEARCH(A3, IMDB_Movies!$B$2:$B$3941)), IMDB_Movies!$H$2:$H$3941))</f>
        <v>7.85</v>
      </c>
      <c r="D3" cm="1">
        <f t="array" ref="D3">_xlfn.STDEV.P(IF(ISNUMBER(SEARCH(A3, IMDB_Movies!$B$2:$B$3941)), IMDB_Movies!$H$2:$H$3941))</f>
        <v>1.0606601717798179</v>
      </c>
    </row>
    <row r="4" spans="1:4" x14ac:dyDescent="0.3">
      <c r="A4">
        <v>164</v>
      </c>
      <c r="B4">
        <f>AVERAGEIF(IMDB_Movies!$B$2:$B$3941,'Task 2'!A5,IMDB_Movies!$H$2:$H$3941)</f>
        <v>7.5555555555555554</v>
      </c>
      <c r="C4" cm="1">
        <f t="array" ref="C4">MEDIAN(IF(ISNUMBER(SEARCH(A4, IMDB_Movies!$B$2:$B$3941)), IMDB_Movies!$H$2:$H$3941))</f>
        <v>7.55</v>
      </c>
      <c r="D4" cm="1">
        <f t="array" ref="D4">_xlfn.STDEV.P(IF(ISNUMBER(SEARCH(A4, IMDB_Movies!$B$2:$B$3941)), IMDB_Movies!$H$2:$H$3941))</f>
        <v>0.43874821936960606</v>
      </c>
    </row>
    <row r="5" spans="1:4" x14ac:dyDescent="0.3">
      <c r="A5">
        <v>148</v>
      </c>
      <c r="B5">
        <f>AVERAGEIF(IMDB_Movies!$B$2:$B$3941,'Task 2'!A4,IMDB_Movies!$H$2:$H$3941)</f>
        <v>7.75</v>
      </c>
      <c r="C5" cm="1">
        <f t="array" ref="C5">MEDIAN(IF(ISNUMBER(SEARCH(A5, IMDB_Movies!$B$2:$B$3941)), IMDB_Movies!$H$2:$H$3941))</f>
        <v>7.9</v>
      </c>
      <c r="D5" cm="1">
        <f t="array" ref="D5">_xlfn.STDEV.P(IF(ISNUMBER(SEARCH(A5, IMDB_Movies!$B$2:$B$3941)), IMDB_Movies!$H$2:$H$3941))</f>
        <v>0.75881649239839433</v>
      </c>
    </row>
    <row r="6" spans="1:4" x14ac:dyDescent="0.3">
      <c r="A6">
        <v>132</v>
      </c>
      <c r="B6">
        <f>AVERAGEIF(IMDB_Movies!$B$2:$B$3941,'Task 2'!A6,IMDB_Movies!$H$2:$H$3941)</f>
        <v>6.977419354838708</v>
      </c>
      <c r="C6" cm="1">
        <f t="array" ref="C6">MEDIAN(IF(ISNUMBER(SEARCH(A6, IMDB_Movies!$B$2:$B$3941)), IMDB_Movies!$H$2:$H$3941))</f>
        <v>6.8</v>
      </c>
      <c r="D6" cm="1">
        <f t="array" ref="D6">_xlfn.STDEV.P(IF(ISNUMBER(SEARCH(A6, IMDB_Movies!$B$2:$B$3941)), IMDB_Movies!$H$2:$H$3941))</f>
        <v>0.59930587667645852</v>
      </c>
    </row>
    <row r="7" spans="1:4" x14ac:dyDescent="0.3">
      <c r="A7">
        <v>156</v>
      </c>
      <c r="B7">
        <f>AVERAGEIF(IMDB_Movies!$B$2:$B$3941,'Task 2'!A7,IMDB_Movies!$H$2:$H$3941)</f>
        <v>6.3000000000000007</v>
      </c>
      <c r="C7" cm="1">
        <f t="array" ref="C7">MEDIAN(IF(ISNUMBER(SEARCH(A7, IMDB_Movies!$B$2:$B$3941)), IMDB_Movies!$H$2:$H$3941))</f>
        <v>6.45</v>
      </c>
      <c r="D7" cm="1">
        <f t="array" ref="D7">_xlfn.STDEV.P(IF(ISNUMBER(SEARCH(A7, IMDB_Movies!$B$2:$B$3941)), IMDB_Movies!$H$2:$H$3941))</f>
        <v>1.2858201014657247</v>
      </c>
    </row>
    <row r="8" spans="1:4" x14ac:dyDescent="0.3">
      <c r="A8">
        <v>100</v>
      </c>
      <c r="B8">
        <f>AVERAGEIF(IMDB_Movies!$B$2:$B$3941,'Task 2'!A8,IMDB_Movies!$H$2:$H$3941)</f>
        <v>6.1178571428571455</v>
      </c>
      <c r="C8" cm="1">
        <f t="array" ref="C8">MEDIAN(IF(ISNUMBER(SEARCH(A8, IMDB_Movies!$B$2:$B$3941)), IMDB_Movies!$H$2:$H$3941))</f>
        <v>6.25</v>
      </c>
      <c r="D8" cm="1">
        <f t="array" ref="D8">_xlfn.STDEV.P(IF(ISNUMBER(SEARCH(A8, IMDB_Movies!$B$2:$B$3941)), IMDB_Movies!$H$2:$H$3941))</f>
        <v>1.0795348110011274</v>
      </c>
    </row>
    <row r="9" spans="1:4" x14ac:dyDescent="0.3">
      <c r="A9">
        <v>141</v>
      </c>
      <c r="B9">
        <f>AVERAGEIF(IMDB_Movies!$B$2:$B$3941,'Task 2'!A9,IMDB_Movies!$H$2:$H$3941)</f>
        <v>7.1800000000000015</v>
      </c>
      <c r="C9" cm="1">
        <f t="array" ref="C9">MEDIAN(IF(ISNUMBER(SEARCH(A9, IMDB_Movies!$B$2:$B$3941)), IMDB_Movies!$H$2:$H$3941))</f>
        <v>7.2</v>
      </c>
      <c r="D9" cm="1">
        <f t="array" ref="D9">_xlfn.STDEV.P(IF(ISNUMBER(SEARCH(A9, IMDB_Movies!$B$2:$B$3941)), IMDB_Movies!$H$2:$H$3941))</f>
        <v>0.52434085605961822</v>
      </c>
    </row>
    <row r="10" spans="1:4" x14ac:dyDescent="0.3">
      <c r="A10">
        <v>153</v>
      </c>
      <c r="B10">
        <f>AVERAGEIF(IMDB_Movies!$B$2:$B$3941,'Task 2'!A10,IMDB_Movies!$H$2:$H$3941)</f>
        <v>7.2</v>
      </c>
      <c r="C10" cm="1">
        <f t="array" ref="C10">MEDIAN(IF(ISNUMBER(SEARCH(A10, IMDB_Movies!$B$2:$B$3941)), IMDB_Movies!$H$2:$H$3941))</f>
        <v>7.5</v>
      </c>
      <c r="D10" cm="1">
        <f t="array" ref="D10">_xlfn.STDEV.P(IF(ISNUMBER(SEARCH(A10, IMDB_Movies!$B$2:$B$3941)), IMDB_Movies!$H$2:$H$3941))</f>
        <v>0.95821804313100956</v>
      </c>
    </row>
    <row r="11" spans="1:4" x14ac:dyDescent="0.3">
      <c r="A11">
        <v>183</v>
      </c>
      <c r="B11">
        <f>AVERAGEIF(IMDB_Movies!$B$2:$B$3941,'Task 2'!A11,IMDB_Movies!$H$2:$H$3941)</f>
        <v>6.9</v>
      </c>
      <c r="C11" cm="1">
        <f t="array" ref="C11">MEDIAN(IF(ISNUMBER(SEARCH(A11, IMDB_Movies!$B$2:$B$3941)), IMDB_Movies!$H$2:$H$3941))</f>
        <v>6.9</v>
      </c>
      <c r="D11" cm="1">
        <f t="array" ref="D11">_xlfn.STDEV.P(IF(ISNUMBER(SEARCH(A11, IMDB_Movies!$B$2:$B$3941)), IMDB_Movies!$H$2:$H$3941))</f>
        <v>0</v>
      </c>
    </row>
    <row r="12" spans="1:4" x14ac:dyDescent="0.3">
      <c r="A12">
        <v>106</v>
      </c>
      <c r="B12">
        <f>AVERAGEIF(IMDB_Movies!$B$2:$B$3941,'Task 2'!A12,IMDB_Movies!$H$2:$H$3941)</f>
        <v>6.5568421052631614</v>
      </c>
      <c r="C12" cm="1">
        <f t="array" ref="C12">MEDIAN(IF(ISNUMBER(SEARCH(A12, IMDB_Movies!$B$2:$B$3941)), IMDB_Movies!$H$2:$H$3941))</f>
        <v>6.6</v>
      </c>
      <c r="D12" cm="1">
        <f t="array" ref="D12">_xlfn.STDEV.P(IF(ISNUMBER(SEARCH(A12, IMDB_Movies!$B$2:$B$3941)), IMDB_Movies!$H$2:$H$3941))</f>
        <v>0.74107356429762072</v>
      </c>
    </row>
    <row r="13" spans="1:4" x14ac:dyDescent="0.3">
      <c r="A13">
        <v>151</v>
      </c>
      <c r="B13">
        <f>AVERAGEIF(IMDB_Movies!$B$2:$B$3941,'Task 2'!A13,IMDB_Movies!$H$2:$H$3941)</f>
        <v>8.1750000000000007</v>
      </c>
      <c r="C13" cm="1">
        <f t="array" ref="C13">MEDIAN(IF(ISNUMBER(SEARCH(A13, IMDB_Movies!$B$2:$B$3941)), IMDB_Movies!$H$2:$H$3941))</f>
        <v>8.3000000000000007</v>
      </c>
      <c r="D13" cm="1">
        <f t="array" ref="D13">_xlfn.STDEV.P(IF(ISNUMBER(SEARCH(A13, IMDB_Movies!$B$2:$B$3941)), IMDB_Movies!$H$2:$H$3941))</f>
        <v>0.56291651245988539</v>
      </c>
    </row>
    <row r="14" spans="1:4" x14ac:dyDescent="0.3">
      <c r="A14">
        <v>150</v>
      </c>
      <c r="B14">
        <f>AVERAGEIF(IMDB_Movies!$B$2:$B$3941,'Task 2'!A14,IMDB_Movies!$H$2:$H$3941)</f>
        <v>7.0176470588235293</v>
      </c>
      <c r="C14" cm="1">
        <f t="array" ref="C14">MEDIAN(IF(ISNUMBER(SEARCH(A14, IMDB_Movies!$B$2:$B$3941)), IMDB_Movies!$H$2:$H$3941))</f>
        <v>6.9</v>
      </c>
      <c r="D14" cm="1">
        <f t="array" ref="D14">_xlfn.STDEV.P(IF(ISNUMBER(SEARCH(A14, IMDB_Movies!$B$2:$B$3941)), IMDB_Movies!$H$2:$H$3941))</f>
        <v>0.66971046783415566</v>
      </c>
    </row>
    <row r="15" spans="1:4" x14ac:dyDescent="0.3">
      <c r="A15">
        <v>143</v>
      </c>
      <c r="B15">
        <f>AVERAGEIF(IMDB_Movies!$B$2:$B$3941,'Task 2'!A15,IMDB_Movies!$H$2:$H$3941)</f>
        <v>7</v>
      </c>
      <c r="C15" cm="1">
        <f t="array" ref="C15">MEDIAN(IF(ISNUMBER(SEARCH(A15, IMDB_Movies!$B$2:$B$3941)), IMDB_Movies!$H$2:$H$3941))</f>
        <v>7.3</v>
      </c>
      <c r="D15" cm="1">
        <f t="array" ref="D15">_xlfn.STDEV.P(IF(ISNUMBER(SEARCH(A15, IMDB_Movies!$B$2:$B$3941)), IMDB_Movies!$H$2:$H$3941))</f>
        <v>1.1800423721205939</v>
      </c>
    </row>
    <row r="16" spans="1:4" x14ac:dyDescent="0.3">
      <c r="A16">
        <v>173</v>
      </c>
      <c r="B16">
        <f>AVERAGEIF(IMDB_Movies!$B$2:$B$3941,'Task 2'!A16,IMDB_Movies!$H$2:$H$3941)</f>
        <v>8.1</v>
      </c>
      <c r="C16" cm="1">
        <f t="array" ref="C16">MEDIAN(IF(ISNUMBER(SEARCH(A16, IMDB_Movies!$B$2:$B$3941)), IMDB_Movies!$H$2:$H$3941))</f>
        <v>8.1</v>
      </c>
      <c r="D16" cm="1">
        <f t="array" ref="D16">_xlfn.STDEV.P(IF(ISNUMBER(SEARCH(A16, IMDB_Movies!$B$2:$B$3941)), IMDB_Movies!$H$2:$H$3941))</f>
        <v>0</v>
      </c>
    </row>
    <row r="17" spans="1:7" x14ac:dyDescent="0.3">
      <c r="A17">
        <v>186</v>
      </c>
      <c r="B17">
        <f>AVERAGEIF(IMDB_Movies!$B$2:$B$3941,'Task 2'!A18,IMDB_Movies!$H$2:$H$3941)</f>
        <v>7.2</v>
      </c>
      <c r="C17" cm="1">
        <f t="array" ref="C17">MEDIAN(IF(ISNUMBER(SEARCH(A17, IMDB_Movies!$B$2:$B$3941)), IMDB_Movies!$H$2:$H$3941))</f>
        <v>7.2</v>
      </c>
      <c r="D17" cm="1">
        <f t="array" ref="D17">_xlfn.STDEV.P(IF(ISNUMBER(SEARCH(A17, IMDB_Movies!$B$2:$B$3941)), IMDB_Movies!$H$2:$H$3941))</f>
        <v>0.70000000000000018</v>
      </c>
    </row>
    <row r="18" spans="1:7" x14ac:dyDescent="0.3">
      <c r="A18">
        <v>201</v>
      </c>
      <c r="B18">
        <f>AVERAGEIF(IMDB_Movies!$B$2:$B$3941,'Task 2'!A20,IMDB_Movies!$H$2:$H$3941)</f>
        <v>6.5269841269841269</v>
      </c>
      <c r="C18" cm="1">
        <f t="array" ref="C18">MEDIAN(IF(ISNUMBER(SEARCH(A18, IMDB_Movies!$B$2:$B$3941)), IMDB_Movies!$H$2:$H$3941))</f>
        <v>7.2</v>
      </c>
      <c r="D18" cm="1">
        <f t="array" ref="D18">_xlfn.STDEV.P(IF(ISNUMBER(SEARCH(A18, IMDB_Movies!$B$2:$B$3941)), IMDB_Movies!$H$2:$H$3941))</f>
        <v>0</v>
      </c>
    </row>
    <row r="19" spans="1:7" x14ac:dyDescent="0.3">
      <c r="A19">
        <v>136</v>
      </c>
      <c r="B19">
        <f>AVERAGEIF(IMDB_Movies!$B$2:$B$3941,'Task 2'!A17,IMDB_Movies!$H$2:$H$3941)</f>
        <v>7.2</v>
      </c>
      <c r="C19" cm="1">
        <f t="array" ref="C19">MEDIAN(IF(ISNUMBER(SEARCH(A19, IMDB_Movies!$B$2:$B$3941)), IMDB_Movies!$H$2:$H$3941))</f>
        <v>6.9</v>
      </c>
      <c r="D19" cm="1">
        <f t="array" ref="D19">_xlfn.STDEV.P(IF(ISNUMBER(SEARCH(A19, IMDB_Movies!$B$2:$B$3941)), IMDB_Movies!$H$2:$H$3941))</f>
        <v>0.73457470688827864</v>
      </c>
    </row>
    <row r="20" spans="1:7" x14ac:dyDescent="0.3">
      <c r="A20">
        <v>113</v>
      </c>
      <c r="B20">
        <f>AVERAGEIF(IMDB_Movies!$B$2:$B$3941,'Task 2'!A19,IMDB_Movies!$H$2:$H$3941)</f>
        <v>6.88</v>
      </c>
      <c r="C20" cm="1">
        <f t="array" ref="C20">MEDIAN(IF(ISNUMBER(SEARCH(A20, IMDB_Movies!$B$2:$B$3941)), IMDB_Movies!$H$2:$H$3941))</f>
        <v>6.6</v>
      </c>
      <c r="D20" cm="1">
        <f t="array" ref="D20">_xlfn.STDEV.P(IF(ISNUMBER(SEARCH(A20, IMDB_Movies!$B$2:$B$3941)), IMDB_Movies!$H$2:$H$3941))</f>
        <v>0.87199940825783029</v>
      </c>
    </row>
    <row r="21" spans="1:7" x14ac:dyDescent="0.3">
      <c r="A21">
        <v>147</v>
      </c>
      <c r="B21">
        <f>AVERAGEIF(IMDB_Movies!$B$2:$B$3941,'Task 2'!A22,IMDB_Movies!$H$2:$H$3941)</f>
        <v>7.45</v>
      </c>
      <c r="C21" cm="1">
        <f t="array" ref="C21">MEDIAN(IF(ISNUMBER(SEARCH(A21, IMDB_Movies!$B$2:$B$3941)), IMDB_Movies!$H$2:$H$3941))</f>
        <v>7.65</v>
      </c>
      <c r="D21" cm="1">
        <f t="array" ref="D21">_xlfn.STDEV.P(IF(ISNUMBER(SEARCH(A21, IMDB_Movies!$B$2:$B$3941)), IMDB_Movies!$H$2:$H$3941))</f>
        <v>0.47696960070847272</v>
      </c>
    </row>
    <row r="22" spans="1:7" x14ac:dyDescent="0.3">
      <c r="A22">
        <v>194</v>
      </c>
      <c r="B22">
        <f>AVERAGEIF(IMDB_Movies!$B$2:$B$3941,'Task 2'!A21,IMDB_Movies!$H$2:$H$3941)</f>
        <v>7.6499999999999995</v>
      </c>
      <c r="C22" cm="1">
        <f t="array" ref="C22">MEDIAN(IF(ISNUMBER(SEARCH(A22, IMDB_Movies!$B$2:$B$3941)), IMDB_Movies!$H$2:$H$3941))</f>
        <v>7.45</v>
      </c>
      <c r="D22" cm="1">
        <f t="array" ref="D22">_xlfn.STDEV.P(IF(ISNUMBER(SEARCH(A22, IMDB_Movies!$B$2:$B$3941)), IMDB_Movies!$H$2:$H$3941))</f>
        <v>0.25</v>
      </c>
      <c r="G22" t="s">
        <v>6478</v>
      </c>
    </row>
    <row r="23" spans="1:7" x14ac:dyDescent="0.3">
      <c r="A23">
        <v>195</v>
      </c>
      <c r="B23">
        <f>AVERAGEIF(IMDB_Movies!$B$2:$B$3941,'Task 2'!A26,IMDB_Movies!$H$2:$H$3941)</f>
        <v>6.6612244897959165</v>
      </c>
      <c r="C23" cm="1">
        <f t="array" ref="C23">MEDIAN(IF(ISNUMBER(SEARCH(A23, IMDB_Movies!$B$2:$B$3941)), IMDB_Movies!$H$2:$H$3941))</f>
        <v>7.2</v>
      </c>
      <c r="D23" cm="1">
        <f t="array" ref="D23">_xlfn.STDEV.P(IF(ISNUMBER(SEARCH(A23, IMDB_Movies!$B$2:$B$3941)), IMDB_Movies!$H$2:$H$3941))</f>
        <v>0</v>
      </c>
      <c r="G23" t="s">
        <v>6477</v>
      </c>
    </row>
    <row r="24" spans="1:7" x14ac:dyDescent="0.3">
      <c r="A24">
        <v>135</v>
      </c>
      <c r="B24">
        <f>AVERAGEIF(IMDB_Movies!$B$2:$B$3941,'Task 2'!A25,IMDB_Movies!$H$2:$H$3941)</f>
        <v>6.8250000000000002</v>
      </c>
      <c r="C24" cm="1">
        <f t="array" ref="C24">MEDIAN(IF(ISNUMBER(SEARCH(A24, IMDB_Movies!$B$2:$B$3941)), IMDB_Movies!$H$2:$H$3941))</f>
        <v>7</v>
      </c>
      <c r="D24" cm="1">
        <f t="array" ref="D24">_xlfn.STDEV.P(IF(ISNUMBER(SEARCH(A24, IMDB_Movies!$B$2:$B$3941)), IMDB_Movies!$H$2:$H$3941))</f>
        <v>0.7317107518341317</v>
      </c>
      <c r="G24" t="str">
        <f>"The duration of "&amp;INDEX(A2:A158,MATCH(8.9,B2:B158))&amp;" mins have highest average IMDB score of "&amp;MAX(B2:B158)</f>
        <v>The duration of 65 mins have highest average IMDB score of 8.9</v>
      </c>
    </row>
    <row r="25" spans="1:7" x14ac:dyDescent="0.3">
      <c r="A25">
        <v>131</v>
      </c>
      <c r="B25">
        <f>AVERAGEIF(IMDB_Movies!$B$2:$B$3941,'Task 2'!A23,IMDB_Movies!$H$2:$H$3941)</f>
        <v>7.2</v>
      </c>
      <c r="C25" cm="1">
        <f t="array" ref="C25">MEDIAN(IF(ISNUMBER(SEARCH(A25, IMDB_Movies!$B$2:$B$3941)), IMDB_Movies!$H$2:$H$3941))</f>
        <v>6.9</v>
      </c>
      <c r="D25" cm="1">
        <f t="array" ref="D25">_xlfn.STDEV.P(IF(ISNUMBER(SEARCH(A25, IMDB_Movies!$B$2:$B$3941)), IMDB_Movies!$H$2:$H$3941))</f>
        <v>0.82228992106538368</v>
      </c>
    </row>
    <row r="26" spans="1:7" x14ac:dyDescent="0.3">
      <c r="A26">
        <v>124</v>
      </c>
      <c r="B26">
        <f>AVERAGEIF(IMDB_Movies!$B$2:$B$3941,'Task 2'!A24,IMDB_Movies!$H$2:$H$3941)</f>
        <v>6.9483870967741916</v>
      </c>
      <c r="C26" cm="1">
        <f t="array" ref="C26">MEDIAN(IF(ISNUMBER(SEARCH(A26, IMDB_Movies!$B$2:$B$3941)), IMDB_Movies!$H$2:$H$3941))</f>
        <v>6.8</v>
      </c>
      <c r="D26" cm="1">
        <f t="array" ref="D26">_xlfn.STDEV.P(IF(ISNUMBER(SEARCH(A26, IMDB_Movies!$B$2:$B$3941)), IMDB_Movies!$H$2:$H$3941))</f>
        <v>0.77190893153529305</v>
      </c>
    </row>
    <row r="27" spans="1:7" x14ac:dyDescent="0.3">
      <c r="A27">
        <v>108</v>
      </c>
      <c r="B27">
        <f>AVERAGEIF(IMDB_Movies!$B$2:$B$3941,'Task 2'!A27,IMDB_Movies!$H$2:$H$3941)</f>
        <v>6.5750000000000011</v>
      </c>
      <c r="C27" cm="1">
        <f t="array" ref="C27">MEDIAN(IF(ISNUMBER(SEARCH(A27, IMDB_Movies!$B$2:$B$3941)), IMDB_Movies!$H$2:$H$3941))</f>
        <v>6.5</v>
      </c>
      <c r="D27" cm="1">
        <f t="array" ref="D27">_xlfn.STDEV.P(IF(ISNUMBER(SEARCH(A27, IMDB_Movies!$B$2:$B$3941)), IMDB_Movies!$H$2:$H$3941))</f>
        <v>0.80272971790010483</v>
      </c>
    </row>
    <row r="28" spans="1:7" x14ac:dyDescent="0.3">
      <c r="A28">
        <v>104</v>
      </c>
      <c r="B28">
        <f>AVERAGEIF(IMDB_Movies!$B$2:$B$3941,'Task 2'!A28,IMDB_Movies!$H$2:$H$3941)</f>
        <v>6.2382022471910119</v>
      </c>
      <c r="C28" cm="1">
        <f t="array" ref="C28">MEDIAN(IF(ISNUMBER(SEARCH(A28, IMDB_Movies!$B$2:$B$3941)), IMDB_Movies!$H$2:$H$3941))</f>
        <v>6.3</v>
      </c>
      <c r="D28" cm="1">
        <f t="array" ref="D28">_xlfn.STDEV.P(IF(ISNUMBER(SEARCH(A28, IMDB_Movies!$B$2:$B$3941)), IMDB_Movies!$H$2:$H$3941))</f>
        <v>1.0483272516308033</v>
      </c>
    </row>
    <row r="29" spans="1:7" x14ac:dyDescent="0.3">
      <c r="A29">
        <v>165</v>
      </c>
      <c r="B29">
        <f>AVERAGEIF(IMDB_Movies!$B$2:$B$3941,'Task 2'!A29,IMDB_Movies!$H$2:$H$3941)</f>
        <v>7.12</v>
      </c>
      <c r="C29" cm="1">
        <f t="array" ref="C29">MEDIAN(IF(ISNUMBER(SEARCH(A29, IMDB_Movies!$B$2:$B$3941)), IMDB_Movies!$H$2:$H$3941))</f>
        <v>6.8</v>
      </c>
      <c r="D29" cm="1">
        <f t="array" ref="D29">_xlfn.STDEV.P(IF(ISNUMBER(SEARCH(A29, IMDB_Movies!$B$2:$B$3941)), IMDB_Movies!$H$2:$H$3941))</f>
        <v>1.0067770358922514</v>
      </c>
    </row>
    <row r="30" spans="1:7" x14ac:dyDescent="0.3">
      <c r="A30">
        <v>142</v>
      </c>
      <c r="B30">
        <f>AVERAGEIF(IMDB_Movies!$B$2:$B$3941,'Task 2'!A31,IMDB_Movies!$H$2:$H$3941)</f>
        <v>6.8805555555555564</v>
      </c>
      <c r="C30" cm="1">
        <f t="array" ref="C30">MEDIAN(IF(ISNUMBER(SEARCH(A30, IMDB_Movies!$B$2:$B$3941)), IMDB_Movies!$H$2:$H$3941))</f>
        <v>7.3</v>
      </c>
      <c r="D30" cm="1">
        <f t="array" ref="D30">_xlfn.STDEV.P(IF(ISNUMBER(SEARCH(A30, IMDB_Movies!$B$2:$B$3941)), IMDB_Movies!$H$2:$H$3941))</f>
        <v>0.89730460578087023</v>
      </c>
    </row>
    <row r="31" spans="1:7" x14ac:dyDescent="0.3">
      <c r="A31">
        <v>130</v>
      </c>
      <c r="B31">
        <f>AVERAGEIF(IMDB_Movies!$B$2:$B$3941,'Task 2'!A30,IMDB_Movies!$H$2:$H$3941)</f>
        <v>7.546666666666666</v>
      </c>
      <c r="C31" cm="1">
        <f t="array" ref="C31">MEDIAN(IF(ISNUMBER(SEARCH(A31, IMDB_Movies!$B$2:$B$3941)), IMDB_Movies!$H$2:$H$3941))</f>
        <v>6.9</v>
      </c>
      <c r="D31" cm="1">
        <f t="array" ref="D31">_xlfn.STDEV.P(IF(ISNUMBER(SEARCH(A31, IMDB_Movies!$B$2:$B$3941)), IMDB_Movies!$H$2:$H$3941))</f>
        <v>0.75454896183247111</v>
      </c>
    </row>
    <row r="32" spans="1:7" x14ac:dyDescent="0.3">
      <c r="A32">
        <v>125</v>
      </c>
      <c r="B32">
        <f>AVERAGEIF(IMDB_Movies!$B$2:$B$3941,'Task 2'!A32,IMDB_Movies!$H$2:$H$3941)</f>
        <v>6.7604166666666652</v>
      </c>
      <c r="C32" cm="1">
        <f t="array" ref="C32">MEDIAN(IF(ISNUMBER(SEARCH(A32, IMDB_Movies!$B$2:$B$3941)), IMDB_Movies!$H$2:$H$3941))</f>
        <v>6.85</v>
      </c>
      <c r="D32" cm="1">
        <f t="array" ref="D32">_xlfn.STDEV.P(IF(ISNUMBER(SEARCH(A32, IMDB_Movies!$B$2:$B$3941)), IMDB_Movies!$H$2:$H$3941))</f>
        <v>0.89970818957532406</v>
      </c>
    </row>
    <row r="33" spans="1:4" x14ac:dyDescent="0.3">
      <c r="A33">
        <v>123</v>
      </c>
      <c r="B33">
        <f>AVERAGEIF(IMDB_Movies!$B$2:$B$3941,'Task 2'!A33,IMDB_Movies!$H$2:$H$3941)</f>
        <v>6.8092592592592593</v>
      </c>
      <c r="C33" cm="1">
        <f t="array" ref="C33">MEDIAN(IF(ISNUMBER(SEARCH(A33, IMDB_Movies!$B$2:$B$3941)), IMDB_Movies!$H$2:$H$3941))</f>
        <v>6.85</v>
      </c>
      <c r="D33" cm="1">
        <f t="array" ref="D33">_xlfn.STDEV.P(IF(ISNUMBER(SEARCH(A33, IMDB_Movies!$B$2:$B$3941)), IMDB_Movies!$H$2:$H$3941))</f>
        <v>0.79121765477590789</v>
      </c>
    </row>
    <row r="34" spans="1:4" x14ac:dyDescent="0.3">
      <c r="A34">
        <v>103</v>
      </c>
      <c r="B34">
        <f>AVERAGEIF(IMDB_Movies!$B$2:$B$3941,'Task 2'!A34,IMDB_Movies!$H$2:$H$3941)</f>
        <v>6.3518072289156615</v>
      </c>
      <c r="C34" cm="1">
        <f t="array" ref="C34">MEDIAN(IF(ISNUMBER(SEARCH(A34, IMDB_Movies!$B$2:$B$3941)), IMDB_Movies!$H$2:$H$3941))</f>
        <v>6.4</v>
      </c>
      <c r="D34" cm="1">
        <f t="array" ref="D34">_xlfn.STDEV.P(IF(ISNUMBER(SEARCH(A34, IMDB_Movies!$B$2:$B$3941)), IMDB_Movies!$H$2:$H$3941))</f>
        <v>0.84430929149618383</v>
      </c>
    </row>
    <row r="35" spans="1:4" x14ac:dyDescent="0.3">
      <c r="A35">
        <v>118</v>
      </c>
      <c r="B35">
        <f>AVERAGEIF(IMDB_Movies!$B$2:$B$3941,'Task 2'!A35,IMDB_Movies!$H$2:$H$3941)</f>
        <v>6.6258064516129025</v>
      </c>
      <c r="C35" cm="1">
        <f t="array" ref="C35">MEDIAN(IF(ISNUMBER(SEARCH(A35, IMDB_Movies!$B$2:$B$3941)), IMDB_Movies!$H$2:$H$3941))</f>
        <v>6.65</v>
      </c>
      <c r="D35" cm="1">
        <f t="array" ref="D35">_xlfn.STDEV.P(IF(ISNUMBER(SEARCH(A35, IMDB_Movies!$B$2:$B$3941)), IMDB_Movies!$H$2:$H$3941))</f>
        <v>0.69605697854252213</v>
      </c>
    </row>
    <row r="36" spans="1:4" x14ac:dyDescent="0.3">
      <c r="A36">
        <v>149</v>
      </c>
      <c r="B36">
        <f>AVERAGEIF(IMDB_Movies!$B$2:$B$3941,'Task 2'!A37,IMDB_Movies!$H$2:$H$3941)</f>
        <v>7.333333333333333</v>
      </c>
      <c r="C36" cm="1">
        <f t="array" ref="C36">MEDIAN(IF(ISNUMBER(SEARCH(A36, IMDB_Movies!$B$2:$B$3941)), IMDB_Movies!$H$2:$H$3941))</f>
        <v>7.7</v>
      </c>
      <c r="D36" cm="1">
        <f t="array" ref="D36">_xlfn.STDEV.P(IF(ISNUMBER(SEARCH(A36, IMDB_Movies!$B$2:$B$3941)), IMDB_Movies!$H$2:$H$3941))</f>
        <v>0.48476798574163266</v>
      </c>
    </row>
    <row r="37" spans="1:4" x14ac:dyDescent="0.3">
      <c r="A37">
        <v>154</v>
      </c>
      <c r="B37">
        <f>AVERAGEIF(IMDB_Movies!$B$2:$B$3941,'Task 2'!A40,IMDB_Movies!$H$2:$H$3941)</f>
        <v>6.5036363636363648</v>
      </c>
      <c r="C37" cm="1">
        <f t="array" ref="C37">MEDIAN(IF(ISNUMBER(SEARCH(A37, IMDB_Movies!$B$2:$B$3941)), IMDB_Movies!$H$2:$H$3941))</f>
        <v>7.4</v>
      </c>
      <c r="D37" cm="1">
        <f t="array" ref="D37">_xlfn.STDEV.P(IF(ISNUMBER(SEARCH(A37, IMDB_Movies!$B$2:$B$3941)), IMDB_Movies!$H$2:$H$3941))</f>
        <v>0.58499762582614157</v>
      </c>
    </row>
    <row r="38" spans="1:4" x14ac:dyDescent="0.3">
      <c r="A38">
        <v>140</v>
      </c>
      <c r="B38">
        <f>AVERAGEIF(IMDB_Movies!$B$2:$B$3941,'Task 2'!A36,IMDB_Movies!$H$2:$H$3941)</f>
        <v>7.6</v>
      </c>
      <c r="C38" cm="1">
        <f t="array" ref="C38">MEDIAN(IF(ISNUMBER(SEARCH(A38, IMDB_Movies!$B$2:$B$3941)), IMDB_Movies!$H$2:$H$3941))</f>
        <v>7.3</v>
      </c>
      <c r="D38" cm="1">
        <f t="array" ref="D38">_xlfn.STDEV.P(IF(ISNUMBER(SEARCH(A38, IMDB_Movies!$B$2:$B$3941)), IMDB_Movies!$H$2:$H$3941))</f>
        <v>0.72393580169977501</v>
      </c>
    </row>
    <row r="39" spans="1:4" x14ac:dyDescent="0.3">
      <c r="A39">
        <v>116</v>
      </c>
      <c r="B39">
        <f>AVERAGEIF(IMDB_Movies!$B$2:$B$3941,'Task 2'!A39,IMDB_Movies!$H$2:$H$3941)</f>
        <v>6.5228070175438582</v>
      </c>
      <c r="C39" cm="1">
        <f t="array" ref="C39">MEDIAN(IF(ISNUMBER(SEARCH(A39, IMDB_Movies!$B$2:$B$3941)), IMDB_Movies!$H$2:$H$3941))</f>
        <v>6.5</v>
      </c>
      <c r="D39" cm="1">
        <f t="array" ref="D39">_xlfn.STDEV.P(IF(ISNUMBER(SEARCH(A39, IMDB_Movies!$B$2:$B$3941)), IMDB_Movies!$H$2:$H$3941))</f>
        <v>0.8863521821646112</v>
      </c>
    </row>
    <row r="40" spans="1:4" x14ac:dyDescent="0.3">
      <c r="A40">
        <v>114</v>
      </c>
      <c r="B40">
        <f>AVERAGEIF(IMDB_Movies!$B$2:$B$3941,'Task 2'!A38,IMDB_Movies!$H$2:$H$3941)</f>
        <v>7.0941176470588232</v>
      </c>
      <c r="C40" cm="1">
        <f t="array" ref="C40">MEDIAN(IF(ISNUMBER(SEARCH(A40, IMDB_Movies!$B$2:$B$3941)), IMDB_Movies!$H$2:$H$3941))</f>
        <v>6.6</v>
      </c>
      <c r="D40" cm="1">
        <f t="array" ref="D40">_xlfn.STDEV.P(IF(ISNUMBER(SEARCH(A40, IMDB_Movies!$B$2:$B$3941)), IMDB_Movies!$H$2:$H$3941))</f>
        <v>0.77058741144510645</v>
      </c>
    </row>
    <row r="41" spans="1:4" x14ac:dyDescent="0.3">
      <c r="A41">
        <v>122</v>
      </c>
      <c r="B41">
        <f>AVERAGEIF(IMDB_Movies!$B$2:$B$3941,'Task 2'!A41,IMDB_Movies!$H$2:$H$3941)</f>
        <v>6.83265306122449</v>
      </c>
      <c r="C41" cm="1">
        <f t="array" ref="C41">MEDIAN(IF(ISNUMBER(SEARCH(A41, IMDB_Movies!$B$2:$B$3941)), IMDB_Movies!$H$2:$H$3941))</f>
        <v>6.8</v>
      </c>
      <c r="D41" cm="1">
        <f t="array" ref="D41">_xlfn.STDEV.P(IF(ISNUMBER(SEARCH(A41, IMDB_Movies!$B$2:$B$3941)), IMDB_Movies!$H$2:$H$3941))</f>
        <v>1.0264636647946648</v>
      </c>
    </row>
    <row r="42" spans="1:4" x14ac:dyDescent="0.3">
      <c r="A42">
        <v>93</v>
      </c>
      <c r="B42">
        <f>AVERAGEIF(IMDB_Movies!$B$2:$B$3941,'Task 2'!A42,IMDB_Movies!$H$2:$H$3941)</f>
        <v>5.752272727272727</v>
      </c>
      <c r="C42" cm="1">
        <f t="array" ref="C42">MEDIAN(IF(ISNUMBER(SEARCH(A42, IMDB_Movies!$B$2:$B$3941)), IMDB_Movies!$H$2:$H$3941))</f>
        <v>5.9</v>
      </c>
      <c r="D42" cm="1">
        <f t="array" ref="D42">_xlfn.STDEV.P(IF(ISNUMBER(SEARCH(A42, IMDB_Movies!$B$2:$B$3941)), IMDB_Movies!$H$2:$H$3941))</f>
        <v>1.2961677046247801</v>
      </c>
    </row>
    <row r="43" spans="1:4" x14ac:dyDescent="0.3">
      <c r="A43">
        <v>98</v>
      </c>
      <c r="B43">
        <f>AVERAGEIF(IMDB_Movies!$B$2:$B$3941,'Task 2'!A43,IMDB_Movies!$H$2:$H$3941)</f>
        <v>6.2822429906542068</v>
      </c>
      <c r="C43" cm="1">
        <f t="array" ref="C43">MEDIAN(IF(ISNUMBER(SEARCH(A43, IMDB_Movies!$B$2:$B$3941)), IMDB_Movies!$H$2:$H$3941))</f>
        <v>6.3</v>
      </c>
      <c r="D43" cm="1">
        <f t="array" ref="D43">_xlfn.STDEV.P(IF(ISNUMBER(SEARCH(A43, IMDB_Movies!$B$2:$B$3941)), IMDB_Movies!$H$2:$H$3941))</f>
        <v>0.92158062959428755</v>
      </c>
    </row>
    <row r="44" spans="1:4" x14ac:dyDescent="0.3">
      <c r="A44">
        <v>91</v>
      </c>
      <c r="B44">
        <f>AVERAGEIF(IMDB_Movies!$B$2:$B$3941,'Task 2'!A44,IMDB_Movies!$H$2:$H$3941)</f>
        <v>5.9710843373493967</v>
      </c>
      <c r="C44" cm="1">
        <f t="array" ref="C44">MEDIAN(IF(ISNUMBER(SEARCH(A44, IMDB_Movies!$B$2:$B$3941)), IMDB_Movies!$H$2:$H$3941))</f>
        <v>6.1</v>
      </c>
      <c r="D44" cm="1">
        <f t="array" ref="D44">_xlfn.STDEV.P(IF(ISNUMBER(SEARCH(A44, IMDB_Movies!$B$2:$B$3941)), IMDB_Movies!$H$2:$H$3941))</f>
        <v>1.0524246383438842</v>
      </c>
    </row>
    <row r="45" spans="1:4" x14ac:dyDescent="0.3">
      <c r="A45">
        <v>158</v>
      </c>
      <c r="B45">
        <f>AVERAGEIF(IMDB_Movies!$B$2:$B$3941,'Task 2'!A45,IMDB_Movies!$H$2:$H$3941)</f>
        <v>7.1400000000000006</v>
      </c>
      <c r="C45" cm="1">
        <f t="array" ref="C45">MEDIAN(IF(ISNUMBER(SEARCH(A45, IMDB_Movies!$B$2:$B$3941)), IMDB_Movies!$H$2:$H$3941))</f>
        <v>7.6</v>
      </c>
      <c r="D45" cm="1">
        <f t="array" ref="D45">_xlfn.STDEV.P(IF(ISNUMBER(SEARCH(A45, IMDB_Movies!$B$2:$B$3941)), IMDB_Movies!$H$2:$H$3941))</f>
        <v>0.88453377549983292</v>
      </c>
    </row>
    <row r="46" spans="1:4" x14ac:dyDescent="0.3">
      <c r="A46">
        <v>127</v>
      </c>
      <c r="B46">
        <f>AVERAGEIF(IMDB_Movies!$B$2:$B$3941,'Task 2'!A47,IMDB_Movies!$H$2:$H$3941)</f>
        <v>6.1263736263736277</v>
      </c>
      <c r="C46" cm="1">
        <f t="array" ref="C46">MEDIAN(IF(ISNUMBER(SEARCH(A46, IMDB_Movies!$B$2:$B$3941)), IMDB_Movies!$H$2:$H$3941))</f>
        <v>7</v>
      </c>
      <c r="D46" cm="1">
        <f t="array" ref="D46">_xlfn.STDEV.P(IF(ISNUMBER(SEARCH(A46, IMDB_Movies!$B$2:$B$3941)), IMDB_Movies!$H$2:$H$3941))</f>
        <v>0.91376196982584035</v>
      </c>
    </row>
    <row r="47" spans="1:4" x14ac:dyDescent="0.3">
      <c r="A47">
        <v>96</v>
      </c>
      <c r="B47">
        <f>AVERAGEIF(IMDB_Movies!$B$2:$B$3941,'Task 2'!A46,IMDB_Movies!$H$2:$H$3941)</f>
        <v>7.0937500000000009</v>
      </c>
      <c r="C47" cm="1">
        <f t="array" ref="C47">MEDIAN(IF(ISNUMBER(SEARCH(A47, IMDB_Movies!$B$2:$B$3941)), IMDB_Movies!$H$2:$H$3941))</f>
        <v>6.15</v>
      </c>
      <c r="D47" cm="1">
        <f t="array" ref="D47">_xlfn.STDEV.P(IF(ISNUMBER(SEARCH(A47, IMDB_Movies!$B$2:$B$3941)), IMDB_Movies!$H$2:$H$3941))</f>
        <v>0.96355798897088207</v>
      </c>
    </row>
    <row r="48" spans="1:4" x14ac:dyDescent="0.3">
      <c r="A48">
        <v>110</v>
      </c>
      <c r="B48">
        <f>AVERAGEIF(IMDB_Movies!$B$2:$B$3941,'Task 2'!A48,IMDB_Movies!$H$2:$H$3941)</f>
        <v>6.4258426966292133</v>
      </c>
      <c r="C48" cm="1">
        <f t="array" ref="C48">MEDIAN(IF(ISNUMBER(SEARCH(A48, IMDB_Movies!$B$2:$B$3941)), IMDB_Movies!$H$2:$H$3941))</f>
        <v>6.6</v>
      </c>
      <c r="D48" cm="1">
        <f t="array" ref="D48">_xlfn.STDEV.P(IF(ISNUMBER(SEARCH(A48, IMDB_Movies!$B$2:$B$3941)), IMDB_Movies!$H$2:$H$3941))</f>
        <v>0.99510352799869339</v>
      </c>
    </row>
    <row r="49" spans="1:4" x14ac:dyDescent="0.3">
      <c r="A49">
        <v>144</v>
      </c>
      <c r="B49">
        <f>AVERAGEIF(IMDB_Movies!$B$2:$B$3941,'Task 2'!A49,IMDB_Movies!$H$2:$H$3941)</f>
        <v>7.3083333333333336</v>
      </c>
      <c r="C49" cm="1">
        <f t="array" ref="C49">MEDIAN(IF(ISNUMBER(SEARCH(A49, IMDB_Movies!$B$2:$B$3941)), IMDB_Movies!$H$2:$H$3941))</f>
        <v>7.1999999999999993</v>
      </c>
      <c r="D49" cm="1">
        <f t="array" ref="D49">_xlfn.STDEV.P(IF(ISNUMBER(SEARCH(A49, IMDB_Movies!$B$2:$B$3941)), IMDB_Movies!$H$2:$H$3941))</f>
        <v>0.51065045666178421</v>
      </c>
    </row>
    <row r="50" spans="1:4" x14ac:dyDescent="0.3">
      <c r="A50">
        <v>152</v>
      </c>
      <c r="B50">
        <f>AVERAGEIF(IMDB_Movies!$B$2:$B$3941,'Task 2'!A50,IMDB_Movies!$H$2:$H$3941)</f>
        <v>7.5142857142857142</v>
      </c>
      <c r="C50" cm="1">
        <f t="array" ref="C50">MEDIAN(IF(ISNUMBER(SEARCH(A50, IMDB_Movies!$B$2:$B$3941)), IMDB_Movies!$H$2:$H$3941))</f>
        <v>7.6</v>
      </c>
      <c r="D50" cm="1">
        <f t="array" ref="D50">_xlfn.STDEV.P(IF(ISNUMBER(SEARCH(A50, IMDB_Movies!$B$2:$B$3941)), IMDB_Movies!$H$2:$H$3941))</f>
        <v>0.75105368160542374</v>
      </c>
    </row>
    <row r="51" spans="1:4" x14ac:dyDescent="0.3">
      <c r="A51">
        <v>126</v>
      </c>
      <c r="B51">
        <f>AVERAGEIF(IMDB_Movies!$B$2:$B$3941,'Task 2'!A52,IMDB_Movies!$H$2:$H$3941)</f>
        <v>5.9897727272727277</v>
      </c>
      <c r="C51" cm="1">
        <f t="array" ref="C51">MEDIAN(IF(ISNUMBER(SEARCH(A51, IMDB_Movies!$B$2:$B$3941)), IMDB_Movies!$H$2:$H$3941))</f>
        <v>7.2</v>
      </c>
      <c r="D51" cm="1">
        <f t="array" ref="D51">_xlfn.STDEV.P(IF(ISNUMBER(SEARCH(A51, IMDB_Movies!$B$2:$B$3941)), IMDB_Movies!$H$2:$H$3941))</f>
        <v>0.57408602138105602</v>
      </c>
    </row>
    <row r="52" spans="1:4" x14ac:dyDescent="0.3">
      <c r="A52">
        <v>94</v>
      </c>
      <c r="B52">
        <f>AVERAGEIF(IMDB_Movies!$B$2:$B$3941,'Task 2'!A51,IMDB_Movies!$H$2:$H$3941)</f>
        <v>7.1925925925925913</v>
      </c>
      <c r="C52" cm="1">
        <f t="array" ref="C52">MEDIAN(IF(ISNUMBER(SEARCH(A52, IMDB_Movies!$B$2:$B$3941)), IMDB_Movies!$H$2:$H$3941))</f>
        <v>6.15</v>
      </c>
      <c r="D52" cm="1">
        <f t="array" ref="D52">_xlfn.STDEV.P(IF(ISNUMBER(SEARCH(A52, IMDB_Movies!$B$2:$B$3941)), IMDB_Movies!$H$2:$H$3941))</f>
        <v>1.102701508697582</v>
      </c>
    </row>
    <row r="53" spans="1:4" x14ac:dyDescent="0.3">
      <c r="A53">
        <v>112</v>
      </c>
      <c r="B53">
        <f>AVERAGEIF(IMDB_Movies!$B$2:$B$3941,'Task 2'!A53,IMDB_Movies!$H$2:$H$3941)</f>
        <v>6.797142857142858</v>
      </c>
      <c r="C53" cm="1">
        <f t="array" ref="C53">MEDIAN(IF(ISNUMBER(SEARCH(A53, IMDB_Movies!$B$2:$B$3941)), IMDB_Movies!$H$2:$H$3941))</f>
        <v>6.8</v>
      </c>
      <c r="D53" cm="1">
        <f t="array" ref="D53">_xlfn.STDEV.P(IF(ISNUMBER(SEARCH(A53, IMDB_Movies!$B$2:$B$3941)), IMDB_Movies!$H$2:$H$3941))</f>
        <v>0.74641455899355114</v>
      </c>
    </row>
    <row r="54" spans="1:4" x14ac:dyDescent="0.3">
      <c r="A54">
        <v>128</v>
      </c>
      <c r="B54">
        <f>AVERAGEIF(IMDB_Movies!$B$2:$B$3941,'Task 2'!A57,IMDB_Movies!$H$2:$H$3941)</f>
        <v>5.9440000000000008</v>
      </c>
      <c r="C54" cm="1">
        <f t="array" ref="C54">MEDIAN(IF(ISNUMBER(SEARCH(A54, IMDB_Movies!$B$2:$B$3941)), IMDB_Movies!$H$2:$H$3941))</f>
        <v>7.1</v>
      </c>
      <c r="D54" cm="1">
        <f t="array" ref="D54">_xlfn.STDEV.P(IF(ISNUMBER(SEARCH(A54, IMDB_Movies!$B$2:$B$3941)), IMDB_Movies!$H$2:$H$3941))</f>
        <v>0.69165228079343011</v>
      </c>
    </row>
    <row r="55" spans="1:4" x14ac:dyDescent="0.3">
      <c r="A55">
        <v>176</v>
      </c>
      <c r="B55">
        <f>AVERAGEIF(IMDB_Movies!$B$2:$B$3941,'Task 2'!A54,IMDB_Movies!$H$2:$H$3941)</f>
        <v>7.024137931034482</v>
      </c>
      <c r="C55" cm="1">
        <f t="array" ref="C55">MEDIAN(IF(ISNUMBER(SEARCH(A55, IMDB_Movies!$B$2:$B$3941)), IMDB_Movies!$H$2:$H$3941))</f>
        <v>6.9</v>
      </c>
      <c r="D55" cm="1">
        <f t="array" ref="D55">_xlfn.STDEV.P(IF(ISNUMBER(SEARCH(A55, IMDB_Movies!$B$2:$B$3941)), IMDB_Movies!$H$2:$H$3941))</f>
        <v>0.69442222186665536</v>
      </c>
    </row>
    <row r="56" spans="1:4" x14ac:dyDescent="0.3">
      <c r="A56">
        <v>97</v>
      </c>
      <c r="B56">
        <f>AVERAGEIF(IMDB_Movies!$B$2:$B$3941,'Task 2'!A56,IMDB_Movies!$H$2:$H$3941)</f>
        <v>6.1221052631578923</v>
      </c>
      <c r="C56" cm="1">
        <f t="array" ref="C56">MEDIAN(IF(ISNUMBER(SEARCH(A56, IMDB_Movies!$B$2:$B$3941)), IMDB_Movies!$H$2:$H$3941))</f>
        <v>6.3</v>
      </c>
      <c r="D56" cm="1">
        <f t="array" ref="D56">_xlfn.STDEV.P(IF(ISNUMBER(SEARCH(A56, IMDB_Movies!$B$2:$B$3941)), IMDB_Movies!$H$2:$H$3941))</f>
        <v>1.1549936868514383</v>
      </c>
    </row>
    <row r="57" spans="1:4" x14ac:dyDescent="0.3">
      <c r="A57">
        <v>95</v>
      </c>
      <c r="B57">
        <f>AVERAGEIF(IMDB_Movies!$B$2:$B$3941,'Task 2'!A55,IMDB_Movies!$H$2:$H$3941)</f>
        <v>6.9333333333333327</v>
      </c>
      <c r="C57" cm="1">
        <f t="array" ref="C57">MEDIAN(IF(ISNUMBER(SEARCH(A57, IMDB_Movies!$B$2:$B$3941)), IMDB_Movies!$H$2:$H$3941))</f>
        <v>6.1</v>
      </c>
      <c r="D57" cm="1">
        <f t="array" ref="D57">_xlfn.STDEV.P(IF(ISNUMBER(SEARCH(A57, IMDB_Movies!$B$2:$B$3941)), IMDB_Movies!$H$2:$H$3941))</f>
        <v>1.1397772790585994</v>
      </c>
    </row>
    <row r="58" spans="1:4" x14ac:dyDescent="0.3">
      <c r="A58">
        <v>102</v>
      </c>
      <c r="B58">
        <f>AVERAGEIF(IMDB_Movies!$B$2:$B$3941,'Task 2'!A58,IMDB_Movies!$H$2:$H$3941)</f>
        <v>6.3857142857142879</v>
      </c>
      <c r="C58" cm="1">
        <f t="array" ref="C58">MEDIAN(IF(ISNUMBER(SEARCH(A58, IMDB_Movies!$B$2:$B$3941)), IMDB_Movies!$H$2:$H$3941))</f>
        <v>6.4</v>
      </c>
      <c r="D58" cm="1">
        <f t="array" ref="D58">_xlfn.STDEV.P(IF(ISNUMBER(SEARCH(A58, IMDB_Movies!$B$2:$B$3941)), IMDB_Movies!$H$2:$H$3941))</f>
        <v>1.0072526113787104</v>
      </c>
    </row>
    <row r="59" spans="1:4" x14ac:dyDescent="0.3">
      <c r="A59">
        <v>101</v>
      </c>
      <c r="B59">
        <f>AVERAGEIF(IMDB_Movies!$B$2:$B$3941,'Task 2'!A59,IMDB_Movies!$H$2:$H$3941)</f>
        <v>6.330769230769234</v>
      </c>
      <c r="C59" cm="1">
        <f t="array" ref="C59">MEDIAN(IF(ISNUMBER(SEARCH(A59, IMDB_Movies!$B$2:$B$3941)), IMDB_Movies!$H$2:$H$3941))</f>
        <v>6.4</v>
      </c>
      <c r="D59" cm="1">
        <f t="array" ref="D59">_xlfn.STDEV.P(IF(ISNUMBER(SEARCH(A59, IMDB_Movies!$B$2:$B$3941)), IMDB_Movies!$H$2:$H$3941))</f>
        <v>0.93730487778791216</v>
      </c>
    </row>
    <row r="60" spans="1:4" x14ac:dyDescent="0.3">
      <c r="A60">
        <v>120</v>
      </c>
      <c r="B60">
        <f>AVERAGEIF(IMDB_Movies!$B$2:$B$3941,'Task 2'!A60,IMDB_Movies!$H$2:$H$3941)</f>
        <v>6.8765624999999995</v>
      </c>
      <c r="C60" cm="1">
        <f t="array" ref="C60">MEDIAN(IF(ISNUMBER(SEARCH(A60, IMDB_Movies!$B$2:$B$3941)), IMDB_Movies!$H$2:$H$3941))</f>
        <v>7</v>
      </c>
      <c r="D60" cm="1">
        <f t="array" ref="D60">_xlfn.STDEV.P(IF(ISNUMBER(SEARCH(A60, IMDB_Movies!$B$2:$B$3941)), IMDB_Movies!$H$2:$H$3941))</f>
        <v>0.98563783084545276</v>
      </c>
    </row>
    <row r="61" spans="1:4" x14ac:dyDescent="0.3">
      <c r="A61">
        <v>182</v>
      </c>
      <c r="B61">
        <f>AVERAGEIF(IMDB_Movies!$B$2:$B$3941,'Task 2'!A63,IMDB_Movies!$H$2:$H$3941)</f>
        <v>6.8666666666666663</v>
      </c>
      <c r="C61" cm="1">
        <f t="array" ref="C61">MEDIAN(IF(ISNUMBER(SEARCH(A61, IMDB_Movies!$B$2:$B$3941)), IMDB_Movies!$H$2:$H$3941))</f>
        <v>7.9</v>
      </c>
      <c r="D61" cm="1">
        <f t="array" ref="D61">_xlfn.STDEV.P(IF(ISNUMBER(SEARCH(A61, IMDB_Movies!$B$2:$B$3941)), IMDB_Movies!$H$2:$H$3941))</f>
        <v>0</v>
      </c>
    </row>
    <row r="62" spans="1:4" x14ac:dyDescent="0.3">
      <c r="A62">
        <v>166</v>
      </c>
      <c r="B62">
        <f>AVERAGEIF(IMDB_Movies!$B$2:$B$3941,'Task 2'!A64,IMDB_Movies!$H$2:$H$3941)</f>
        <v>6.6020000000000012</v>
      </c>
      <c r="C62" cm="1">
        <f t="array" ref="C62">MEDIAN(IF(ISNUMBER(SEARCH(A62, IMDB_Movies!$B$2:$B$3941)), IMDB_Movies!$H$2:$H$3941))</f>
        <v>7.8</v>
      </c>
      <c r="D62" cm="1">
        <f t="array" ref="D62">_xlfn.STDEV.P(IF(ISNUMBER(SEARCH(A62, IMDB_Movies!$B$2:$B$3941)), IMDB_Movies!$H$2:$H$3941))</f>
        <v>0</v>
      </c>
    </row>
    <row r="63" spans="1:4" x14ac:dyDescent="0.3">
      <c r="A63">
        <v>137</v>
      </c>
      <c r="B63">
        <f>AVERAGEIF(IMDB_Movies!$B$2:$B$3941,'Task 2'!A65,IMDB_Movies!$H$2:$H$3941)</f>
        <v>6.4962962962962987</v>
      </c>
      <c r="C63" cm="1">
        <f t="array" ref="C63">MEDIAN(IF(ISNUMBER(SEARCH(A63, IMDB_Movies!$B$2:$B$3941)), IMDB_Movies!$H$2:$H$3941))</f>
        <v>6.6</v>
      </c>
      <c r="D63" cm="1">
        <f t="array" ref="D63">_xlfn.STDEV.P(IF(ISNUMBER(SEARCH(A63, IMDB_Movies!$B$2:$B$3941)), IMDB_Movies!$H$2:$H$3941))</f>
        <v>0.89492395704265515</v>
      </c>
    </row>
    <row r="64" spans="1:4" x14ac:dyDescent="0.3">
      <c r="A64">
        <v>121</v>
      </c>
      <c r="B64">
        <f>AVERAGEIF(IMDB_Movies!$B$2:$B$3941,'Task 2'!A62,IMDB_Movies!$H$2:$H$3941)</f>
        <v>7.8</v>
      </c>
      <c r="C64" cm="1">
        <f t="array" ref="C64">MEDIAN(IF(ISNUMBER(SEARCH(A64, IMDB_Movies!$B$2:$B$3941)), IMDB_Movies!$H$2:$H$3941))</f>
        <v>6.8</v>
      </c>
      <c r="D64" cm="1">
        <f t="array" ref="D64">_xlfn.STDEV.P(IF(ISNUMBER(SEARCH(A64, IMDB_Movies!$B$2:$B$3941)), IMDB_Movies!$H$2:$H$3941))</f>
        <v>1.1678167664492511</v>
      </c>
    </row>
    <row r="65" spans="1:4" x14ac:dyDescent="0.3">
      <c r="A65">
        <v>109</v>
      </c>
      <c r="B65">
        <f>AVERAGEIF(IMDB_Movies!$B$2:$B$3941,'Task 2'!A61,IMDB_Movies!$H$2:$H$3941)</f>
        <v>7.9</v>
      </c>
      <c r="C65" cm="1">
        <f t="array" ref="C65">MEDIAN(IF(ISNUMBER(SEARCH(A65, IMDB_Movies!$B$2:$B$3941)), IMDB_Movies!$H$2:$H$3941))</f>
        <v>6.5</v>
      </c>
      <c r="D65" cm="1">
        <f t="array" ref="D65">_xlfn.STDEV.P(IF(ISNUMBER(SEARCH(A65, IMDB_Movies!$B$2:$B$3941)), IMDB_Movies!$H$2:$H$3941))</f>
        <v>0.74576076732758845</v>
      </c>
    </row>
    <row r="66" spans="1:4" x14ac:dyDescent="0.3">
      <c r="A66">
        <v>184</v>
      </c>
      <c r="B66">
        <f>AVERAGEIF(IMDB_Movies!$B$2:$B$3941,'Task 2'!A66,IMDB_Movies!$H$2:$H$3941)</f>
        <v>6.75</v>
      </c>
      <c r="C66" cm="1">
        <f t="array" ref="C66">MEDIAN(IF(ISNUMBER(SEARCH(A66, IMDB_Movies!$B$2:$B$3941)), IMDB_Movies!$H$2:$H$3941))</f>
        <v>6.75</v>
      </c>
      <c r="D66" cm="1">
        <f t="array" ref="D66">_xlfn.STDEV.P(IF(ISNUMBER(SEARCH(A66, IMDB_Movies!$B$2:$B$3941)), IMDB_Movies!$H$2:$H$3941))</f>
        <v>0.65000000000000036</v>
      </c>
    </row>
    <row r="67" spans="1:4" x14ac:dyDescent="0.3">
      <c r="A67">
        <v>206</v>
      </c>
      <c r="B67">
        <f>AVERAGEIF(IMDB_Movies!$B$2:$B$3941,'Task 2'!A67,IMDB_Movies!$H$2:$H$3941)</f>
        <v>6.75</v>
      </c>
      <c r="C67" cm="1">
        <f t="array" ref="C67">MEDIAN(IF(ISNUMBER(SEARCH(A67, IMDB_Movies!$B$2:$B$3941)), IMDB_Movies!$H$2:$H$3941))</f>
        <v>6.75</v>
      </c>
      <c r="D67" cm="1">
        <f t="array" ref="D67">_xlfn.STDEV.P(IF(ISNUMBER(SEARCH(A67, IMDB_Movies!$B$2:$B$3941)), IMDB_Movies!$H$2:$H$3941))</f>
        <v>1.25</v>
      </c>
    </row>
    <row r="68" spans="1:4" x14ac:dyDescent="0.3">
      <c r="A68">
        <v>138</v>
      </c>
      <c r="B68">
        <f>AVERAGEIF(IMDB_Movies!$B$2:$B$3941,'Task 2'!A68,IMDB_Movies!$H$2:$H$3941)</f>
        <v>6.9449999999999985</v>
      </c>
      <c r="C68" cm="1">
        <f t="array" ref="C68">MEDIAN(IF(ISNUMBER(SEARCH(A68, IMDB_Movies!$B$2:$B$3941)), IMDB_Movies!$H$2:$H$3941))</f>
        <v>7.3</v>
      </c>
      <c r="D68" cm="1">
        <f t="array" ref="D68">_xlfn.STDEV.P(IF(ISNUMBER(SEARCH(A68, IMDB_Movies!$B$2:$B$3941)), IMDB_Movies!$H$2:$H$3941))</f>
        <v>1.170245700697085</v>
      </c>
    </row>
    <row r="69" spans="1:4" x14ac:dyDescent="0.3">
      <c r="A69">
        <v>157</v>
      </c>
      <c r="B69">
        <f>AVERAGEIF(IMDB_Movies!$B$2:$B$3941,'Task 2'!A69,IMDB_Movies!$H$2:$H$3941)</f>
        <v>7.6333333333333329</v>
      </c>
      <c r="C69" cm="1">
        <f t="array" ref="C69">MEDIAN(IF(ISNUMBER(SEARCH(A69, IMDB_Movies!$B$2:$B$3941)), IMDB_Movies!$H$2:$H$3941))</f>
        <v>7.6</v>
      </c>
      <c r="D69" cm="1">
        <f t="array" ref="D69">_xlfn.STDEV.P(IF(ISNUMBER(SEARCH(A69, IMDB_Movies!$B$2:$B$3941)), IMDB_Movies!$H$2:$H$3941))</f>
        <v>0.20548046676563259</v>
      </c>
    </row>
    <row r="70" spans="1:4" x14ac:dyDescent="0.3">
      <c r="A70">
        <v>115</v>
      </c>
      <c r="B70">
        <f>AVERAGEIF(IMDB_Movies!$B$2:$B$3941,'Task 2'!A70,IMDB_Movies!$H$2:$H$3941)</f>
        <v>6.6833333333333336</v>
      </c>
      <c r="C70" cm="1">
        <f t="array" ref="C70">MEDIAN(IF(ISNUMBER(SEARCH(A70, IMDB_Movies!$B$2:$B$3941)), IMDB_Movies!$H$2:$H$3941))</f>
        <v>6.7</v>
      </c>
      <c r="D70" cm="1">
        <f t="array" ref="D70">_xlfn.STDEV.P(IF(ISNUMBER(SEARCH(A70, IMDB_Movies!$B$2:$B$3941)), IMDB_Movies!$H$2:$H$3941))</f>
        <v>0.96837623125132855</v>
      </c>
    </row>
    <row r="71" spans="1:4" x14ac:dyDescent="0.3">
      <c r="A71">
        <v>111</v>
      </c>
      <c r="B71">
        <f>AVERAGEIF(IMDB_Movies!$B$2:$B$3941,'Task 2'!A71,IMDB_Movies!$H$2:$H$3941)</f>
        <v>6.6828125000000007</v>
      </c>
      <c r="C71" cm="1">
        <f t="array" ref="C71">MEDIAN(IF(ISNUMBER(SEARCH(A71, IMDB_Movies!$B$2:$B$3941)), IMDB_Movies!$H$2:$H$3941))</f>
        <v>6.8</v>
      </c>
      <c r="D71" cm="1">
        <f t="array" ref="D71">_xlfn.STDEV.P(IF(ISNUMBER(SEARCH(A71, IMDB_Movies!$B$2:$B$3941)), IMDB_Movies!$H$2:$H$3941))</f>
        <v>0.73496485619636753</v>
      </c>
    </row>
    <row r="72" spans="1:4" x14ac:dyDescent="0.3">
      <c r="A72">
        <v>89</v>
      </c>
      <c r="B72">
        <f>AVERAGEIF(IMDB_Movies!$B$2:$B$3941,'Task 2'!A72,IMDB_Movies!$H$2:$H$3941)</f>
        <v>5.9363636363636365</v>
      </c>
      <c r="C72" cm="1">
        <f t="array" ref="C72">MEDIAN(IF(ISNUMBER(SEARCH(A72, IMDB_Movies!$B$2:$B$3941)), IMDB_Movies!$H$2:$H$3941))</f>
        <v>6.1</v>
      </c>
      <c r="D72" cm="1">
        <f t="array" ref="D72">_xlfn.STDEV.P(IF(ISNUMBER(SEARCH(A72, IMDB_Movies!$B$2:$B$3941)), IMDB_Movies!$H$2:$H$3941))</f>
        <v>1.3860407680555511</v>
      </c>
    </row>
    <row r="73" spans="1:4" x14ac:dyDescent="0.3">
      <c r="A73">
        <v>105</v>
      </c>
      <c r="B73">
        <f>AVERAGEIF(IMDB_Movies!$B$2:$B$3941,'Task 2'!A73,IMDB_Movies!$H$2:$H$3941)</f>
        <v>6.3307692307692287</v>
      </c>
      <c r="C73" cm="1">
        <f t="array" ref="C73">MEDIAN(IF(ISNUMBER(SEARCH(A73, IMDB_Movies!$B$2:$B$3941)), IMDB_Movies!$H$2:$H$3941))</f>
        <v>6.4</v>
      </c>
      <c r="D73" cm="1">
        <f t="array" ref="D73">_xlfn.STDEV.P(IF(ISNUMBER(SEARCH(A73, IMDB_Movies!$B$2:$B$3941)), IMDB_Movies!$H$2:$H$3941))</f>
        <v>0.86681079062595623</v>
      </c>
    </row>
    <row r="74" spans="1:4" x14ac:dyDescent="0.3">
      <c r="A74">
        <v>119</v>
      </c>
      <c r="B74">
        <f>AVERAGEIF(IMDB_Movies!$B$2:$B$3941,'Task 2'!A74,IMDB_Movies!$H$2:$H$3941)</f>
        <v>6.6519230769230768</v>
      </c>
      <c r="C74" cm="1">
        <f t="array" ref="C74">MEDIAN(IF(ISNUMBER(SEARCH(A74, IMDB_Movies!$B$2:$B$3941)), IMDB_Movies!$H$2:$H$3941))</f>
        <v>6.7</v>
      </c>
      <c r="D74" cm="1">
        <f t="array" ref="D74">_xlfn.STDEV.P(IF(ISNUMBER(SEARCH(A74, IMDB_Movies!$B$2:$B$3941)), IMDB_Movies!$H$2:$H$3941))</f>
        <v>1.0052727116817979</v>
      </c>
    </row>
    <row r="75" spans="1:4" x14ac:dyDescent="0.3">
      <c r="A75">
        <v>129</v>
      </c>
      <c r="B75">
        <f>AVERAGEIF(IMDB_Movies!$B$2:$B$3941,'Task 2'!A75,IMDB_Movies!$H$2:$H$3941)</f>
        <v>6.8486486486486493</v>
      </c>
      <c r="C75" cm="1">
        <f t="array" ref="C75">MEDIAN(IF(ISNUMBER(SEARCH(A75, IMDB_Movies!$B$2:$B$3941)), IMDB_Movies!$H$2:$H$3941))</f>
        <v>6.9</v>
      </c>
      <c r="D75" cm="1">
        <f t="array" ref="D75">_xlfn.STDEV.P(IF(ISNUMBER(SEARCH(A75, IMDB_Movies!$B$2:$B$3941)), IMDB_Movies!$H$2:$H$3941))</f>
        <v>0.84872611111438767</v>
      </c>
    </row>
    <row r="76" spans="1:4" x14ac:dyDescent="0.3">
      <c r="A76">
        <v>146</v>
      </c>
      <c r="B76">
        <f>AVERAGEIF(IMDB_Movies!$B$2:$B$3941,'Task 2'!A76,IMDB_Movies!$H$2:$H$3941)</f>
        <v>7.2600000000000007</v>
      </c>
      <c r="C76" cm="1">
        <f t="array" ref="C76">MEDIAN(IF(ISNUMBER(SEARCH(A76, IMDB_Movies!$B$2:$B$3941)), IMDB_Movies!$H$2:$H$3941))</f>
        <v>7.6</v>
      </c>
      <c r="D76" cm="1">
        <f t="array" ref="D76">_xlfn.STDEV.P(IF(ISNUMBER(SEARCH(A76, IMDB_Movies!$B$2:$B$3941)), IMDB_Movies!$H$2:$H$3941))</f>
        <v>1.1146299834474167</v>
      </c>
    </row>
    <row r="77" spans="1:4" x14ac:dyDescent="0.3">
      <c r="A77">
        <v>88</v>
      </c>
      <c r="B77">
        <f>AVERAGEIF(IMDB_Movies!$B$2:$B$3941,'Task 2'!A77,IMDB_Movies!$H$2:$H$3941)</f>
        <v>6.0549295774647902</v>
      </c>
      <c r="C77" cm="1">
        <f t="array" ref="C77">MEDIAN(IF(ISNUMBER(SEARCH(A77, IMDB_Movies!$B$2:$B$3941)), IMDB_Movies!$H$2:$H$3941))</f>
        <v>6.1</v>
      </c>
      <c r="D77" cm="1">
        <f t="array" ref="D77">_xlfn.STDEV.P(IF(ISNUMBER(SEARCH(A77, IMDB_Movies!$B$2:$B$3941)), IMDB_Movies!$H$2:$H$3941))</f>
        <v>1.2812123059003016</v>
      </c>
    </row>
    <row r="78" spans="1:4" x14ac:dyDescent="0.3">
      <c r="A78">
        <v>99</v>
      </c>
      <c r="B78">
        <f>AVERAGEIF(IMDB_Movies!$B$2:$B$3941,'Task 2'!A78,IMDB_Movies!$H$2:$H$3941)</f>
        <v>6.062244897959185</v>
      </c>
      <c r="C78" cm="1">
        <f t="array" ref="C78">MEDIAN(IF(ISNUMBER(SEARCH(A78, IMDB_Movies!$B$2:$B$3941)), IMDB_Movies!$H$2:$H$3941))</f>
        <v>6.1</v>
      </c>
      <c r="D78" cm="1">
        <f t="array" ref="D78">_xlfn.STDEV.P(IF(ISNUMBER(SEARCH(A78, IMDB_Movies!$B$2:$B$3941)), IMDB_Movies!$H$2:$H$3941))</f>
        <v>1.0106085564206704</v>
      </c>
    </row>
    <row r="79" spans="1:4" x14ac:dyDescent="0.3">
      <c r="A79">
        <v>90</v>
      </c>
      <c r="B79">
        <f>AVERAGEIF(IMDB_Movies!$B$2:$B$3941,'Task 2'!A79,IMDB_Movies!$H$2:$H$3941)</f>
        <v>6.1419047619047618</v>
      </c>
      <c r="C79" cm="1">
        <f t="array" ref="C79">MEDIAN(IF(ISNUMBER(SEARCH(A79, IMDB_Movies!$B$2:$B$3941)), IMDB_Movies!$H$2:$H$3941))</f>
        <v>6.3</v>
      </c>
      <c r="D79" cm="1">
        <f t="array" ref="D79">_xlfn.STDEV.P(IF(ISNUMBER(SEARCH(A79, IMDB_Movies!$B$2:$B$3941)), IMDB_Movies!$H$2:$H$3941))</f>
        <v>1.144476496348529</v>
      </c>
    </row>
    <row r="80" spans="1:4" x14ac:dyDescent="0.3">
      <c r="A80">
        <v>85</v>
      </c>
      <c r="B80">
        <f>AVERAGEIF(IMDB_Movies!$B$2:$B$3941,'Task 2'!A80,IMDB_Movies!$H$2:$H$3941)</f>
        <v>5.9299999999999988</v>
      </c>
      <c r="C80" cm="1">
        <f t="array" ref="C80">MEDIAN(IF(ISNUMBER(SEARCH(A80, IMDB_Movies!$B$2:$B$3941)), IMDB_Movies!$H$2:$H$3941))</f>
        <v>6.2</v>
      </c>
      <c r="D80" cm="1">
        <f t="array" ref="D80">_xlfn.STDEV.P(IF(ISNUMBER(SEARCH(A80, IMDB_Movies!$B$2:$B$3941)), IMDB_Movies!$H$2:$H$3941))</f>
        <v>1.2408666925665335</v>
      </c>
    </row>
    <row r="81" spans="1:4" x14ac:dyDescent="0.3">
      <c r="A81">
        <v>92</v>
      </c>
      <c r="B81">
        <f>AVERAGEIF(IMDB_Movies!$B$2:$B$3941,'Task 2'!A81,IMDB_Movies!$H$2:$H$3941)</f>
        <v>6.068421052631578</v>
      </c>
      <c r="C81" cm="1">
        <f t="array" ref="C81">MEDIAN(IF(ISNUMBER(SEARCH(A81, IMDB_Movies!$B$2:$B$3941)), IMDB_Movies!$H$2:$H$3941))</f>
        <v>6.2</v>
      </c>
      <c r="D81" cm="1">
        <f t="array" ref="D81">_xlfn.STDEV.P(IF(ISNUMBER(SEARCH(A81, IMDB_Movies!$B$2:$B$3941)), IMDB_Movies!$H$2:$H$3941))</f>
        <v>1.1348666967802368</v>
      </c>
    </row>
    <row r="82" spans="1:4" x14ac:dyDescent="0.3">
      <c r="A82">
        <v>196</v>
      </c>
      <c r="B82">
        <f>AVERAGEIF(IMDB_Movies!$B$2:$B$3941,'Task 2'!A82,IMDB_Movies!$H$2:$H$3941)</f>
        <v>7.2</v>
      </c>
      <c r="C82" cm="1">
        <f t="array" ref="C82">MEDIAN(IF(ISNUMBER(SEARCH(A82, IMDB_Movies!$B$2:$B$3941)), IMDB_Movies!$H$2:$H$3941))</f>
        <v>7.2</v>
      </c>
      <c r="D82" cm="1">
        <f t="array" ref="D82">_xlfn.STDEV.P(IF(ISNUMBER(SEARCH(A82, IMDB_Movies!$B$2:$B$3941)), IMDB_Movies!$H$2:$H$3941))</f>
        <v>0</v>
      </c>
    </row>
    <row r="83" spans="1:4" x14ac:dyDescent="0.3">
      <c r="A83">
        <v>133</v>
      </c>
      <c r="B83">
        <f>AVERAGEIF(IMDB_Movies!$B$2:$B$3941,'Task 2'!A83,IMDB_Movies!$H$2:$H$3941)</f>
        <v>7.1730769230769234</v>
      </c>
      <c r="C83" cm="1">
        <f t="array" ref="C83">MEDIAN(IF(ISNUMBER(SEARCH(A83, IMDB_Movies!$B$2:$B$3941)), IMDB_Movies!$H$2:$H$3941))</f>
        <v>7.35</v>
      </c>
      <c r="D83" cm="1">
        <f t="array" ref="D83">_xlfn.STDEV.P(IF(ISNUMBER(SEARCH(A83, IMDB_Movies!$B$2:$B$3941)), IMDB_Movies!$H$2:$H$3941))</f>
        <v>0.76789306762960141</v>
      </c>
    </row>
    <row r="84" spans="1:4" x14ac:dyDescent="0.3">
      <c r="A84">
        <v>215</v>
      </c>
      <c r="B84">
        <f>AVERAGEIF(IMDB_Movies!$B$2:$B$3941,'Task 2'!A84,IMDB_Movies!$H$2:$H$3941)</f>
        <v>7.8</v>
      </c>
      <c r="C84" cm="1">
        <f t="array" ref="C84">MEDIAN(IF(ISNUMBER(SEARCH(A84, IMDB_Movies!$B$2:$B$3941)), IMDB_Movies!$H$2:$H$3941))</f>
        <v>7.7</v>
      </c>
      <c r="D84" cm="1">
        <f t="array" ref="D84">_xlfn.STDEV.P(IF(ISNUMBER(SEARCH(A84, IMDB_Movies!$B$2:$B$3941)), IMDB_Movies!$H$2:$H$3941))</f>
        <v>0.21602468994692861</v>
      </c>
    </row>
    <row r="85" spans="1:4" x14ac:dyDescent="0.3">
      <c r="A85">
        <v>117</v>
      </c>
      <c r="B85">
        <f>AVERAGEIF(IMDB_Movies!$B$2:$B$3941,'Task 2'!A85,IMDB_Movies!$H$2:$H$3941)</f>
        <v>6.7659999999999982</v>
      </c>
      <c r="C85" cm="1">
        <f t="array" ref="C85">MEDIAN(IF(ISNUMBER(SEARCH(A85, IMDB_Movies!$B$2:$B$3941)), IMDB_Movies!$H$2:$H$3941))</f>
        <v>6.9</v>
      </c>
      <c r="D85" cm="1">
        <f t="array" ref="D85">_xlfn.STDEV.P(IF(ISNUMBER(SEARCH(A85, IMDB_Movies!$B$2:$B$3941)), IMDB_Movies!$H$2:$H$3941))</f>
        <v>0.80612902193136415</v>
      </c>
    </row>
    <row r="86" spans="1:4" x14ac:dyDescent="0.3">
      <c r="A86">
        <v>107</v>
      </c>
      <c r="B86">
        <f>AVERAGEIF(IMDB_Movies!$B$2:$B$3941,'Task 2'!A86,IMDB_Movies!$H$2:$H$3941)</f>
        <v>6.3301075268817195</v>
      </c>
      <c r="C86" cm="1">
        <f t="array" ref="C86">MEDIAN(IF(ISNUMBER(SEARCH(A86, IMDB_Movies!$B$2:$B$3941)), IMDB_Movies!$H$2:$H$3941))</f>
        <v>6.4</v>
      </c>
      <c r="D86" cm="1">
        <f t="array" ref="D86">_xlfn.STDEV.P(IF(ISNUMBER(SEARCH(A86, IMDB_Movies!$B$2:$B$3941)), IMDB_Movies!$H$2:$H$3941))</f>
        <v>0.93541836379221099</v>
      </c>
    </row>
    <row r="87" spans="1:4" x14ac:dyDescent="0.3">
      <c r="A87">
        <v>82</v>
      </c>
      <c r="B87">
        <f>AVERAGEIF(IMDB_Movies!$B$2:$B$3941,'Task 2'!A87,IMDB_Movies!$H$2:$H$3941)</f>
        <v>5.8000000000000007</v>
      </c>
      <c r="C87" cm="1">
        <f t="array" ref="C87">MEDIAN(IF(ISNUMBER(SEARCH(A87, IMDB_Movies!$B$2:$B$3941)), IMDB_Movies!$H$2:$H$3941))</f>
        <v>6.05</v>
      </c>
      <c r="D87" cm="1">
        <f t="array" ref="D87">_xlfn.STDEV.P(IF(ISNUMBER(SEARCH(A87, IMDB_Movies!$B$2:$B$3941)), IMDB_Movies!$H$2:$H$3941))</f>
        <v>1.1877569897359717</v>
      </c>
    </row>
    <row r="88" spans="1:4" x14ac:dyDescent="0.3">
      <c r="A88">
        <v>159</v>
      </c>
      <c r="B88">
        <f>AVERAGEIF(IMDB_Movies!$B$2:$B$3941,'Task 2'!A88,IMDB_Movies!$H$2:$H$3941)</f>
        <v>7.7333333333333343</v>
      </c>
      <c r="C88" cm="1">
        <f t="array" ref="C88">MEDIAN(IF(ISNUMBER(SEARCH(A88, IMDB_Movies!$B$2:$B$3941)), IMDB_Movies!$H$2:$H$3941))</f>
        <v>7.5</v>
      </c>
      <c r="D88" cm="1">
        <f t="array" ref="D88">_xlfn.STDEV.P(IF(ISNUMBER(SEARCH(A88, IMDB_Movies!$B$2:$B$3941)), IMDB_Movies!$H$2:$H$3941))</f>
        <v>0.47842333648024438</v>
      </c>
    </row>
    <row r="89" spans="1:4" x14ac:dyDescent="0.3">
      <c r="A89">
        <v>174</v>
      </c>
      <c r="B89">
        <f>AVERAGEIF(IMDB_Movies!$B$2:$B$3941,'Task 2'!A89,IMDB_Movies!$H$2:$H$3941)</f>
        <v>7.333333333333333</v>
      </c>
      <c r="C89" cm="1">
        <f t="array" ref="C89">MEDIAN(IF(ISNUMBER(SEARCH(A89, IMDB_Movies!$B$2:$B$3941)), IMDB_Movies!$H$2:$H$3941))</f>
        <v>7.4</v>
      </c>
      <c r="D89" cm="1">
        <f t="array" ref="D89">_xlfn.STDEV.P(IF(ISNUMBER(SEARCH(A89, IMDB_Movies!$B$2:$B$3941)), IMDB_Movies!$H$2:$H$3941))</f>
        <v>0.57348835113617536</v>
      </c>
    </row>
    <row r="90" spans="1:4" x14ac:dyDescent="0.3">
      <c r="A90">
        <v>134</v>
      </c>
      <c r="B90">
        <f>AVERAGEIF(IMDB_Movies!$B$2:$B$3941,'Task 2'!A90,IMDB_Movies!$H$2:$H$3941)</f>
        <v>7.1624999999999988</v>
      </c>
      <c r="C90" cm="1">
        <f t="array" ref="C90">MEDIAN(IF(ISNUMBER(SEARCH(A90, IMDB_Movies!$B$2:$B$3941)), IMDB_Movies!$H$2:$H$3941))</f>
        <v>7.45</v>
      </c>
      <c r="D90" cm="1">
        <f t="array" ref="D90">_xlfn.STDEV.P(IF(ISNUMBER(SEARCH(A90, IMDB_Movies!$B$2:$B$3941)), IMDB_Movies!$H$2:$H$3941))</f>
        <v>1.0098731355967505</v>
      </c>
    </row>
    <row r="91" spans="1:4" x14ac:dyDescent="0.3">
      <c r="A91">
        <v>77</v>
      </c>
      <c r="B91">
        <f>AVERAGEIF(IMDB_Movies!$B$2:$B$3941,'Task 2'!A91,IMDB_Movies!$H$2:$H$3941)</f>
        <v>5.6625000000000005</v>
      </c>
      <c r="C91" cm="1">
        <f t="array" ref="C91">MEDIAN(IF(ISNUMBER(SEARCH(A91, IMDB_Movies!$B$2:$B$3941)), IMDB_Movies!$H$2:$H$3941))</f>
        <v>6.15</v>
      </c>
      <c r="D91" cm="1">
        <f t="array" ref="D91">_xlfn.STDEV.P(IF(ISNUMBER(SEARCH(A91, IMDB_Movies!$B$2:$B$3941)), IMDB_Movies!$H$2:$H$3941))</f>
        <v>1.4821943192442768</v>
      </c>
    </row>
    <row r="92" spans="1:4" x14ac:dyDescent="0.3">
      <c r="A92">
        <v>170</v>
      </c>
      <c r="B92">
        <f>AVERAGEIF(IMDB_Movies!$B$2:$B$3941,'Task 2'!A92,IMDB_Movies!$H$2:$H$3941)</f>
        <v>7.2333333333333343</v>
      </c>
      <c r="C92" cm="1">
        <f t="array" ref="C92">MEDIAN(IF(ISNUMBER(SEARCH(A92, IMDB_Movies!$B$2:$B$3941)), IMDB_Movies!$H$2:$H$3941))</f>
        <v>7.55</v>
      </c>
      <c r="D92" cm="1">
        <f t="array" ref="D92">_xlfn.STDEV.P(IF(ISNUMBER(SEARCH(A92, IMDB_Movies!$B$2:$B$3941)), IMDB_Movies!$H$2:$H$3941))</f>
        <v>0.91226214556025742</v>
      </c>
    </row>
    <row r="93" spans="1:4" x14ac:dyDescent="0.3">
      <c r="A93">
        <v>76</v>
      </c>
      <c r="B93">
        <f>AVERAGEIF(IMDB_Movies!$B$2:$B$3941,'Task 2'!A93,IMDB_Movies!$H$2:$H$3941)</f>
        <v>5.7249999999999996</v>
      </c>
      <c r="C93" cm="1">
        <f t="array" ref="C93">MEDIAN(IF(ISNUMBER(SEARCH(A93, IMDB_Movies!$B$2:$B$3941)), IMDB_Movies!$H$2:$H$3941))</f>
        <v>6.3</v>
      </c>
      <c r="D93" cm="1">
        <f t="array" ref="D93">_xlfn.STDEV.P(IF(ISNUMBER(SEARCH(A93, IMDB_Movies!$B$2:$B$3941)), IMDB_Movies!$H$2:$H$3941))</f>
        <v>1.2070728202508842</v>
      </c>
    </row>
    <row r="94" spans="1:4" x14ac:dyDescent="0.3">
      <c r="A94">
        <v>171</v>
      </c>
      <c r="B94">
        <f>AVERAGEIF(IMDB_Movies!$B$2:$B$3941,'Task 2'!A94,IMDB_Movies!$H$2:$H$3941)</f>
        <v>8.2999999999999989</v>
      </c>
      <c r="C94" cm="1">
        <f t="array" ref="C94">MEDIAN(IF(ISNUMBER(SEARCH(A94, IMDB_Movies!$B$2:$B$3941)), IMDB_Movies!$H$2:$H$3941))</f>
        <v>8.5</v>
      </c>
      <c r="D94" cm="1">
        <f t="array" ref="D94">_xlfn.STDEV.P(IF(ISNUMBER(SEARCH(A94, IMDB_Movies!$B$2:$B$3941)), IMDB_Movies!$H$2:$H$3941))</f>
        <v>0.50990195135927885</v>
      </c>
    </row>
    <row r="95" spans="1:4" x14ac:dyDescent="0.3">
      <c r="A95">
        <v>84</v>
      </c>
      <c r="B95">
        <f>AVERAGEIF(IMDB_Movies!$B$2:$B$3941,'Task 2'!A95,IMDB_Movies!$H$2:$H$3941)</f>
        <v>5.7714285714285714</v>
      </c>
      <c r="C95" cm="1">
        <f t="array" ref="C95">MEDIAN(IF(ISNUMBER(SEARCH(A95, IMDB_Movies!$B$2:$B$3941)), IMDB_Movies!$H$2:$H$3941))</f>
        <v>5.9</v>
      </c>
      <c r="D95" cm="1">
        <f t="array" ref="D95">_xlfn.STDEV.P(IF(ISNUMBER(SEARCH(A95, IMDB_Movies!$B$2:$B$3941)), IMDB_Movies!$H$2:$H$3941))</f>
        <v>1.0445237904747762</v>
      </c>
    </row>
    <row r="96" spans="1:4" x14ac:dyDescent="0.3">
      <c r="A96">
        <v>145</v>
      </c>
      <c r="B96">
        <f>AVERAGEIF(IMDB_Movies!$B$2:$B$3941,'Task 2'!A96,IMDB_Movies!$H$2:$H$3941)</f>
        <v>7.3999999999999986</v>
      </c>
      <c r="C96" cm="1">
        <f t="array" ref="C96">MEDIAN(IF(ISNUMBER(SEARCH(A96, IMDB_Movies!$B$2:$B$3941)), IMDB_Movies!$H$2:$H$3941))</f>
        <v>7.3</v>
      </c>
      <c r="D96" cm="1">
        <f t="array" ref="D96">_xlfn.STDEV.P(IF(ISNUMBER(SEARCH(A96, IMDB_Movies!$B$2:$B$3941)), IMDB_Movies!$H$2:$H$3941))</f>
        <v>0.57096409694480799</v>
      </c>
    </row>
    <row r="97" spans="1:4" x14ac:dyDescent="0.3">
      <c r="A97">
        <v>78</v>
      </c>
      <c r="B97">
        <f>AVERAGEIF(IMDB_Movies!$B$2:$B$3941,'Task 2'!A97,IMDB_Movies!$H$2:$H$3941)</f>
        <v>6.1124999999999998</v>
      </c>
      <c r="C97" cm="1">
        <f t="array" ref="C97">MEDIAN(IF(ISNUMBER(SEARCH(A97, IMDB_Movies!$B$2:$B$3941)), IMDB_Movies!$H$2:$H$3941))</f>
        <v>7.1</v>
      </c>
      <c r="D97" cm="1">
        <f t="array" ref="D97">_xlfn.STDEV.P(IF(ISNUMBER(SEARCH(A97, IMDB_Movies!$B$2:$B$3941)), IMDB_Movies!$H$2:$H$3941))</f>
        <v>1.2390677499188281</v>
      </c>
    </row>
    <row r="98" spans="1:4" x14ac:dyDescent="0.3">
      <c r="A98">
        <v>240</v>
      </c>
      <c r="B98">
        <f>AVERAGEIF(IMDB_Movies!$B$2:$B$3941,'Task 2'!A98,IMDB_Movies!$H$2:$H$3941)</f>
        <v>8.1999999999999993</v>
      </c>
      <c r="C98" cm="1">
        <f t="array" ref="C98">MEDIAN(IF(ISNUMBER(SEARCH(A98, IMDB_Movies!$B$2:$B$3941)), IMDB_Movies!$H$2:$H$3941))</f>
        <v>8.1999999999999993</v>
      </c>
      <c r="D98" cm="1">
        <f t="array" ref="D98">_xlfn.STDEV.P(IF(ISNUMBER(SEARCH(A98, IMDB_Movies!$B$2:$B$3941)), IMDB_Movies!$H$2:$H$3941))</f>
        <v>0</v>
      </c>
    </row>
    <row r="99" spans="1:4" x14ac:dyDescent="0.3">
      <c r="A99">
        <v>172</v>
      </c>
      <c r="B99">
        <f>AVERAGEIF(IMDB_Movies!$B$2:$B$3941,'Task 2'!A99,IMDB_Movies!$H$2:$H$3941)</f>
        <v>7.58</v>
      </c>
      <c r="C99" cm="1">
        <f t="array" ref="C99">MEDIAN(IF(ISNUMBER(SEARCH(A99, IMDB_Movies!$B$2:$B$3941)), IMDB_Movies!$H$2:$H$3941))</f>
        <v>7.7</v>
      </c>
      <c r="D99" cm="1">
        <f t="array" ref="D99">_xlfn.STDEV.P(IF(ISNUMBER(SEARCH(A99, IMDB_Movies!$B$2:$B$3941)), IMDB_Movies!$H$2:$H$3941))</f>
        <v>0.93466571564384182</v>
      </c>
    </row>
    <row r="100" spans="1:4" x14ac:dyDescent="0.3">
      <c r="A100">
        <v>87</v>
      </c>
      <c r="B100">
        <f>AVERAGEIF(IMDB_Movies!$B$2:$B$3941,'Task 2'!A100,IMDB_Movies!$H$2:$H$3941)</f>
        <v>5.7940000000000005</v>
      </c>
      <c r="C100" cm="1">
        <f t="array" ref="C100">MEDIAN(IF(ISNUMBER(SEARCH(A100, IMDB_Movies!$B$2:$B$3941)), IMDB_Movies!$H$2:$H$3941))</f>
        <v>5.7</v>
      </c>
      <c r="D100" cm="1">
        <f t="array" ref="D100">_xlfn.STDEV.P(IF(ISNUMBER(SEARCH(A100, IMDB_Movies!$B$2:$B$3941)), IMDB_Movies!$H$2:$H$3941))</f>
        <v>1.172365386630511</v>
      </c>
    </row>
    <row r="101" spans="1:4" x14ac:dyDescent="0.3">
      <c r="A101">
        <v>216</v>
      </c>
      <c r="B101">
        <f>AVERAGEIF(IMDB_Movies!$B$2:$B$3941,'Task 2'!A101,IMDB_Movies!$H$2:$H$3941)</f>
        <v>7.5</v>
      </c>
      <c r="C101" cm="1">
        <f t="array" ref="C101">MEDIAN(IF(ISNUMBER(SEARCH(A101, IMDB_Movies!$B$2:$B$3941)), IMDB_Movies!$H$2:$H$3941))</f>
        <v>7.5</v>
      </c>
      <c r="D101" cm="1">
        <f t="array" ref="D101">_xlfn.STDEV.P(IF(ISNUMBER(SEARCH(A101, IMDB_Movies!$B$2:$B$3941)), IMDB_Movies!$H$2:$H$3941))</f>
        <v>0</v>
      </c>
    </row>
    <row r="102" spans="1:4" x14ac:dyDescent="0.3">
      <c r="A102">
        <v>192</v>
      </c>
      <c r="B102">
        <f>AVERAGEIF(IMDB_Movies!$B$2:$B$3941,'Task 2'!A102,IMDB_Movies!$H$2:$H$3941)</f>
        <v>8.4</v>
      </c>
      <c r="C102" cm="1">
        <f t="array" ref="C102">MEDIAN(IF(ISNUMBER(SEARCH(A102, IMDB_Movies!$B$2:$B$3941)), IMDB_Movies!$H$2:$H$3941))</f>
        <v>8.4</v>
      </c>
      <c r="D102" cm="1">
        <f t="array" ref="D102">_xlfn.STDEV.P(IF(ISNUMBER(SEARCH(A102, IMDB_Movies!$B$2:$B$3941)), IMDB_Movies!$H$2:$H$3941))</f>
        <v>0.5</v>
      </c>
    </row>
    <row r="103" spans="1:4" x14ac:dyDescent="0.3">
      <c r="A103">
        <v>83</v>
      </c>
      <c r="B103">
        <f>AVERAGEIF(IMDB_Movies!$B$2:$B$3941,'Task 2'!A103,IMDB_Movies!$H$2:$H$3941)</f>
        <v>5.5862068965517233</v>
      </c>
      <c r="C103" cm="1">
        <f t="array" ref="C103">MEDIAN(IF(ISNUMBER(SEARCH(A103, IMDB_Movies!$B$2:$B$3941)), IMDB_Movies!$H$2:$H$3941))</f>
        <v>5.8000000000000007</v>
      </c>
      <c r="D103" cm="1">
        <f t="array" ref="D103">_xlfn.STDEV.P(IF(ISNUMBER(SEARCH(A103, IMDB_Movies!$B$2:$B$3941)), IMDB_Movies!$H$2:$H$3941))</f>
        <v>1.2694224408499113</v>
      </c>
    </row>
    <row r="104" spans="1:4" x14ac:dyDescent="0.3">
      <c r="A104">
        <v>139</v>
      </c>
      <c r="B104">
        <f>AVERAGEIF(IMDB_Movies!$B$2:$B$3941,'Task 2'!A104,IMDB_Movies!$H$2:$H$3941)</f>
        <v>7.1111111111111125</v>
      </c>
      <c r="C104" cm="1">
        <f t="array" ref="C104">MEDIAN(IF(ISNUMBER(SEARCH(A104, IMDB_Movies!$B$2:$B$3941)), IMDB_Movies!$H$2:$H$3941))</f>
        <v>7.2</v>
      </c>
      <c r="D104" cm="1">
        <f t="array" ref="D104">_xlfn.STDEV.P(IF(ISNUMBER(SEARCH(A104, IMDB_Movies!$B$2:$B$3941)), IMDB_Movies!$H$2:$H$3941))</f>
        <v>0.58489209725563795</v>
      </c>
    </row>
    <row r="105" spans="1:4" x14ac:dyDescent="0.3">
      <c r="A105">
        <v>86</v>
      </c>
      <c r="B105">
        <f>AVERAGEIF(IMDB_Movies!$B$2:$B$3941,'Task 2'!A105,IMDB_Movies!$H$2:$H$3941)</f>
        <v>5.8688888888888897</v>
      </c>
      <c r="C105" cm="1">
        <f t="array" ref="C105">MEDIAN(IF(ISNUMBER(SEARCH(A105, IMDB_Movies!$B$2:$B$3941)), IMDB_Movies!$H$2:$H$3941))</f>
        <v>6.1</v>
      </c>
      <c r="D105" cm="1">
        <f t="array" ref="D105">_xlfn.STDEV.P(IF(ISNUMBER(SEARCH(A105, IMDB_Movies!$B$2:$B$3941)), IMDB_Movies!$H$2:$H$3941))</f>
        <v>1.0070956947297236</v>
      </c>
    </row>
    <row r="106" spans="1:4" x14ac:dyDescent="0.3">
      <c r="A106">
        <v>162</v>
      </c>
      <c r="B106">
        <f>AVERAGEIF(IMDB_Movies!$B$2:$B$3941,'Task 2'!A106,IMDB_Movies!$H$2:$H$3941)</f>
        <v>7.5500000000000007</v>
      </c>
      <c r="C106" cm="1">
        <f t="array" ref="C106">MEDIAN(IF(ISNUMBER(SEARCH(A106, IMDB_Movies!$B$2:$B$3941)), IMDB_Movies!$H$2:$H$3941))</f>
        <v>7.5500000000000007</v>
      </c>
      <c r="D106" cm="1">
        <f t="array" ref="D106">_xlfn.STDEV.P(IF(ISNUMBER(SEARCH(A106, IMDB_Movies!$B$2:$B$3941)), IMDB_Movies!$H$2:$H$3941))</f>
        <v>0.14999999999999991</v>
      </c>
    </row>
    <row r="107" spans="1:4" x14ac:dyDescent="0.3">
      <c r="A107">
        <v>80</v>
      </c>
      <c r="B107">
        <f>AVERAGEIF(IMDB_Movies!$B$2:$B$3941,'Task 2'!A107,IMDB_Movies!$H$2:$H$3941)</f>
        <v>6.4739130434782597</v>
      </c>
      <c r="C107" cm="1">
        <f t="array" ref="C107">MEDIAN(IF(ISNUMBER(SEARCH(A107, IMDB_Movies!$B$2:$B$3941)), IMDB_Movies!$H$2:$H$3941))</f>
        <v>7.1</v>
      </c>
      <c r="D107" cm="1">
        <f t="array" ref="D107">_xlfn.STDEV.P(IF(ISNUMBER(SEARCH(A107, IMDB_Movies!$B$2:$B$3941)), IMDB_Movies!$H$2:$H$3941))</f>
        <v>1.3876599006961428</v>
      </c>
    </row>
    <row r="108" spans="1:4" x14ac:dyDescent="0.3">
      <c r="A108">
        <v>74</v>
      </c>
      <c r="B108">
        <f>AVERAGEIF(IMDB_Movies!$B$2:$B$3941,'Task 2'!A108,IMDB_Movies!$H$2:$H$3941)</f>
        <v>6.8400000000000007</v>
      </c>
      <c r="C108" cm="1">
        <f t="array" ref="C108">MEDIAN(IF(ISNUMBER(SEARCH(A108, IMDB_Movies!$B$2:$B$3941)), IMDB_Movies!$H$2:$H$3941))</f>
        <v>6.9499999999999993</v>
      </c>
      <c r="D108" cm="1">
        <f t="array" ref="D108">_xlfn.STDEV.P(IF(ISNUMBER(SEARCH(A108, IMDB_Movies!$B$2:$B$3941)), IMDB_Movies!$H$2:$H$3941))</f>
        <v>0.81201908844557957</v>
      </c>
    </row>
    <row r="109" spans="1:4" x14ac:dyDescent="0.3">
      <c r="A109">
        <v>177</v>
      </c>
      <c r="B109">
        <f>AVERAGEIF(IMDB_Movies!$B$2:$B$3941,'Task 2'!A109,IMDB_Movies!$H$2:$H$3941)</f>
        <v>6.3</v>
      </c>
      <c r="C109" cm="1">
        <f t="array" ref="C109">MEDIAN(IF(ISNUMBER(SEARCH(A109, IMDB_Movies!$B$2:$B$3941)), IMDB_Movies!$H$2:$H$3941))</f>
        <v>6.3</v>
      </c>
      <c r="D109" cm="1">
        <f t="array" ref="D109">_xlfn.STDEV.P(IF(ISNUMBER(SEARCH(A109, IMDB_Movies!$B$2:$B$3941)), IMDB_Movies!$H$2:$H$3941))</f>
        <v>0.29999999999999982</v>
      </c>
    </row>
    <row r="110" spans="1:4" x14ac:dyDescent="0.3">
      <c r="A110">
        <v>73</v>
      </c>
      <c r="B110">
        <f>AVERAGEIF(IMDB_Movies!$B$2:$B$3941,'Task 2'!A110,IMDB_Movies!$H$2:$H$3941)</f>
        <v>7.1000000000000005</v>
      </c>
      <c r="C110" cm="1">
        <f t="array" ref="C110">MEDIAN(IF(ISNUMBER(SEARCH(A110, IMDB_Movies!$B$2:$B$3941)), IMDB_Movies!$H$2:$H$3941))</f>
        <v>8.1</v>
      </c>
      <c r="D110" cm="1">
        <f t="array" ref="D110">_xlfn.STDEV.P(IF(ISNUMBER(SEARCH(A110, IMDB_Movies!$B$2:$B$3941)), IMDB_Movies!$H$2:$H$3941))</f>
        <v>0.98590060350930275</v>
      </c>
    </row>
    <row r="111" spans="1:4" x14ac:dyDescent="0.3">
      <c r="A111">
        <v>163</v>
      </c>
      <c r="B111">
        <f>AVERAGEIF(IMDB_Movies!$B$2:$B$3941,'Task 2'!A111,IMDB_Movies!$H$2:$H$3941)</f>
        <v>7.6</v>
      </c>
      <c r="C111" cm="1">
        <f t="array" ref="C111">MEDIAN(IF(ISNUMBER(SEARCH(A111, IMDB_Movies!$B$2:$B$3941)), IMDB_Movies!$H$2:$H$3941))</f>
        <v>7.6</v>
      </c>
      <c r="D111" cm="1">
        <f t="array" ref="D111">_xlfn.STDEV.P(IF(ISNUMBER(SEARCH(A111, IMDB_Movies!$B$2:$B$3941)), IMDB_Movies!$H$2:$H$3941))</f>
        <v>0</v>
      </c>
    </row>
    <row r="112" spans="1:4" x14ac:dyDescent="0.3">
      <c r="A112">
        <v>187</v>
      </c>
      <c r="B112">
        <f>AVERAGEIF(IMDB_Movies!$B$2:$B$3941,'Task 2'!A113,IMDB_Movies!$H$2:$H$3941)</f>
        <v>6.85</v>
      </c>
      <c r="C112" cm="1">
        <f t="array" ref="C112">MEDIAN(IF(ISNUMBER(SEARCH(A112, IMDB_Movies!$B$2:$B$3941)), IMDB_Movies!$H$2:$H$3941))</f>
        <v>7.9</v>
      </c>
      <c r="D112" cm="1">
        <f t="array" ref="D112">_xlfn.STDEV.P(IF(ISNUMBER(SEARCH(A112, IMDB_Movies!$B$2:$B$3941)), IMDB_Movies!$H$2:$H$3941))</f>
        <v>0</v>
      </c>
    </row>
    <row r="113" spans="1:4" x14ac:dyDescent="0.3">
      <c r="A113">
        <v>212</v>
      </c>
      <c r="B113">
        <f>AVERAGEIF(IMDB_Movies!$B$2:$B$3941,'Task 2'!A112,IMDB_Movies!$H$2:$H$3941)</f>
        <v>7.9</v>
      </c>
      <c r="C113" cm="1">
        <f t="array" ref="C113">MEDIAN(IF(ISNUMBER(SEARCH(A113, IMDB_Movies!$B$2:$B$3941)), IMDB_Movies!$H$2:$H$3941))</f>
        <v>6.85</v>
      </c>
      <c r="D113" cm="1">
        <f t="array" ref="D113">_xlfn.STDEV.P(IF(ISNUMBER(SEARCH(A113, IMDB_Movies!$B$2:$B$3941)), IMDB_Movies!$H$2:$H$3941))</f>
        <v>0.25</v>
      </c>
    </row>
    <row r="114" spans="1:4" x14ac:dyDescent="0.3">
      <c r="A114">
        <v>189</v>
      </c>
      <c r="B114">
        <f>AVERAGEIF(IMDB_Movies!$B$2:$B$3941,'Task 2'!A114,IMDB_Movies!$H$2:$H$3941)</f>
        <v>8.0500000000000007</v>
      </c>
      <c r="C114" cm="1">
        <f t="array" ref="C114">MEDIAN(IF(ISNUMBER(SEARCH(A114, IMDB_Movies!$B$2:$B$3941)), IMDB_Movies!$H$2:$H$3941))</f>
        <v>8.0500000000000007</v>
      </c>
      <c r="D114" cm="1">
        <f t="array" ref="D114">_xlfn.STDEV.P(IF(ISNUMBER(SEARCH(A114, IMDB_Movies!$B$2:$B$3941)), IMDB_Movies!$H$2:$H$3941))</f>
        <v>0.45000000000000018</v>
      </c>
    </row>
    <row r="115" spans="1:4" x14ac:dyDescent="0.3">
      <c r="A115">
        <v>81</v>
      </c>
      <c r="B115">
        <f>AVERAGEIF(IMDB_Movies!$B$2:$B$3941,'Task 2'!A115,IMDB_Movies!$H$2:$H$3941)</f>
        <v>6.3172413793103468</v>
      </c>
      <c r="C115" cm="1">
        <f t="array" ref="C115">MEDIAN(IF(ISNUMBER(SEARCH(A115, IMDB_Movies!$B$2:$B$3941)), IMDB_Movies!$H$2:$H$3941))</f>
        <v>6.6</v>
      </c>
      <c r="D115" cm="1">
        <f t="array" ref="D115">_xlfn.STDEV.P(IF(ISNUMBER(SEARCH(A115, IMDB_Movies!$B$2:$B$3941)), IMDB_Movies!$H$2:$H$3941))</f>
        <v>1.1834788642904492</v>
      </c>
    </row>
    <row r="116" spans="1:4" x14ac:dyDescent="0.3">
      <c r="A116">
        <v>188</v>
      </c>
      <c r="B116">
        <f>AVERAGEIF(IMDB_Movies!$B$2:$B$3941,'Task 2'!A116,IMDB_Movies!$H$2:$H$3941)</f>
        <v>7.65</v>
      </c>
      <c r="C116" cm="1">
        <f t="array" ref="C116">MEDIAN(IF(ISNUMBER(SEARCH(A116, IMDB_Movies!$B$2:$B$3941)), IMDB_Movies!$H$2:$H$3941))</f>
        <v>7.65</v>
      </c>
      <c r="D116" cm="1">
        <f t="array" ref="D116">_xlfn.STDEV.P(IF(ISNUMBER(SEARCH(A116, IMDB_Movies!$B$2:$B$3941)), IMDB_Movies!$H$2:$H$3941))</f>
        <v>0.35000000000000009</v>
      </c>
    </row>
    <row r="117" spans="1:4" x14ac:dyDescent="0.3">
      <c r="A117">
        <v>280</v>
      </c>
      <c r="B117">
        <f>AVERAGEIF(IMDB_Movies!$B$2:$B$3941,'Task 2'!A117,IMDB_Movies!$H$2:$H$3941)</f>
        <v>6.3</v>
      </c>
      <c r="C117" cm="1">
        <f t="array" ref="C117">MEDIAN(IF(ISNUMBER(SEARCH(A117, IMDB_Movies!$B$2:$B$3941)), IMDB_Movies!$H$2:$H$3941))</f>
        <v>6.3</v>
      </c>
      <c r="D117" cm="1">
        <f t="array" ref="D117">_xlfn.STDEV.P(IF(ISNUMBER(SEARCH(A117, IMDB_Movies!$B$2:$B$3941)), IMDB_Movies!$H$2:$H$3941))</f>
        <v>0</v>
      </c>
    </row>
    <row r="118" spans="1:4" x14ac:dyDescent="0.3">
      <c r="A118">
        <v>155</v>
      </c>
      <c r="B118">
        <f>AVERAGEIF(IMDB_Movies!$B$2:$B$3941,'Task 2'!A118,IMDB_Movies!$H$2:$H$3941)</f>
        <v>7.2200000000000006</v>
      </c>
      <c r="C118" cm="1">
        <f t="array" ref="C118">MEDIAN(IF(ISNUMBER(SEARCH(A118, IMDB_Movies!$B$2:$B$3941)), IMDB_Movies!$H$2:$H$3941))</f>
        <v>7.2</v>
      </c>
      <c r="D118" cm="1">
        <f t="array" ref="D118">_xlfn.STDEV.P(IF(ISNUMBER(SEARCH(A118, IMDB_Movies!$B$2:$B$3941)), IMDB_Movies!$H$2:$H$3941))</f>
        <v>0.45343136195018552</v>
      </c>
    </row>
    <row r="119" spans="1:4" x14ac:dyDescent="0.3">
      <c r="A119">
        <v>190</v>
      </c>
      <c r="B119">
        <f>AVERAGEIF(IMDB_Movies!$B$2:$B$3941,'Task 2'!A119,IMDB_Movies!$H$2:$H$3941)</f>
        <v>7.6</v>
      </c>
      <c r="C119" cm="1">
        <f t="array" ref="C119">MEDIAN(IF(ISNUMBER(SEARCH(A119, IMDB_Movies!$B$2:$B$3941)), IMDB_Movies!$H$2:$H$3941))</f>
        <v>7.6</v>
      </c>
      <c r="D119" cm="1">
        <f t="array" ref="D119">_xlfn.STDEV.P(IF(ISNUMBER(SEARCH(A119, IMDB_Movies!$B$2:$B$3941)), IMDB_Movies!$H$2:$H$3941))</f>
        <v>0</v>
      </c>
    </row>
    <row r="120" spans="1:4" x14ac:dyDescent="0.3">
      <c r="A120">
        <v>75</v>
      </c>
      <c r="B120">
        <f>AVERAGEIF(IMDB_Movies!$B$2:$B$3941,'Task 2'!A120,IMDB_Movies!$H$2:$H$3941)</f>
        <v>6.2142857142857144</v>
      </c>
      <c r="C120" cm="1">
        <f t="array" ref="C120">MEDIAN(IF(ISNUMBER(SEARCH(A120, IMDB_Movies!$B$2:$B$3941)), IMDB_Movies!$H$2:$H$3941))</f>
        <v>6.9</v>
      </c>
      <c r="D120" cm="1">
        <f t="array" ref="D120">_xlfn.STDEV.P(IF(ISNUMBER(SEARCH(A120, IMDB_Movies!$B$2:$B$3941)), IMDB_Movies!$H$2:$H$3941))</f>
        <v>1.3530030613234409</v>
      </c>
    </row>
    <row r="121" spans="1:4" x14ac:dyDescent="0.3">
      <c r="A121">
        <v>220</v>
      </c>
      <c r="B121">
        <f>AVERAGEIF(IMDB_Movies!$B$2:$B$3941,'Task 2'!A121,IMDB_Movies!$H$2:$H$3941)</f>
        <v>7.4</v>
      </c>
      <c r="C121" cm="1">
        <f t="array" ref="C121">MEDIAN(IF(ISNUMBER(SEARCH(A121, IMDB_Movies!$B$2:$B$3941)), IMDB_Movies!$H$2:$H$3941))</f>
        <v>7.4</v>
      </c>
      <c r="D121" cm="1">
        <f t="array" ref="D121">_xlfn.STDEV.P(IF(ISNUMBER(SEARCH(A121, IMDB_Movies!$B$2:$B$3941)), IMDB_Movies!$H$2:$H$3941))</f>
        <v>1.5999999999999985</v>
      </c>
    </row>
    <row r="122" spans="1:4" x14ac:dyDescent="0.3">
      <c r="A122">
        <v>160</v>
      </c>
      <c r="B122">
        <f>AVERAGEIF(IMDB_Movies!$B$2:$B$3941,'Task 2'!A122,IMDB_Movies!$H$2:$H$3941)</f>
        <v>6.26</v>
      </c>
      <c r="C122" cm="1">
        <f t="array" ref="C122">MEDIAN(IF(ISNUMBER(SEARCH(A122, IMDB_Movies!$B$2:$B$3941)), IMDB_Movies!$H$2:$H$3941))</f>
        <v>6</v>
      </c>
      <c r="D122" cm="1">
        <f t="array" ref="D122">_xlfn.STDEV.P(IF(ISNUMBER(SEARCH(A122, IMDB_Movies!$B$2:$B$3941)), IMDB_Movies!$H$2:$H$3941))</f>
        <v>1.0818502669038794</v>
      </c>
    </row>
    <row r="123" spans="1:4" x14ac:dyDescent="0.3">
      <c r="A123">
        <v>325</v>
      </c>
      <c r="B123">
        <f>AVERAGEIF(IMDB_Movies!$B$2:$B$3941,'Task 2'!A123,IMDB_Movies!$H$2:$H$3941)</f>
        <v>6.8</v>
      </c>
      <c r="C123" cm="1">
        <f t="array" ref="C123">MEDIAN(IF(ISNUMBER(SEARCH(A123, IMDB_Movies!$B$2:$B$3941)), IMDB_Movies!$H$2:$H$3941))</f>
        <v>6.8</v>
      </c>
      <c r="D123" cm="1">
        <f t="array" ref="D123">_xlfn.STDEV.P(IF(ISNUMBER(SEARCH(A123, IMDB_Movies!$B$2:$B$3941)), IMDB_Movies!$H$2:$H$3941))</f>
        <v>0</v>
      </c>
    </row>
    <row r="124" spans="1:4" x14ac:dyDescent="0.3">
      <c r="A124">
        <v>251</v>
      </c>
      <c r="B124">
        <f>AVERAGEIF(IMDB_Movies!$B$2:$B$3941,'Task 2'!A124,IMDB_Movies!$H$2:$H$3941)</f>
        <v>7.7</v>
      </c>
      <c r="C124" cm="1">
        <f t="array" ref="C124">MEDIAN(IF(ISNUMBER(SEARCH(A124, IMDB_Movies!$B$2:$B$3941)), IMDB_Movies!$H$2:$H$3941))</f>
        <v>7.7</v>
      </c>
      <c r="D124" cm="1">
        <f t="array" ref="D124">_xlfn.STDEV.P(IF(ISNUMBER(SEARCH(A124, IMDB_Movies!$B$2:$B$3941)), IMDB_Movies!$H$2:$H$3941))</f>
        <v>0.70000000000000018</v>
      </c>
    </row>
    <row r="125" spans="1:4" x14ac:dyDescent="0.3">
      <c r="A125">
        <v>202</v>
      </c>
      <c r="B125">
        <f>AVERAGEIF(IMDB_Movies!$B$2:$B$3941,'Task 2'!A125,IMDB_Movies!$H$2:$H$3941)</f>
        <v>8.1999999999999993</v>
      </c>
      <c r="C125" cm="1">
        <f t="array" ref="C125">MEDIAN(IF(ISNUMBER(SEARCH(A125, IMDB_Movies!$B$2:$B$3941)), IMDB_Movies!$H$2:$H$3941))</f>
        <v>8.1999999999999993</v>
      </c>
      <c r="D125" cm="1">
        <f t="array" ref="D125">_xlfn.STDEV.P(IF(ISNUMBER(SEARCH(A125, IMDB_Movies!$B$2:$B$3941)), IMDB_Movies!$H$2:$H$3941))</f>
        <v>0.49999999999999956</v>
      </c>
    </row>
    <row r="126" spans="1:4" x14ac:dyDescent="0.3">
      <c r="A126">
        <v>330</v>
      </c>
      <c r="B126">
        <f>AVERAGEIF(IMDB_Movies!$B$2:$B$3941,'Task 2'!A126,IMDB_Movies!$H$2:$H$3941)</f>
        <v>8</v>
      </c>
      <c r="C126" cm="1">
        <f t="array" ref="C126">MEDIAN(IF(ISNUMBER(SEARCH(A126, IMDB_Movies!$B$2:$B$3941)), IMDB_Movies!$H$2:$H$3941))</f>
        <v>8</v>
      </c>
      <c r="D126" cm="1">
        <f t="array" ref="D126">_xlfn.STDEV.P(IF(ISNUMBER(SEARCH(A126, IMDB_Movies!$B$2:$B$3941)), IMDB_Movies!$H$2:$H$3941))</f>
        <v>0</v>
      </c>
    </row>
    <row r="127" spans="1:4" x14ac:dyDescent="0.3">
      <c r="A127">
        <v>289</v>
      </c>
      <c r="B127">
        <f>AVERAGEIF(IMDB_Movies!$B$2:$B$3941,'Task 2'!A127,IMDB_Movies!$H$2:$H$3941)</f>
        <v>8.5</v>
      </c>
      <c r="C127" cm="1">
        <f t="array" ref="C127">MEDIAN(IF(ISNUMBER(SEARCH(A127, IMDB_Movies!$B$2:$B$3941)), IMDB_Movies!$H$2:$H$3941))</f>
        <v>8.5</v>
      </c>
      <c r="D127" cm="1">
        <f t="array" ref="D127">_xlfn.STDEV.P(IF(ISNUMBER(SEARCH(A127, IMDB_Movies!$B$2:$B$3941)), IMDB_Movies!$H$2:$H$3941))</f>
        <v>0</v>
      </c>
    </row>
    <row r="128" spans="1:4" x14ac:dyDescent="0.3">
      <c r="A128">
        <v>161</v>
      </c>
      <c r="B128">
        <f>AVERAGEIF(IMDB_Movies!$B$2:$B$3941,'Task 2'!A128,IMDB_Movies!$H$2:$H$3941)</f>
        <v>7.75</v>
      </c>
      <c r="C128" cm="1">
        <f t="array" ref="C128">MEDIAN(IF(ISNUMBER(SEARCH(A128, IMDB_Movies!$B$2:$B$3941)), IMDB_Movies!$H$2:$H$3941))</f>
        <v>7.75</v>
      </c>
      <c r="D128" cm="1">
        <f t="array" ref="D128">_xlfn.STDEV.P(IF(ISNUMBER(SEARCH(A128, IMDB_Movies!$B$2:$B$3941)), IMDB_Movies!$H$2:$H$3941))</f>
        <v>0.50249378105604459</v>
      </c>
    </row>
    <row r="129" spans="1:4" x14ac:dyDescent="0.3">
      <c r="A129">
        <v>79</v>
      </c>
      <c r="B129">
        <f>AVERAGEIF(IMDB_Movies!$B$2:$B$3941,'Task 2'!A129,IMDB_Movies!$H$2:$H$3941)</f>
        <v>6.28</v>
      </c>
      <c r="C129" cm="1">
        <f t="array" ref="C129">MEDIAN(IF(ISNUMBER(SEARCH(A129, IMDB_Movies!$B$2:$B$3941)), IMDB_Movies!$H$2:$H$3941))</f>
        <v>6.1</v>
      </c>
      <c r="D129" cm="1">
        <f t="array" ref="D129">_xlfn.STDEV.P(IF(ISNUMBER(SEARCH(A129, IMDB_Movies!$B$2:$B$3941)), IMDB_Movies!$H$2:$H$3941))</f>
        <v>0.48332183894378272</v>
      </c>
    </row>
    <row r="130" spans="1:4" x14ac:dyDescent="0.3">
      <c r="A130">
        <v>63</v>
      </c>
      <c r="B130">
        <f>AVERAGEIF(IMDB_Movies!$B$2:$B$3941,'Task 2'!A130,IMDB_Movies!$H$2:$H$3941)</f>
        <v>7.3</v>
      </c>
      <c r="C130" cm="1">
        <f t="array" ref="C130">MEDIAN(IF(ISNUMBER(SEARCH(A130, IMDB_Movies!$B$2:$B$3941)), IMDB_Movies!$H$2:$H$3941))</f>
        <v>7.4499999999999993</v>
      </c>
      <c r="D130" cm="1">
        <f t="array" ref="D130">_xlfn.STDEV.P(IF(ISNUMBER(SEARCH(A130, IMDB_Movies!$B$2:$B$3941)), IMDB_Movies!$H$2:$H$3941))</f>
        <v>0.14999999999999991</v>
      </c>
    </row>
    <row r="131" spans="1:4" x14ac:dyDescent="0.3">
      <c r="A131">
        <v>167</v>
      </c>
      <c r="B131">
        <f>AVERAGEIF(IMDB_Movies!$B$2:$B$3941,'Task 2'!A131,IMDB_Movies!$H$2:$H$3941)</f>
        <v>7.0500000000000007</v>
      </c>
      <c r="C131" cm="1">
        <f t="array" ref="C131">MEDIAN(IF(ISNUMBER(SEARCH(A131, IMDB_Movies!$B$2:$B$3941)), IMDB_Movies!$H$2:$H$3941))</f>
        <v>7.0500000000000007</v>
      </c>
      <c r="D131" cm="1">
        <f t="array" ref="D131">_xlfn.STDEV.P(IF(ISNUMBER(SEARCH(A131, IMDB_Movies!$B$2:$B$3941)), IMDB_Movies!$H$2:$H$3941))</f>
        <v>0.84999999999999798</v>
      </c>
    </row>
    <row r="132" spans="1:4" x14ac:dyDescent="0.3">
      <c r="A132">
        <v>193</v>
      </c>
      <c r="B132">
        <f>AVERAGEIF(IMDB_Movies!$B$2:$B$3941,'Task 2'!A132,IMDB_Movies!$H$2:$H$3941)</f>
        <v>6.95</v>
      </c>
      <c r="C132" cm="1">
        <f t="array" ref="C132">MEDIAN(IF(ISNUMBER(SEARCH(A132, IMDB_Movies!$B$2:$B$3941)), IMDB_Movies!$H$2:$H$3941))</f>
        <v>6.95</v>
      </c>
      <c r="D132" cm="1">
        <f t="array" ref="D132">_xlfn.STDEV.P(IF(ISNUMBER(SEARCH(A132, IMDB_Movies!$B$2:$B$3941)), IMDB_Movies!$H$2:$H$3941))</f>
        <v>0.94999999999999807</v>
      </c>
    </row>
    <row r="133" spans="1:4" x14ac:dyDescent="0.3">
      <c r="A133">
        <v>175</v>
      </c>
      <c r="B133">
        <f>AVERAGEIF(IMDB_Movies!$B$2:$B$3941,'Task 2'!A133,IMDB_Movies!$H$2:$H$3941)</f>
        <v>8.3000000000000007</v>
      </c>
      <c r="C133" cm="1">
        <f t="array" ref="C133">MEDIAN(IF(ISNUMBER(SEARCH(A133, IMDB_Movies!$B$2:$B$3941)), IMDB_Movies!$H$2:$H$3941))</f>
        <v>8.3000000000000007</v>
      </c>
      <c r="D133" cm="1">
        <f t="array" ref="D133">_xlfn.STDEV.P(IF(ISNUMBER(SEARCH(A133, IMDB_Movies!$B$2:$B$3941)), IMDB_Movies!$H$2:$H$3941))</f>
        <v>0.89999999999998548</v>
      </c>
    </row>
    <row r="134" spans="1:4" x14ac:dyDescent="0.3">
      <c r="A134">
        <v>185</v>
      </c>
      <c r="B134">
        <f>AVERAGEIF(IMDB_Movies!$B$2:$B$3941,'Task 2'!A134,IMDB_Movies!$H$2:$H$3941)</f>
        <v>8.9</v>
      </c>
      <c r="C134" cm="1">
        <f t="array" ref="C134">MEDIAN(IF(ISNUMBER(SEARCH(A134, IMDB_Movies!$B$2:$B$3941)), IMDB_Movies!$H$2:$H$3941))</f>
        <v>8.9</v>
      </c>
      <c r="D134" cm="1">
        <f t="array" ref="D134">_xlfn.STDEV.P(IF(ISNUMBER(SEARCH(A134, IMDB_Movies!$B$2:$B$3941)), IMDB_Movies!$H$2:$H$3941))</f>
        <v>0</v>
      </c>
    </row>
    <row r="135" spans="1:4" x14ac:dyDescent="0.3">
      <c r="A135">
        <v>219</v>
      </c>
      <c r="B135">
        <f>AVERAGEIF(IMDB_Movies!$B$2:$B$3941,'Task 2'!A135,IMDB_Movies!$H$2:$H$3941)</f>
        <v>7.8</v>
      </c>
      <c r="C135" cm="1">
        <f t="array" ref="C135">MEDIAN(IF(ISNUMBER(SEARCH(A135, IMDB_Movies!$B$2:$B$3941)), IMDB_Movies!$H$2:$H$3941))</f>
        <v>7.8</v>
      </c>
      <c r="D135" cm="1">
        <f t="array" ref="D135">_xlfn.STDEV.P(IF(ISNUMBER(SEARCH(A135, IMDB_Movies!$B$2:$B$3941)), IMDB_Movies!$H$2:$H$3941))</f>
        <v>0</v>
      </c>
    </row>
    <row r="136" spans="1:4" x14ac:dyDescent="0.3">
      <c r="A136">
        <v>271</v>
      </c>
      <c r="B136">
        <f>AVERAGEIF(IMDB_Movies!$B$2:$B$3941,'Task 2'!A136,IMDB_Movies!$H$2:$H$3941)</f>
        <v>7.7</v>
      </c>
      <c r="C136" cm="1">
        <f t="array" ref="C136">MEDIAN(IF(ISNUMBER(SEARCH(A136, IMDB_Movies!$B$2:$B$3941)), IMDB_Movies!$H$2:$H$3941))</f>
        <v>7.7</v>
      </c>
      <c r="D136" cm="1">
        <f t="array" ref="D136">_xlfn.STDEV.P(IF(ISNUMBER(SEARCH(A136, IMDB_Movies!$B$2:$B$3941)), IMDB_Movies!$H$2:$H$3941))</f>
        <v>0</v>
      </c>
    </row>
    <row r="137" spans="1:4" x14ac:dyDescent="0.3">
      <c r="A137">
        <v>72</v>
      </c>
      <c r="B137">
        <f>AVERAGEIF(IMDB_Movies!$B$2:$B$3941,'Task 2'!A137,IMDB_Movies!$H$2:$H$3941)</f>
        <v>5.9749999999999996</v>
      </c>
      <c r="C137" cm="1">
        <f t="array" ref="C137">MEDIAN(IF(ISNUMBER(SEARCH(A137, IMDB_Movies!$B$2:$B$3941)), IMDB_Movies!$H$2:$H$3941))</f>
        <v>7</v>
      </c>
      <c r="D137" cm="1">
        <f t="array" ref="D137">_xlfn.STDEV.P(IF(ISNUMBER(SEARCH(A137, IMDB_Movies!$B$2:$B$3941)), IMDB_Movies!$H$2:$H$3941))</f>
        <v>1.1343133018115619</v>
      </c>
    </row>
    <row r="138" spans="1:4" x14ac:dyDescent="0.3">
      <c r="A138">
        <v>68</v>
      </c>
      <c r="B138">
        <f>AVERAGEIF(IMDB_Movies!$B$2:$B$3941,'Task 2'!A138,IMDB_Movies!$H$2:$H$3941)</f>
        <v>6.7</v>
      </c>
      <c r="C138" cm="1">
        <f t="array" ref="C138">MEDIAN(IF(ISNUMBER(SEARCH(A138, IMDB_Movies!$B$2:$B$3941)), IMDB_Movies!$H$2:$H$3941))</f>
        <v>6.7</v>
      </c>
      <c r="D138" cm="1">
        <f t="array" ref="D138">_xlfn.STDEV.P(IF(ISNUMBER(SEARCH(A138, IMDB_Movies!$B$2:$B$3941)), IMDB_Movies!$H$2:$H$3941))</f>
        <v>0.29999999999999982</v>
      </c>
    </row>
    <row r="139" spans="1:4" x14ac:dyDescent="0.3">
      <c r="A139">
        <v>225</v>
      </c>
      <c r="B139">
        <f>AVERAGEIF(IMDB_Movies!$B$2:$B$3941,'Task 2'!A139,IMDB_Movies!$H$2:$H$3941)</f>
        <v>6.6</v>
      </c>
      <c r="C139" cm="1">
        <f t="array" ref="C139">MEDIAN(IF(ISNUMBER(SEARCH(A139, IMDB_Movies!$B$2:$B$3941)), IMDB_Movies!$H$2:$H$3941))</f>
        <v>6.6</v>
      </c>
      <c r="D139" cm="1">
        <f t="array" ref="D139">_xlfn.STDEV.P(IF(ISNUMBER(SEARCH(A139, IMDB_Movies!$B$2:$B$3941)), IMDB_Movies!$H$2:$H$3941))</f>
        <v>0</v>
      </c>
    </row>
    <row r="140" spans="1:4" x14ac:dyDescent="0.3">
      <c r="A140">
        <v>236</v>
      </c>
      <c r="B140">
        <f>AVERAGEIF(IMDB_Movies!$B$2:$B$3941,'Task 2'!A140,IMDB_Movies!$H$2:$H$3941)</f>
        <v>8</v>
      </c>
      <c r="C140" cm="1">
        <f t="array" ref="C140">MEDIAN(IF(ISNUMBER(SEARCH(A140, IMDB_Movies!$B$2:$B$3941)), IMDB_Movies!$H$2:$H$3941))</f>
        <v>8</v>
      </c>
      <c r="D140" cm="1">
        <f t="array" ref="D140">_xlfn.STDEV.P(IF(ISNUMBER(SEARCH(A140, IMDB_Movies!$B$2:$B$3941)), IMDB_Movies!$H$2:$H$3941))</f>
        <v>0</v>
      </c>
    </row>
    <row r="141" spans="1:4" x14ac:dyDescent="0.3">
      <c r="A141">
        <v>180</v>
      </c>
      <c r="B141">
        <f>AVERAGEIF(IMDB_Movies!$B$2:$B$3941,'Task 2'!A141,IMDB_Movies!$H$2:$H$3941)</f>
        <v>8.3000000000000007</v>
      </c>
      <c r="C141" cm="1">
        <f t="array" ref="C141">MEDIAN(IF(ISNUMBER(SEARCH(A141, IMDB_Movies!$B$2:$B$3941)), IMDB_Movies!$H$2:$H$3941))</f>
        <v>8.3000000000000007</v>
      </c>
      <c r="D141" cm="1">
        <f t="array" ref="D141">_xlfn.STDEV.P(IF(ISNUMBER(SEARCH(A141, IMDB_Movies!$B$2:$B$3941)), IMDB_Movies!$H$2:$H$3941))</f>
        <v>0</v>
      </c>
    </row>
    <row r="142" spans="1:4" x14ac:dyDescent="0.3">
      <c r="A142">
        <v>227</v>
      </c>
      <c r="B142">
        <f>AVERAGEIF(IMDB_Movies!$B$2:$B$3941,'Task 2'!A142,IMDB_Movies!$H$2:$H$3941)</f>
        <v>8.4</v>
      </c>
      <c r="C142" cm="1">
        <f t="array" ref="C142">MEDIAN(IF(ISNUMBER(SEARCH(A142, IMDB_Movies!$B$2:$B$3941)), IMDB_Movies!$H$2:$H$3941))</f>
        <v>8.4</v>
      </c>
      <c r="D142" cm="1">
        <f t="array" ref="D142">_xlfn.STDEV.P(IF(ISNUMBER(SEARCH(A142, IMDB_Movies!$B$2:$B$3941)), IMDB_Movies!$H$2:$H$3941))</f>
        <v>0</v>
      </c>
    </row>
    <row r="143" spans="1:4" x14ac:dyDescent="0.3">
      <c r="A143">
        <v>69</v>
      </c>
      <c r="B143">
        <f>AVERAGEIF(IMDB_Movies!$B$2:$B$3941,'Task 2'!A143,IMDB_Movies!$H$2:$H$3941)</f>
        <v>7.3</v>
      </c>
      <c r="C143" cm="1">
        <f t="array" ref="C143">MEDIAN(IF(ISNUMBER(SEARCH(A143, IMDB_Movies!$B$2:$B$3941)), IMDB_Movies!$H$2:$H$3941))</f>
        <v>7.3</v>
      </c>
      <c r="D143" cm="1">
        <f t="array" ref="D143">_xlfn.STDEV.P(IF(ISNUMBER(SEARCH(A143, IMDB_Movies!$B$2:$B$3941)), IMDB_Movies!$H$2:$H$3941))</f>
        <v>0.95624264703055628</v>
      </c>
    </row>
    <row r="144" spans="1:4" x14ac:dyDescent="0.3">
      <c r="A144">
        <v>293</v>
      </c>
      <c r="B144">
        <f>AVERAGEIF(IMDB_Movies!$B$2:$B$3941,'Task 2'!A144,IMDB_Movies!$H$2:$H$3941)</f>
        <v>8.4</v>
      </c>
      <c r="C144" cm="1">
        <f t="array" ref="C144">MEDIAN(IF(ISNUMBER(SEARCH(A144, IMDB_Movies!$B$2:$B$3941)), IMDB_Movies!$H$2:$H$3941))</f>
        <v>8.4</v>
      </c>
      <c r="D144" cm="1">
        <f t="array" ref="D144">_xlfn.STDEV.P(IF(ISNUMBER(SEARCH(A144, IMDB_Movies!$B$2:$B$3941)), IMDB_Movies!$H$2:$H$3941))</f>
        <v>0</v>
      </c>
    </row>
    <row r="145" spans="1:4" x14ac:dyDescent="0.3">
      <c r="A145">
        <v>200</v>
      </c>
      <c r="B145">
        <f>AVERAGEIF(IMDB_Movies!$B$2:$B$3941,'Task 2'!A145,IMDB_Movies!$H$2:$H$3941)</f>
        <v>8</v>
      </c>
      <c r="C145" cm="1">
        <f t="array" ref="C145">MEDIAN(IF(ISNUMBER(SEARCH(A145, IMDB_Movies!$B$2:$B$3941)), IMDB_Movies!$H$2:$H$3941))</f>
        <v>8</v>
      </c>
      <c r="D145" cm="1">
        <f t="array" ref="D145">_xlfn.STDEV.P(IF(ISNUMBER(SEARCH(A145, IMDB_Movies!$B$2:$B$3941)), IMDB_Movies!$H$2:$H$3941))</f>
        <v>0</v>
      </c>
    </row>
    <row r="146" spans="1:4" x14ac:dyDescent="0.3">
      <c r="A146">
        <v>197</v>
      </c>
      <c r="B146">
        <f>AVERAGEIF(IMDB_Movies!$B$2:$B$3941,'Task 2'!A146,IMDB_Movies!$H$2:$H$3941)</f>
        <v>7.6</v>
      </c>
      <c r="C146" cm="1">
        <f t="array" ref="C146">MEDIAN(IF(ISNUMBER(SEARCH(A146, IMDB_Movies!$B$2:$B$3941)), IMDB_Movies!$H$2:$H$3941))</f>
        <v>7.6</v>
      </c>
      <c r="D146" cm="1">
        <f t="array" ref="D146">_xlfn.STDEV.P(IF(ISNUMBER(SEARCH(A146, IMDB_Movies!$B$2:$B$3941)), IMDB_Movies!$H$2:$H$3941))</f>
        <v>0</v>
      </c>
    </row>
    <row r="147" spans="1:4" x14ac:dyDescent="0.3">
      <c r="A147">
        <v>181</v>
      </c>
      <c r="B147">
        <f>AVERAGEIF(IMDB_Movies!$B$2:$B$3941,'Task 2'!A147,IMDB_Movies!$H$2:$H$3941)</f>
        <v>8</v>
      </c>
      <c r="C147" cm="1">
        <f t="array" ref="C147">MEDIAN(IF(ISNUMBER(SEARCH(A147, IMDB_Movies!$B$2:$B$3941)), IMDB_Movies!$H$2:$H$3941))</f>
        <v>8</v>
      </c>
      <c r="D147" cm="1">
        <f t="array" ref="D147">_xlfn.STDEV.P(IF(ISNUMBER(SEARCH(A147, IMDB_Movies!$B$2:$B$3941)), IMDB_Movies!$H$2:$H$3941))</f>
        <v>0</v>
      </c>
    </row>
    <row r="148" spans="1:4" x14ac:dyDescent="0.3">
      <c r="A148">
        <v>300</v>
      </c>
      <c r="B148">
        <f>AVERAGEIF(IMDB_Movies!$B$2:$B$3941,'Task 2'!A148,IMDB_Movies!$H$2:$H$3941)</f>
        <v>6.6</v>
      </c>
      <c r="C148" cm="1">
        <f t="array" ref="C148">MEDIAN(IF(ISNUMBER(SEARCH(A148, IMDB_Movies!$B$2:$B$3941)), IMDB_Movies!$H$2:$H$3941))</f>
        <v>6.6</v>
      </c>
      <c r="D148" cm="1">
        <f t="array" ref="D148">_xlfn.STDEV.P(IF(ISNUMBER(SEARCH(A148, IMDB_Movies!$B$2:$B$3941)), IMDB_Movies!$H$2:$H$3941))</f>
        <v>0</v>
      </c>
    </row>
    <row r="149" spans="1:4" x14ac:dyDescent="0.3">
      <c r="A149">
        <v>45</v>
      </c>
      <c r="B149">
        <f>AVERAGEIF(IMDB_Movies!$B$2:$B$3941,'Task 2'!A149,IMDB_Movies!$H$2:$H$3941)</f>
        <v>7.3</v>
      </c>
      <c r="C149" cm="1">
        <f t="array" ref="C149">MEDIAN(IF(ISNUMBER(SEARCH(A149, IMDB_Movies!$B$2:$B$3941)), IMDB_Movies!$H$2:$H$3941))</f>
        <v>7.3</v>
      </c>
      <c r="D149" cm="1">
        <f t="array" ref="D149">_xlfn.STDEV.P(IF(ISNUMBER(SEARCH(A149, IMDB_Movies!$B$2:$B$3941)), IMDB_Movies!$H$2:$H$3941))</f>
        <v>0.54515143092963458</v>
      </c>
    </row>
    <row r="150" spans="1:4" x14ac:dyDescent="0.3">
      <c r="A150">
        <v>42</v>
      </c>
      <c r="B150">
        <f>AVERAGEIF(IMDB_Movies!$B$2:$B$3941,'Task 2'!A150,IMDB_Movies!$H$2:$H$3941)</f>
        <v>6.5</v>
      </c>
      <c r="C150" cm="1">
        <f t="array" ref="C150">MEDIAN(IF(ISNUMBER(SEARCH(A150, IMDB_Movies!$B$2:$B$3941)), IMDB_Movies!$H$2:$H$3941))</f>
        <v>7.1999999999999993</v>
      </c>
      <c r="D150" cm="1">
        <f t="array" ref="D150">_xlfn.STDEV.P(IF(ISNUMBER(SEARCH(A150, IMDB_Movies!$B$2:$B$3941)), IMDB_Movies!$H$2:$H$3941))</f>
        <v>0.90499913673992782</v>
      </c>
    </row>
    <row r="151" spans="1:4" x14ac:dyDescent="0.3">
      <c r="A151">
        <v>41</v>
      </c>
      <c r="B151">
        <f>AVERAGEIF(IMDB_Movies!$B$2:$B$3941,'Task 2'!A151,IMDB_Movies!$H$2:$H$3941)</f>
        <v>6.9</v>
      </c>
      <c r="C151" cm="1">
        <f t="array" ref="C151">MEDIAN(IF(ISNUMBER(SEARCH(A151, IMDB_Movies!$B$2:$B$3941)), IMDB_Movies!$H$2:$H$3941))</f>
        <v>7.15</v>
      </c>
      <c r="D151" cm="1">
        <f t="array" ref="D151">_xlfn.STDEV.P(IF(ISNUMBER(SEARCH(A151, IMDB_Movies!$B$2:$B$3941)), IMDB_Movies!$H$2:$H$3941))</f>
        <v>0.51219503121369692</v>
      </c>
    </row>
    <row r="152" spans="1:4" x14ac:dyDescent="0.3">
      <c r="A152">
        <v>226</v>
      </c>
      <c r="B152">
        <f>AVERAGEIF(IMDB_Movies!$B$2:$B$3941,'Task 2'!A152,IMDB_Movies!$H$2:$H$3941)</f>
        <v>8.1999999999999993</v>
      </c>
      <c r="C152" cm="1">
        <f t="array" ref="C152">MEDIAN(IF(ISNUMBER(SEARCH(A152, IMDB_Movies!$B$2:$B$3941)), IMDB_Movies!$H$2:$H$3941))</f>
        <v>8.1999999999999993</v>
      </c>
      <c r="D152" cm="1">
        <f t="array" ref="D152">_xlfn.STDEV.P(IF(ISNUMBER(SEARCH(A152, IMDB_Movies!$B$2:$B$3941)), IMDB_Movies!$H$2:$H$3941))</f>
        <v>0</v>
      </c>
    </row>
    <row r="153" spans="1:4" x14ac:dyDescent="0.3">
      <c r="A153">
        <v>37</v>
      </c>
      <c r="B153">
        <f>AVERAGEIF(IMDB_Movies!$B$2:$B$3941,'Task 2'!A153,IMDB_Movies!$H$2:$H$3941)</f>
        <v>7.8</v>
      </c>
      <c r="C153" cm="1">
        <f t="array" ref="C153">MEDIAN(IF(ISNUMBER(SEARCH(A153, IMDB_Movies!$B$2:$B$3941)), IMDB_Movies!$H$2:$H$3941))</f>
        <v>6.9</v>
      </c>
      <c r="D153" cm="1">
        <f t="array" ref="D153">_xlfn.STDEV.P(IF(ISNUMBER(SEARCH(A153, IMDB_Movies!$B$2:$B$3941)), IMDB_Movies!$H$2:$H$3941))</f>
        <v>0.89547473442861725</v>
      </c>
    </row>
    <row r="154" spans="1:4" x14ac:dyDescent="0.3">
      <c r="A154">
        <v>66</v>
      </c>
      <c r="B154">
        <f>AVERAGEIF(IMDB_Movies!$B$2:$B$3941,'Task 2'!A154,IMDB_Movies!$H$2:$H$3941)</f>
        <v>7.5</v>
      </c>
      <c r="C154" cm="1">
        <f t="array" ref="C154">MEDIAN(IF(ISNUMBER(SEARCH(A154, IMDB_Movies!$B$2:$B$3941)), IMDB_Movies!$H$2:$H$3941))</f>
        <v>7.8</v>
      </c>
      <c r="D154" cm="1">
        <f t="array" ref="D154">_xlfn.STDEV.P(IF(ISNUMBER(SEARCH(A154, IMDB_Movies!$B$2:$B$3941)), IMDB_Movies!$H$2:$H$3941))</f>
        <v>0.28284271247461884</v>
      </c>
    </row>
    <row r="155" spans="1:4" x14ac:dyDescent="0.3">
      <c r="A155">
        <v>34</v>
      </c>
      <c r="B155">
        <f>AVERAGEIF(IMDB_Movies!$B$2:$B$3941,'Task 2'!A155,IMDB_Movies!$H$2:$H$3941)</f>
        <v>7.1</v>
      </c>
      <c r="C155" cm="1">
        <f t="array" ref="C155">MEDIAN(IF(ISNUMBER(SEARCH(A155, IMDB_Movies!$B$2:$B$3941)), IMDB_Movies!$H$2:$H$3941))</f>
        <v>7.4</v>
      </c>
      <c r="D155" cm="1">
        <f t="array" ref="D155">_xlfn.STDEV.P(IF(ISNUMBER(SEARCH(A155, IMDB_Movies!$B$2:$B$3941)), IMDB_Movies!$H$2:$H$3941))</f>
        <v>0.98954535014825029</v>
      </c>
    </row>
    <row r="156" spans="1:4" x14ac:dyDescent="0.3">
      <c r="A156">
        <v>53</v>
      </c>
      <c r="B156">
        <f>AVERAGEIF(IMDB_Movies!$B$2:$B$3941,'Task 2'!A156,IMDB_Movies!$H$2:$H$3941)</f>
        <v>7.7</v>
      </c>
      <c r="C156" cm="1">
        <f t="array" ref="C156">MEDIAN(IF(ISNUMBER(SEARCH(A156, IMDB_Movies!$B$2:$B$3941)), IMDB_Movies!$H$2:$H$3941))</f>
        <v>7.5</v>
      </c>
      <c r="D156" cm="1">
        <f t="array" ref="D156">_xlfn.STDEV.P(IF(ISNUMBER(SEARCH(A156, IMDB_Movies!$B$2:$B$3941)), IMDB_Movies!$H$2:$H$3941))</f>
        <v>0.9277736194184879</v>
      </c>
    </row>
    <row r="157" spans="1:4" x14ac:dyDescent="0.3">
      <c r="A157">
        <v>47</v>
      </c>
      <c r="B157">
        <f>AVERAGEIF(IMDB_Movies!$B$2:$B$3941,'Task 2'!A157,IMDB_Movies!$H$2:$H$3941)</f>
        <v>7.3</v>
      </c>
      <c r="C157" cm="1">
        <f t="array" ref="C157">MEDIAN(IF(ISNUMBER(SEARCH(A157, IMDB_Movies!$B$2:$B$3941)), IMDB_Movies!$H$2:$H$3941))</f>
        <v>7.5</v>
      </c>
      <c r="D157" cm="1">
        <f t="array" ref="D157">_xlfn.STDEV.P(IF(ISNUMBER(SEARCH(A157, IMDB_Movies!$B$2:$B$3941)), IMDB_Movies!$H$2:$H$3941))</f>
        <v>0.46294814791110345</v>
      </c>
    </row>
    <row r="158" spans="1:4" x14ac:dyDescent="0.3">
      <c r="A158" s="6">
        <v>65</v>
      </c>
      <c r="B158" s="6">
        <f>AVERAGEIF(IMDB_Movies!$B$2:$B$3941,'Task 2'!A158,IMDB_Movies!$H$2:$H$3941)</f>
        <v>6.7</v>
      </c>
      <c r="C158" cm="1">
        <f t="array" ref="C158">MEDIAN(IF(ISNUMBER(SEARCH(A158, IMDB_Movies!$B$2:$B$3941)), IMDB_Movies!$H$2:$H$3941))</f>
        <v>6.75</v>
      </c>
      <c r="D158" cm="1">
        <f t="array" ref="D158">_xlfn.STDEV.P(IF(ISNUMBER(SEARCH(A158, IMDB_Movies!$B$2:$B$3941)), IMDB_Movies!$H$2:$H$3941))</f>
        <v>0.93229108472978905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zoomScale="85" workbookViewId="0">
      <selection activeCell="G5" sqref="G5"/>
    </sheetView>
  </sheetViews>
  <sheetFormatPr defaultRowHeight="14.4" x14ac:dyDescent="0.3"/>
  <cols>
    <col min="1" max="1" width="20.33203125" customWidth="1"/>
    <col min="2" max="2" width="15.77734375" customWidth="1"/>
    <col min="3" max="3" width="9.33203125" customWidth="1"/>
    <col min="4" max="4" width="8.77734375" customWidth="1"/>
    <col min="5" max="5" width="7.5546875" customWidth="1"/>
  </cols>
  <sheetData>
    <row r="1" spans="1:7" ht="15" thickBot="1" x14ac:dyDescent="0.35">
      <c r="A1" s="12" t="s">
        <v>6453</v>
      </c>
      <c r="B1" s="12" t="s">
        <v>6448</v>
      </c>
      <c r="C1" s="12" t="s">
        <v>6450</v>
      </c>
      <c r="D1" s="12" t="s">
        <v>6451</v>
      </c>
      <c r="E1" s="12" t="s">
        <v>6452</v>
      </c>
    </row>
    <row r="2" spans="1:7" x14ac:dyDescent="0.3">
      <c r="A2" s="13" t="s">
        <v>11</v>
      </c>
      <c r="B2" s="13">
        <f>COUNTIF(IMDB_Movies!$F$2:$F$3727,'Task 3'!A2)</f>
        <v>3561</v>
      </c>
      <c r="C2" s="13">
        <f>AVERAGEIF(IMDB_Movies!$F$2:$F$3941,'Task 3'!A2,IMDB_Movies!$H$2:$H$3941)</f>
        <v>6.4126397019691161</v>
      </c>
      <c r="D2" s="11" cm="1">
        <f t="array" ref="D2">MEDIAN(IF(ISNUMBER(SEARCH(A2, IMDB_Movies!$F$2:$F$3941)), IMDB_Movies!$H$2:$H$3941))</f>
        <v>6.5</v>
      </c>
      <c r="E2" s="11" cm="1">
        <f t="array" ref="E2">_xlfn.STDEV.P(IF(ISNUMBER(SEARCH(A2, IMDB_Movies!$F$2:$F$3941)), IMDB_Movies!$H$2:$H$3941))</f>
        <v>1.0637790006149381</v>
      </c>
    </row>
    <row r="3" spans="1:7" x14ac:dyDescent="0.3">
      <c r="A3" s="11" t="s">
        <v>648</v>
      </c>
      <c r="B3" s="11">
        <f>COUNTIF(IMDB_Movies!$F$2:$F$3727,'Task 3'!A3)</f>
        <v>15</v>
      </c>
      <c r="C3" s="11">
        <f>AVERAGEIF(IMDB_Movies!$F$2:$F$3941,'Task 3'!A3,IMDB_Movies!$H$2:$H$3941)</f>
        <v>7.080000000000001</v>
      </c>
      <c r="D3" s="11" cm="1">
        <f t="array" ref="D3">MEDIAN(IF(ISNUMBER(SEARCH(A3, IMDB_Movies!$F$2:$F$3941)), IMDB_Movies!$H$2:$H$3941))</f>
        <v>7.4</v>
      </c>
      <c r="E3" s="11" cm="1">
        <f t="array" ref="E3">_xlfn.STDEV.P(IF(ISNUMBER(SEARCH(A3, IMDB_Movies!$F$2:$F$3941)), IMDB_Movies!$H$2:$H$3941))</f>
        <v>0.74583286778382318</v>
      </c>
    </row>
    <row r="4" spans="1:7" x14ac:dyDescent="0.3">
      <c r="A4" s="11" t="s">
        <v>744</v>
      </c>
      <c r="B4" s="11">
        <f>COUNTIF(IMDB_Movies!$F$2:$F$3727,'Task 3'!A4)</f>
        <v>2</v>
      </c>
      <c r="C4" s="11">
        <f>AVERAGEIF(IMDB_Movies!$F$2:$F$3941,'Task 3'!A4,IMDB_Movies!$H$2:$H$3941)</f>
        <v>6.95</v>
      </c>
      <c r="D4" s="11" cm="1">
        <f t="array" ref="D4">MEDIAN(IF(ISNUMBER(SEARCH(A4, IMDB_Movies!$F$2:$F$3941)), IMDB_Movies!$H$2:$H$3941))</f>
        <v>6.95</v>
      </c>
      <c r="E4" s="11" cm="1">
        <f t="array" ref="E4">_xlfn.STDEV.P(IF(ISNUMBER(SEARCH(A4, IMDB_Movies!$F$2:$F$3941)), IMDB_Movies!$H$2:$H$3941))</f>
        <v>0.54999999999999982</v>
      </c>
      <c r="G4" t="s">
        <v>6479</v>
      </c>
    </row>
    <row r="5" spans="1:7" x14ac:dyDescent="0.3">
      <c r="A5" s="11" t="s">
        <v>920</v>
      </c>
      <c r="B5" s="11">
        <f>COUNTIF(IMDB_Movies!$F$2:$F$3727,'Task 3'!A5)</f>
        <v>24</v>
      </c>
      <c r="C5" s="11">
        <f>AVERAGEIF(IMDB_Movies!$F$2:$F$3941,'Task 3'!A5,IMDB_Movies!$H$2:$H$3941)</f>
        <v>7.0500000000000007</v>
      </c>
      <c r="D5" s="11" cm="1">
        <f t="array" ref="D5">MEDIAN(IF(ISNUMBER(SEARCH(A5, IMDB_Movies!$F$2:$F$3941)), IMDB_Movies!$H$2:$H$3941))</f>
        <v>7.15</v>
      </c>
      <c r="E5" s="11" cm="1">
        <f t="array" ref="E5">_xlfn.STDEV.P(IF(ISNUMBER(SEARCH(A5, IMDB_Movies!$F$2:$F$3941)), IMDB_Movies!$H$2:$H$3941))</f>
        <v>0.81015193256953133</v>
      </c>
      <c r="G5" t="s">
        <v>6480</v>
      </c>
    </row>
    <row r="6" spans="1:7" x14ac:dyDescent="0.3">
      <c r="A6" s="11" t="s">
        <v>955</v>
      </c>
      <c r="B6" s="11">
        <f>COUNTIF(IMDB_Movies!$F$2:$F$3727,'Task 3'!A6)</f>
        <v>35</v>
      </c>
      <c r="C6" s="11">
        <f>AVERAGEIF(IMDB_Movies!$F$2:$F$3941,'Task 3'!A6,IMDB_Movies!$H$2:$H$3941)</f>
        <v>7.2864864864864858</v>
      </c>
      <c r="D6" s="11" cm="1">
        <f t="array" ref="D6">MEDIAN(IF(ISNUMBER(SEARCH(A6, IMDB_Movies!$F$2:$F$3941)), IMDB_Movies!$H$2:$H$3941))</f>
        <v>7.2</v>
      </c>
      <c r="E6" s="11" cm="1">
        <f t="array" ref="E6">_xlfn.STDEV.P(IF(ISNUMBER(SEARCH(A6, IMDB_Movies!$F$2:$F$3941)), IMDB_Movies!$H$2:$H$3941))</f>
        <v>0.55369137767286658</v>
      </c>
    </row>
    <row r="7" spans="1:7" x14ac:dyDescent="0.3">
      <c r="A7" s="11" t="s">
        <v>2353</v>
      </c>
      <c r="B7" s="11">
        <f>COUNTIF(IMDB_Movies!$F$2:$F$3727,'Task 3'!A7)</f>
        <v>8</v>
      </c>
      <c r="C7" s="11">
        <f>AVERAGEIF(IMDB_Movies!$F$2:$F$3941,'Task 3'!A7,IMDB_Movies!$H$2:$H$3941)</f>
        <v>7.2374999999999998</v>
      </c>
      <c r="D7" s="11" cm="1">
        <f t="array" ref="D7">MEDIAN(IF(ISNUMBER(SEARCH(A7, IMDB_Movies!$F$2:$F$3941)), IMDB_Movies!$H$2:$H$3941))</f>
        <v>7.3</v>
      </c>
      <c r="E7" s="11" cm="1">
        <f t="array" ref="E7">_xlfn.STDEV.P(IF(ISNUMBER(SEARCH(A7, IMDB_Movies!$F$2:$F$3941)), IMDB_Movies!$H$2:$H$3941))</f>
        <v>0.41212103804586331</v>
      </c>
    </row>
    <row r="8" spans="1:7" x14ac:dyDescent="0.3">
      <c r="A8" s="11" t="s">
        <v>2505</v>
      </c>
      <c r="B8" s="11">
        <f>COUNTIF(IMDB_Movies!$F$2:$F$3727,'Task 3'!A8)</f>
        <v>10</v>
      </c>
      <c r="C8" s="11">
        <f>AVERAGEIF(IMDB_Movies!$F$2:$F$3941,'Task 3'!A8,IMDB_Movies!$H$2:$H$3941)</f>
        <v>7.625</v>
      </c>
      <c r="D8" s="11" cm="1">
        <f t="array" ref="D8">MEDIAN(IF(ISNUMBER(SEARCH(A8, IMDB_Movies!$F$2:$F$3941)), IMDB_Movies!$H$2:$H$3941))</f>
        <v>7.8000000000000007</v>
      </c>
      <c r="E8" s="11" cm="1">
        <f t="array" ref="E8">_xlfn.STDEV.P(IF(ISNUMBER(SEARCH(A8, IMDB_Movies!$F$2:$F$3941)), IMDB_Movies!$H$2:$H$3941))</f>
        <v>0.86132165884761047</v>
      </c>
    </row>
    <row r="9" spans="1:7" x14ac:dyDescent="0.3">
      <c r="A9" s="11" t="s">
        <v>3119</v>
      </c>
      <c r="B9" s="11">
        <f>COUNTIF(IMDB_Movies!$F$2:$F$3727,'Task 3'!A9)</f>
        <v>5</v>
      </c>
      <c r="C9" s="11">
        <f>AVERAGEIF(IMDB_Movies!$F$2:$F$3941,'Task 3'!A9,IMDB_Movies!$H$2:$H$3941)</f>
        <v>7.1857142857142851</v>
      </c>
      <c r="D9" s="11" cm="1">
        <f t="array" ref="D9">MEDIAN(IF(ISNUMBER(SEARCH(A9, IMDB_Movies!$F$2:$F$3941)), IMDB_Movies!$H$2:$H$3941))</f>
        <v>7</v>
      </c>
      <c r="E9" s="11" cm="1">
        <f t="array" ref="E9">_xlfn.STDEV.P(IF(ISNUMBER(SEARCH(A9, IMDB_Movies!$F$2:$F$3941)), IMDB_Movies!$H$2:$H$3941))</f>
        <v>1.0696175169905731</v>
      </c>
    </row>
    <row r="10" spans="1:7" x14ac:dyDescent="0.3">
      <c r="A10" s="11" t="s">
        <v>3320</v>
      </c>
      <c r="B10" s="11">
        <f>COUNTIF(IMDB_Movies!$F$2:$F$3727,'Task 3'!A10)</f>
        <v>3</v>
      </c>
      <c r="C10" s="11">
        <f>AVERAGEIF(IMDB_Movies!$F$2:$F$3941,'Task 3'!A10,IMDB_Movies!$H$2:$H$3941)</f>
        <v>7.5666666666666664</v>
      </c>
      <c r="D10" s="11" cm="1">
        <f t="array" ref="D10">MEDIAN(IF(ISNUMBER(SEARCH(A10, IMDB_Movies!$F$2:$F$3941)), IMDB_Movies!$H$2:$H$3941))</f>
        <v>7.8</v>
      </c>
      <c r="E10" s="11" cm="1">
        <f t="array" ref="E10">_xlfn.STDEV.P(IF(ISNUMBER(SEARCH(A10, IMDB_Movies!$F$2:$F$3941)), IMDB_Movies!$H$2:$H$3941))</f>
        <v>0.32998316455372223</v>
      </c>
    </row>
    <row r="11" spans="1:7" x14ac:dyDescent="0.3">
      <c r="A11" s="11" t="s">
        <v>3637</v>
      </c>
      <c r="B11" s="11">
        <f>COUNTIF(IMDB_Movies!$F$2:$F$3727,'Task 3'!A11)</f>
        <v>13</v>
      </c>
      <c r="C11" s="11">
        <f>AVERAGEIF(IMDB_Movies!$F$2:$F$3941,'Task 3'!A11,IMDB_Movies!$H$2:$H$3941)</f>
        <v>7.6923076923076925</v>
      </c>
      <c r="D11" s="11" cm="1">
        <f t="array" ref="D11">MEDIAN(IF(ISNUMBER(SEARCH(A11, IMDB_Movies!$F$2:$F$3941)), IMDB_Movies!$H$2:$H$3941))</f>
        <v>7.7</v>
      </c>
      <c r="E11" s="11" cm="1">
        <f t="array" ref="E11">_xlfn.STDEV.P(IF(ISNUMBER(SEARCH(A11, IMDB_Movies!$F$2:$F$3941)), IMDB_Movies!$H$2:$H$3941))</f>
        <v>0.61576911065198481</v>
      </c>
    </row>
    <row r="12" spans="1:7" x14ac:dyDescent="0.3">
      <c r="A12" s="11" t="s">
        <v>4141</v>
      </c>
      <c r="B12" s="11">
        <f>COUNTIF(IMDB_Movies!$F$2:$F$3727,'Task 3'!A12)</f>
        <v>3</v>
      </c>
      <c r="C12" s="11">
        <f>AVERAGEIF(IMDB_Movies!$F$2:$F$3941,'Task 3'!A12,IMDB_Movies!$H$2:$H$3941)</f>
        <v>6.6333333333333329</v>
      </c>
      <c r="D12" s="11" cm="1">
        <f t="array" ref="D12">MEDIAN(IF(ISNUMBER(SEARCH(A12, IMDB_Movies!$F$2:$F$3941)), IMDB_Movies!$H$2:$H$3941))</f>
        <v>6.6</v>
      </c>
      <c r="E12" s="11" cm="1">
        <f t="array" ref="E12">_xlfn.STDEV.P(IF(ISNUMBER(SEARCH(A12, IMDB_Movies!$F$2:$F$3941)), IMDB_Movies!$H$2:$H$3941))</f>
        <v>0.36817870057290847</v>
      </c>
    </row>
    <row r="13" spans="1:7" x14ac:dyDescent="0.3">
      <c r="A13" s="11" t="s">
        <v>4350</v>
      </c>
      <c r="B13" s="11">
        <f>COUNTIF(IMDB_Movies!$F$2:$F$3727,'Task 3'!A13)</f>
        <v>5</v>
      </c>
      <c r="C13" s="11">
        <f>AVERAGEIF(IMDB_Movies!$F$2:$F$3941,'Task 3'!A13,IMDB_Movies!$H$2:$H$3941)</f>
        <v>7.7</v>
      </c>
      <c r="D13" s="11" cm="1">
        <f t="array" ref="D13">MEDIAN(IF(ISNUMBER(SEARCH(A13, IMDB_Movies!$F$2:$F$3941)), IMDB_Movies!$H$2:$H$3941))</f>
        <v>7.7</v>
      </c>
      <c r="E13" s="11" cm="1">
        <f t="array" ref="E13">_xlfn.STDEV.P(IF(ISNUMBER(SEARCH(A13, IMDB_Movies!$F$2:$F$3941)), IMDB_Movies!$H$2:$H$3941))</f>
        <v>0.50990195135927863</v>
      </c>
    </row>
    <row r="14" spans="1:7" x14ac:dyDescent="0.3">
      <c r="A14" s="11" t="s">
        <v>4544</v>
      </c>
      <c r="B14" s="11">
        <f>COUNTIF(IMDB_Movies!$F$2:$F$3727,'Task 3'!A14)</f>
        <v>10</v>
      </c>
      <c r="C14" s="11">
        <f>AVERAGEIF(IMDB_Movies!$F$2:$F$3941,'Task 3'!A14,IMDB_Movies!$H$2:$H$3941)</f>
        <v>6.76</v>
      </c>
      <c r="D14" s="11" cm="1">
        <f t="array" ref="D14">MEDIAN(IF(ISNUMBER(SEARCH(A14, IMDB_Movies!$F$2:$F$3941)), IMDB_Movies!$H$2:$H$3941))</f>
        <v>7.0500000000000007</v>
      </c>
      <c r="E14" s="11" cm="1">
        <f t="array" ref="E14">_xlfn.STDEV.P(IF(ISNUMBER(SEARCH(A14, IMDB_Movies!$F$2:$F$3941)), IMDB_Movies!$H$2:$H$3941))</f>
        <v>1.05470374987482</v>
      </c>
    </row>
    <row r="15" spans="1:7" x14ac:dyDescent="0.3">
      <c r="A15" s="11" t="s">
        <v>4823</v>
      </c>
      <c r="B15" s="11">
        <f>COUNTIF(IMDB_Movies!$F$2:$F$3727,'Task 3'!A15)</f>
        <v>3</v>
      </c>
      <c r="C15" s="11">
        <f>AVERAGEIF(IMDB_Movies!$F$2:$F$3941,'Task 3'!A15,IMDB_Movies!$H$2:$H$3941)</f>
        <v>7.9000000000000012</v>
      </c>
      <c r="D15" s="11" cm="1">
        <f t="array" ref="D15">MEDIAN(IF(ISNUMBER(SEARCH(A15, IMDB_Movies!$F$2:$F$3941)), IMDB_Movies!$H$2:$H$3941))</f>
        <v>8.1</v>
      </c>
      <c r="E15" s="11" cm="1">
        <f t="array" ref="E15">_xlfn.STDEV.P(IF(ISNUMBER(SEARCH(A15, IMDB_Movies!$F$2:$F$3941)), IMDB_Movies!$H$2:$H$3941))</f>
        <v>0.43204937989385761</v>
      </c>
    </row>
    <row r="16" spans="1:7" x14ac:dyDescent="0.3">
      <c r="A16" s="11" t="s">
        <v>5067</v>
      </c>
      <c r="B16" s="11">
        <f>COUNTIF(IMDB_Movies!$F$2:$F$3727,'Task 3'!A16)</f>
        <v>5</v>
      </c>
      <c r="C16" s="11">
        <f>AVERAGEIF(IMDB_Movies!$F$2:$F$3941,'Task 3'!A16,IMDB_Movies!$H$2:$H$3941)</f>
        <v>7.76</v>
      </c>
      <c r="D16" s="11" cm="1">
        <f t="array" ref="D16">MEDIAN(IF(ISNUMBER(SEARCH(A16, IMDB_Movies!$F$2:$F$3941)), IMDB_Movies!$H$2:$H$3941))</f>
        <v>8</v>
      </c>
      <c r="E16" s="11" cm="1">
        <f t="array" ref="E16">_xlfn.STDEV.P(IF(ISNUMBER(SEARCH(A16, IMDB_Movies!$F$2:$F$3941)), IMDB_Movies!$H$2:$H$3941))</f>
        <v>0.87544274512957865</v>
      </c>
    </row>
    <row r="17" spans="1:5" x14ac:dyDescent="0.3">
      <c r="A17" s="11" t="s">
        <v>5227</v>
      </c>
      <c r="B17" s="11">
        <f>COUNTIF(IMDB_Movies!$F$2:$F$3727,'Task 3'!A17)</f>
        <v>3</v>
      </c>
      <c r="C17" s="11">
        <f>AVERAGEIF(IMDB_Movies!$F$2:$F$3941,'Task 3'!A17,IMDB_Movies!$H$2:$H$3941)</f>
        <v>7.15</v>
      </c>
      <c r="D17" s="11" cm="1">
        <f t="array" ref="D17">MEDIAN(IF(ISNUMBER(SEARCH(A17, IMDB_Movies!$F$2:$F$3941)), IMDB_Movies!$H$2:$H$3941))</f>
        <v>7.3</v>
      </c>
      <c r="E17" s="11" cm="1">
        <f t="array" ref="E17">_xlfn.STDEV.P(IF(ISNUMBER(SEARCH(A17, IMDB_Movies!$F$2:$F$3941)), IMDB_Movies!$H$2:$H$3941))</f>
        <v>0.49749371855330965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01"/>
  <sheetViews>
    <sheetView zoomScale="101" zoomScaleNormal="100" workbookViewId="0">
      <selection activeCell="G28" sqref="G28"/>
    </sheetView>
  </sheetViews>
  <sheetFormatPr defaultRowHeight="14.4" x14ac:dyDescent="0.3"/>
  <cols>
    <col min="1" max="1" width="16.6640625" customWidth="1"/>
    <col min="2" max="2" width="15.44140625" customWidth="1"/>
    <col min="4" max="4" width="20.5546875" style="20" customWidth="1"/>
    <col min="5" max="5" width="16.77734375" style="20" customWidth="1"/>
    <col min="7" max="7" width="14.6640625" customWidth="1"/>
    <col min="8" max="8" width="17.88671875" customWidth="1"/>
    <col min="10" max="10" width="16.109375" customWidth="1"/>
    <col min="11" max="11" width="16.5546875" customWidth="1"/>
    <col min="13" max="13" width="24.5546875" customWidth="1"/>
    <col min="14" max="14" width="29.109375" customWidth="1"/>
  </cols>
  <sheetData>
    <row r="1" spans="1:16" ht="20.399999999999999" thickBot="1" x14ac:dyDescent="0.45">
      <c r="A1" s="10" t="s">
        <v>6455</v>
      </c>
      <c r="B1" s="10"/>
      <c r="D1" s="10" t="s">
        <v>6456</v>
      </c>
      <c r="E1" s="10"/>
      <c r="G1" s="23" t="s">
        <v>6457</v>
      </c>
      <c r="H1" s="23"/>
      <c r="J1" s="23" t="s">
        <v>6462</v>
      </c>
      <c r="K1" s="23"/>
      <c r="M1" s="23" t="s">
        <v>6463</v>
      </c>
      <c r="N1" s="23"/>
    </row>
    <row r="2" spans="1:16" ht="15.6" thickTop="1" thickBot="1" x14ac:dyDescent="0.35">
      <c r="A2" s="2" t="s">
        <v>6454</v>
      </c>
      <c r="B2" s="2" t="s">
        <v>6450</v>
      </c>
      <c r="D2" s="15" t="s">
        <v>6454</v>
      </c>
      <c r="E2" s="15" t="s">
        <v>6450</v>
      </c>
      <c r="G2" s="16" t="s">
        <v>6460</v>
      </c>
      <c r="H2" s="17" t="s">
        <v>6461</v>
      </c>
      <c r="J2" s="16" t="s">
        <v>6460</v>
      </c>
      <c r="K2" s="17" t="s">
        <v>6461</v>
      </c>
      <c r="M2" s="16" t="s">
        <v>6460</v>
      </c>
      <c r="N2" s="17" t="s">
        <v>6461</v>
      </c>
    </row>
    <row r="3" spans="1:16" ht="15" thickTop="1" x14ac:dyDescent="0.3">
      <c r="A3" s="3" t="s">
        <v>8</v>
      </c>
      <c r="B3" s="3">
        <f>AVERAGEIF(IMDB_Movies!$A$2:$A$3941,'Task 4'!A3,IMDB_Movies!$H$2:$H$3941)</f>
        <v>7.9142857142857137</v>
      </c>
      <c r="D3" s="14" t="str" cm="1">
        <f t="array" ref="D3:E20">_xlfn._xlws.FILTER(A3:B1801,B3:B1801&gt;_xlfn.PERCENTILE.INC(B3:B1801,0.99))</f>
        <v>Christopher Nolan</v>
      </c>
      <c r="E3" s="14">
        <v>8.4250000000000007</v>
      </c>
      <c r="G3" s="21" t="s">
        <v>6458</v>
      </c>
      <c r="H3" s="22">
        <f>AVERAGE(B3:B1801)</f>
        <v>6.2972988341996725</v>
      </c>
      <c r="J3" s="21" t="s">
        <v>6458</v>
      </c>
      <c r="K3" s="22">
        <f>AVERAGE(E3:E168)</f>
        <v>8.4064814814814817</v>
      </c>
      <c r="M3" s="21" t="s">
        <v>6481</v>
      </c>
      <c r="N3" s="22">
        <f>ABS(H3-K3)</f>
        <v>2.1091826472818092</v>
      </c>
      <c r="P3">
        <f>(K3-H3)/0.509</f>
        <v>4.1437773031076803</v>
      </c>
    </row>
    <row r="4" spans="1:16" x14ac:dyDescent="0.3">
      <c r="A4" s="3" t="s">
        <v>12</v>
      </c>
      <c r="B4" s="3">
        <f>AVERAGEIF(IMDB_Movies!$A$2:$A$3941,'Task 4'!A4,IMDB_Movies!$H$2:$H$3941)</f>
        <v>6.9857142857142858</v>
      </c>
      <c r="D4" s="14" t="str">
        <v>Lee Unkrich</v>
      </c>
      <c r="E4" s="14">
        <v>8.3000000000000007</v>
      </c>
      <c r="G4" s="21" t="s">
        <v>6451</v>
      </c>
      <c r="H4" s="22">
        <f>MEDIAN(B3:B1801)</f>
        <v>6.4499999999999993</v>
      </c>
      <c r="J4" s="21" t="s">
        <v>6451</v>
      </c>
      <c r="K4" s="22">
        <f>MEDIAN(E3:E168)</f>
        <v>8.4</v>
      </c>
      <c r="M4" s="21" t="s">
        <v>6482</v>
      </c>
      <c r="N4" s="22">
        <f t="shared" ref="N4" si="0">ABS(H4-K4)</f>
        <v>1.9500000000000011</v>
      </c>
      <c r="P4">
        <f>1-_xlfn.NORM.S.DIST(P3,TRUE)</f>
        <v>1.7081575816479955E-5</v>
      </c>
    </row>
    <row r="5" spans="1:16" x14ac:dyDescent="0.3">
      <c r="A5" s="3" t="s">
        <v>15</v>
      </c>
      <c r="B5" s="3">
        <f>AVERAGEIF(IMDB_Movies!$A$2:$A$3941,'Task 4'!A5,IMDB_Movies!$H$2:$H$3941)</f>
        <v>7.4999999999999991</v>
      </c>
      <c r="D5" s="14" t="str">
        <v>Pete Docter</v>
      </c>
      <c r="E5" s="14">
        <v>8.2333333333333343</v>
      </c>
      <c r="G5" s="21" t="s">
        <v>6452</v>
      </c>
      <c r="H5" s="22">
        <f>_xlfn.STDEV.P(B3:B1801)</f>
        <v>1.0411214855571518</v>
      </c>
      <c r="J5" s="21" t="s">
        <v>6452</v>
      </c>
      <c r="K5" s="22">
        <f>_xlfn.STDEV.S(E3:E168)</f>
        <v>0.11359958472619355</v>
      </c>
      <c r="M5" s="21" t="s">
        <v>6483</v>
      </c>
      <c r="N5" s="22">
        <f>ABS(H6-K6)</f>
        <v>1781</v>
      </c>
      <c r="P5">
        <f>_xlfn.NORM.S.DIST(P3,TRUE)*2</f>
        <v>1.999965836848367</v>
      </c>
    </row>
    <row r="6" spans="1:16" x14ac:dyDescent="0.3">
      <c r="A6" s="3" t="s">
        <v>18</v>
      </c>
      <c r="B6" s="3">
        <f>AVERAGEIF(IMDB_Movies!$A$2:$A$3941,'Task 4'!A6,IMDB_Movies!$H$2:$H$3941)</f>
        <v>8.4250000000000007</v>
      </c>
      <c r="D6" s="14" t="str">
        <v>S.S. Rajamouli</v>
      </c>
      <c r="E6" s="14">
        <v>8.4</v>
      </c>
      <c r="G6" s="21" t="s">
        <v>6459</v>
      </c>
      <c r="H6" s="21">
        <f>COUNT(B3:B1801)</f>
        <v>1799</v>
      </c>
      <c r="J6" s="21" t="s">
        <v>6459</v>
      </c>
      <c r="K6" s="21">
        <f>COUNT(E3:E168)</f>
        <v>18</v>
      </c>
      <c r="M6" s="21" t="s">
        <v>6484</v>
      </c>
      <c r="N6" s="22">
        <f>ABS(H5-K5)</f>
        <v>0.9275219008309582</v>
      </c>
    </row>
    <row r="7" spans="1:16" x14ac:dyDescent="0.3">
      <c r="A7" s="3" t="s">
        <v>21</v>
      </c>
      <c r="B7" s="3">
        <f>AVERAGEIF(IMDB_Movies!$A$2:$A$3941,'Task 4'!A7,IMDB_Movies!$H$2:$H$3941)</f>
        <v>7.7333333333333334</v>
      </c>
      <c r="D7" s="14" t="str">
        <v>Hayao Miyazaki</v>
      </c>
      <c r="E7" s="14">
        <v>8.2249999999999996</v>
      </c>
      <c r="G7" s="21" t="s">
        <v>6487</v>
      </c>
      <c r="H7" s="21">
        <f>_xlfn.VAR.P(B3:B1801)</f>
        <v>1.0839339476887304</v>
      </c>
      <c r="J7" s="21" t="s">
        <v>6487</v>
      </c>
      <c r="K7" s="21">
        <f>_xlfn.VAR.S(E3:E168)</f>
        <v>1.2904865649963626E-2</v>
      </c>
    </row>
    <row r="8" spans="1:16" x14ac:dyDescent="0.3">
      <c r="A8" s="3" t="s">
        <v>24</v>
      </c>
      <c r="B8" s="3">
        <f>AVERAGEIF(IMDB_Movies!$A$2:$A$3941,'Task 4'!A8,IMDB_Movies!$H$2:$H$3941)</f>
        <v>6.8500000000000005</v>
      </c>
      <c r="D8" s="14" t="str">
        <v>Richard Marquand</v>
      </c>
      <c r="E8" s="14">
        <v>8.4</v>
      </c>
    </row>
    <row r="9" spans="1:16" x14ac:dyDescent="0.3">
      <c r="A9" s="3" t="s">
        <v>27</v>
      </c>
      <c r="B9" s="3">
        <f>AVERAGEIF(IMDB_Movies!$A$2:$A$3941,'Task 4'!A9,IMDB_Movies!$H$2:$H$3941)</f>
        <v>7.8</v>
      </c>
      <c r="D9" s="14" t="str">
        <v>Sergio Leone</v>
      </c>
      <c r="E9" s="14">
        <v>8.4333333333333336</v>
      </c>
    </row>
    <row r="10" spans="1:16" x14ac:dyDescent="0.3">
      <c r="A10" s="3" t="s">
        <v>30</v>
      </c>
      <c r="B10" s="3">
        <f>AVERAGEIF(IMDB_Movies!$A$2:$A$3941,'Task 4'!A10,IMDB_Movies!$H$2:$H$3941)</f>
        <v>7.9249999999999998</v>
      </c>
      <c r="D10" s="14" t="str">
        <v>Alfred Hitchcock</v>
      </c>
      <c r="E10" s="14">
        <v>8.5</v>
      </c>
    </row>
    <row r="11" spans="1:16" x14ac:dyDescent="0.3">
      <c r="A11" s="3" t="s">
        <v>32</v>
      </c>
      <c r="B11" s="3">
        <f>AVERAGEIF(IMDB_Movies!$A$2:$A$3941,'Task 4'!A11,IMDB_Movies!$H$2:$H$3941)</f>
        <v>7.0500000000000007</v>
      </c>
      <c r="D11" s="14" t="str">
        <v>Fritz Lang</v>
      </c>
      <c r="E11" s="14">
        <v>8.3000000000000007</v>
      </c>
    </row>
    <row r="12" spans="1:16" x14ac:dyDescent="0.3">
      <c r="A12" s="3" t="s">
        <v>35</v>
      </c>
      <c r="B12" s="3">
        <f>AVERAGEIF(IMDB_Movies!$A$2:$A$3941,'Task 4'!A12,IMDB_Movies!$H$2:$H$3941)</f>
        <v>7.1749999999999998</v>
      </c>
      <c r="D12" s="14" t="str">
        <v>Lenny Abrahamson</v>
      </c>
      <c r="E12" s="14">
        <v>8.3000000000000007</v>
      </c>
    </row>
    <row r="13" spans="1:16" x14ac:dyDescent="0.3">
      <c r="A13" s="3" t="s">
        <v>37</v>
      </c>
      <c r="B13" s="3">
        <f>AVERAGEIF(IMDB_Movies!$A$2:$A$3941,'Task 4'!A13,IMDB_Movies!$H$2:$H$3941)</f>
        <v>7.2875000000000005</v>
      </c>
      <c r="D13" s="14" t="str">
        <v>Tony Kaye</v>
      </c>
      <c r="E13" s="14">
        <v>8.6</v>
      </c>
    </row>
    <row r="14" spans="1:16" x14ac:dyDescent="0.3">
      <c r="A14" s="3" t="s">
        <v>39</v>
      </c>
      <c r="B14" s="3">
        <f>AVERAGEIF(IMDB_Movies!$A$2:$A$3941,'Task 4'!A14,IMDB_Movies!$H$2:$H$3941)</f>
        <v>7.2285714285714286</v>
      </c>
      <c r="D14" s="14" t="str">
        <v>Ron Fricke</v>
      </c>
      <c r="E14" s="14">
        <v>8.5</v>
      </c>
    </row>
    <row r="15" spans="1:16" x14ac:dyDescent="0.3">
      <c r="A15" s="3" t="s">
        <v>46</v>
      </c>
      <c r="B15" s="3">
        <f>AVERAGEIF(IMDB_Movies!$A$2:$A$3941,'Task 4'!A15,IMDB_Movies!$H$2:$H$3941)</f>
        <v>7.15</v>
      </c>
      <c r="D15" s="14" t="str">
        <v>Damien Chazelle</v>
      </c>
      <c r="E15" s="14">
        <v>8.5</v>
      </c>
    </row>
    <row r="16" spans="1:16" x14ac:dyDescent="0.3">
      <c r="A16" s="3" t="s">
        <v>50</v>
      </c>
      <c r="B16" s="3">
        <f>AVERAGEIF(IMDB_Movies!$A$2:$A$3941,'Task 4'!A16,IMDB_Movies!$H$2:$H$3941)</f>
        <v>6.6</v>
      </c>
      <c r="D16" s="14" t="str">
        <v>Billy Wilder</v>
      </c>
      <c r="E16" s="14">
        <v>8.3000000000000007</v>
      </c>
    </row>
    <row r="17" spans="1:7" x14ac:dyDescent="0.3">
      <c r="A17" s="3" t="s">
        <v>52</v>
      </c>
      <c r="B17" s="3">
        <f>AVERAGEIF(IMDB_Movies!$A$2:$A$3941,'Task 4'!A17,IMDB_Movies!$H$2:$H$3941)</f>
        <v>6.4571428571428564</v>
      </c>
      <c r="D17" s="14" t="str">
        <v>Charles Chaplin</v>
      </c>
      <c r="E17" s="14">
        <v>8.6</v>
      </c>
    </row>
    <row r="18" spans="1:7" x14ac:dyDescent="0.3">
      <c r="A18" s="3" t="s">
        <v>55</v>
      </c>
      <c r="B18" s="3">
        <f>AVERAGEIF(IMDB_Movies!$A$2:$A$3941,'Task 4'!A18,IMDB_Movies!$H$2:$H$3941)</f>
        <v>7.6750000000000007</v>
      </c>
      <c r="D18" s="14" t="str">
        <v>Asghar Farhadi</v>
      </c>
      <c r="E18" s="14">
        <v>8.4</v>
      </c>
    </row>
    <row r="19" spans="1:7" x14ac:dyDescent="0.3">
      <c r="A19" s="3" t="s">
        <v>58</v>
      </c>
      <c r="B19" s="3">
        <f>AVERAGEIF(IMDB_Movies!$A$2:$A$3941,'Task 4'!A19,IMDB_Movies!$H$2:$H$3941)</f>
        <v>7.1333333333333329</v>
      </c>
      <c r="D19" s="14" t="str">
        <v>Marius A. Markevicius</v>
      </c>
      <c r="E19" s="14">
        <v>8.4</v>
      </c>
    </row>
    <row r="20" spans="1:7" x14ac:dyDescent="0.3">
      <c r="A20" s="3" t="s">
        <v>60</v>
      </c>
      <c r="B20" s="3">
        <f>AVERAGEIF(IMDB_Movies!$A$2:$A$3941,'Task 4'!A20,IMDB_Movies!$H$2:$H$3941)</f>
        <v>7.0705882352941174</v>
      </c>
      <c r="D20" s="18" t="str">
        <v>Majid Majidi</v>
      </c>
      <c r="E20" s="18">
        <v>8.5</v>
      </c>
    </row>
    <row r="21" spans="1:7" x14ac:dyDescent="0.3">
      <c r="A21" s="3" t="s">
        <v>64</v>
      </c>
      <c r="B21" s="3">
        <f>AVERAGEIF(IMDB_Movies!$A$2:$A$3941,'Task 4'!A21,IMDB_Movies!$H$2:$H$3941)</f>
        <v>6.08</v>
      </c>
      <c r="D21" s="19"/>
      <c r="E21" s="19"/>
    </row>
    <row r="22" spans="1:7" x14ac:dyDescent="0.3">
      <c r="A22" s="3" t="s">
        <v>71</v>
      </c>
      <c r="B22" s="3">
        <f>AVERAGEIF(IMDB_Movies!$A$2:$A$3941,'Task 4'!A22,IMDB_Movies!$H$2:$H$3941)</f>
        <v>7</v>
      </c>
      <c r="D22" s="19"/>
      <c r="E22" s="19"/>
    </row>
    <row r="23" spans="1:7" x14ac:dyDescent="0.3">
      <c r="A23" s="3" t="s">
        <v>73</v>
      </c>
      <c r="B23" s="3">
        <f>AVERAGEIF(IMDB_Movies!$A$2:$A$3941,'Task 4'!A23,IMDB_Movies!$H$2:$H$3941)</f>
        <v>6.666666666666667</v>
      </c>
      <c r="D23" s="19"/>
      <c r="E23" s="19"/>
    </row>
    <row r="24" spans="1:7" x14ac:dyDescent="0.3">
      <c r="A24" s="3" t="s">
        <v>76</v>
      </c>
      <c r="B24" s="3">
        <f>AVERAGEIF(IMDB_Movies!$A$2:$A$3941,'Task 4'!A24,IMDB_Movies!$H$2:$H$3941)</f>
        <v>7</v>
      </c>
      <c r="D24" s="19"/>
      <c r="E24" s="19"/>
    </row>
    <row r="25" spans="1:7" x14ac:dyDescent="0.3">
      <c r="A25" s="3" t="s">
        <v>81</v>
      </c>
      <c r="B25" s="3">
        <f>AVERAGEIF(IMDB_Movies!$A$2:$A$3941,'Task 4'!A25,IMDB_Movies!$H$2:$H$3941)</f>
        <v>7.4</v>
      </c>
      <c r="D25" s="19"/>
      <c r="E25" s="19"/>
    </row>
    <row r="26" spans="1:7" x14ac:dyDescent="0.3">
      <c r="A26" s="3" t="s">
        <v>83</v>
      </c>
      <c r="B26" s="3">
        <f>AVERAGEIF(IMDB_Movies!$A$2:$A$3941,'Task 4'!A26,IMDB_Movies!$H$2:$H$3941)</f>
        <v>6.9312500000000004</v>
      </c>
      <c r="D26" s="19"/>
      <c r="E26" s="19"/>
      <c r="G26" t="s">
        <v>6485</v>
      </c>
    </row>
    <row r="27" spans="1:7" x14ac:dyDescent="0.3">
      <c r="A27" s="3" t="s">
        <v>85</v>
      </c>
      <c r="B27" s="3">
        <f>AVERAGEIF(IMDB_Movies!$A$2:$A$3941,'Task 4'!A27,IMDB_Movies!$H$2:$H$3941)</f>
        <v>6.4099999999999993</v>
      </c>
      <c r="D27" s="19"/>
      <c r="E27" s="19"/>
      <c r="G27" t="s">
        <v>6486</v>
      </c>
    </row>
    <row r="28" spans="1:7" x14ac:dyDescent="0.3">
      <c r="A28" s="3" t="s">
        <v>88</v>
      </c>
      <c r="B28" s="3">
        <f>AVERAGEIF(IMDB_Movies!$A$2:$A$3941,'Task 4'!A28,IMDB_Movies!$H$2:$H$3941)</f>
        <v>7.3</v>
      </c>
      <c r="D28" s="19"/>
      <c r="E28" s="19"/>
      <c r="G28" t="s">
        <v>6488</v>
      </c>
    </row>
    <row r="29" spans="1:7" x14ac:dyDescent="0.3">
      <c r="A29" s="3" t="s">
        <v>91</v>
      </c>
      <c r="B29" s="3">
        <f>AVERAGEIF(IMDB_Movies!$A$2:$A$3941,'Task 4'!A29,IMDB_Movies!$H$2:$H$3941)</f>
        <v>6.6384615384615397</v>
      </c>
      <c r="D29" s="19"/>
      <c r="E29" s="19"/>
    </row>
    <row r="30" spans="1:7" x14ac:dyDescent="0.3">
      <c r="A30" s="3" t="s">
        <v>96</v>
      </c>
      <c r="B30" s="3">
        <f>AVERAGEIF(IMDB_Movies!$A$2:$A$3941,'Task 4'!A30,IMDB_Movies!$H$2:$H$3941)</f>
        <v>6.8666666666666671</v>
      </c>
      <c r="D30" s="19"/>
      <c r="E30" s="19"/>
    </row>
    <row r="31" spans="1:7" x14ac:dyDescent="0.3">
      <c r="A31" s="3" t="s">
        <v>98</v>
      </c>
      <c r="B31" s="3">
        <f>AVERAGEIF(IMDB_Movies!$A$2:$A$3941,'Task 4'!A31,IMDB_Movies!$H$2:$H$3941)</f>
        <v>7.38</v>
      </c>
      <c r="D31" s="19"/>
      <c r="E31" s="19"/>
    </row>
    <row r="32" spans="1:7" x14ac:dyDescent="0.3">
      <c r="A32" s="3" t="s">
        <v>101</v>
      </c>
      <c r="B32" s="3">
        <f>AVERAGEIF(IMDB_Movies!$A$2:$A$3941,'Task 4'!A32,IMDB_Movies!$H$2:$H$3941)</f>
        <v>6.7111111111111121</v>
      </c>
      <c r="D32" s="19"/>
      <c r="E32" s="19"/>
    </row>
    <row r="33" spans="1:5" x14ac:dyDescent="0.3">
      <c r="A33" s="3" t="s">
        <v>103</v>
      </c>
      <c r="B33" s="3">
        <f>AVERAGEIF(IMDB_Movies!$A$2:$A$3941,'Task 4'!A33,IMDB_Movies!$H$2:$H$3941)</f>
        <v>8.3000000000000007</v>
      </c>
      <c r="D33" s="19"/>
      <c r="E33" s="19"/>
    </row>
    <row r="34" spans="1:5" x14ac:dyDescent="0.3">
      <c r="A34" s="3" t="s">
        <v>105</v>
      </c>
      <c r="B34" s="3">
        <f>AVERAGEIF(IMDB_Movies!$A$2:$A$3941,'Task 4'!A34,IMDB_Movies!$H$2:$H$3941)</f>
        <v>6.083333333333333</v>
      </c>
      <c r="D34" s="19"/>
      <c r="E34" s="19"/>
    </row>
    <row r="35" spans="1:5" x14ac:dyDescent="0.3">
      <c r="A35" s="3" t="s">
        <v>107</v>
      </c>
      <c r="B35" s="3">
        <f>AVERAGEIF(IMDB_Movies!$A$2:$A$3941,'Task 4'!A35,IMDB_Movies!$H$2:$H$3941)</f>
        <v>7.2</v>
      </c>
      <c r="D35" s="19"/>
      <c r="E35" s="19"/>
    </row>
    <row r="36" spans="1:5" x14ac:dyDescent="0.3">
      <c r="A36" s="3" t="s">
        <v>113</v>
      </c>
      <c r="B36" s="3">
        <f>AVERAGEIF(IMDB_Movies!$A$2:$A$3941,'Task 4'!A36,IMDB_Movies!$H$2:$H$3941)</f>
        <v>7.4499999999999993</v>
      </c>
      <c r="D36" s="19"/>
      <c r="E36" s="19"/>
    </row>
    <row r="37" spans="1:5" x14ac:dyDescent="0.3">
      <c r="A37" s="3" t="s">
        <v>116</v>
      </c>
      <c r="B37" s="3">
        <f>AVERAGEIF(IMDB_Movies!$A$2:$A$3941,'Task 4'!A37,IMDB_Movies!$H$2:$H$3941)</f>
        <v>7.12</v>
      </c>
      <c r="D37" s="19"/>
      <c r="E37" s="19"/>
    </row>
    <row r="38" spans="1:5" x14ac:dyDescent="0.3">
      <c r="A38" s="3" t="s">
        <v>118</v>
      </c>
      <c r="B38" s="3">
        <f>AVERAGEIF(IMDB_Movies!$A$2:$A$3941,'Task 4'!A38,IMDB_Movies!$H$2:$H$3941)</f>
        <v>6.8428571428571425</v>
      </c>
      <c r="D38" s="19"/>
      <c r="E38" s="19"/>
    </row>
    <row r="39" spans="1:5" x14ac:dyDescent="0.3">
      <c r="A39" s="3" t="s">
        <v>120</v>
      </c>
      <c r="B39" s="3">
        <f>AVERAGEIF(IMDB_Movies!$A$2:$A$3941,'Task 4'!A39,IMDB_Movies!$H$2:$H$3941)</f>
        <v>7.1400000000000006</v>
      </c>
      <c r="D39" s="19"/>
      <c r="E39" s="19"/>
    </row>
    <row r="40" spans="1:5" x14ac:dyDescent="0.3">
      <c r="A40" s="3" t="s">
        <v>123</v>
      </c>
      <c r="B40" s="3">
        <f>AVERAGEIF(IMDB_Movies!$A$2:$A$3941,'Task 4'!A40,IMDB_Movies!$H$2:$H$3941)</f>
        <v>7.5439999999999996</v>
      </c>
      <c r="D40" s="19"/>
      <c r="E40" s="19"/>
    </row>
    <row r="41" spans="1:5" x14ac:dyDescent="0.3">
      <c r="A41" s="3" t="s">
        <v>125</v>
      </c>
      <c r="B41" s="3">
        <f>AVERAGEIF(IMDB_Movies!$A$2:$A$3941,'Task 4'!A41,IMDB_Movies!$H$2:$H$3941)</f>
        <v>7.2</v>
      </c>
      <c r="D41" s="19"/>
      <c r="E41" s="19"/>
    </row>
    <row r="42" spans="1:5" x14ac:dyDescent="0.3">
      <c r="A42" s="3" t="s">
        <v>127</v>
      </c>
      <c r="B42" s="3">
        <f>AVERAGEIF(IMDB_Movies!$A$2:$A$3941,'Task 4'!A42,IMDB_Movies!$H$2:$H$3941)</f>
        <v>6.8400000000000007</v>
      </c>
      <c r="D42" s="19"/>
      <c r="E42" s="19"/>
    </row>
    <row r="43" spans="1:5" x14ac:dyDescent="0.3">
      <c r="A43" s="3" t="s">
        <v>133</v>
      </c>
      <c r="B43" s="3">
        <f>AVERAGEIF(IMDB_Movies!$A$2:$A$3941,'Task 4'!A43,IMDB_Movies!$H$2:$H$3941)</f>
        <v>6.1875</v>
      </c>
      <c r="D43" s="19"/>
      <c r="E43" s="19"/>
    </row>
    <row r="44" spans="1:5" x14ac:dyDescent="0.3">
      <c r="A44" s="3" t="s">
        <v>134</v>
      </c>
      <c r="B44" s="3">
        <f>AVERAGEIF(IMDB_Movies!$A$2:$A$3941,'Task 4'!A44,IMDB_Movies!$H$2:$H$3941)</f>
        <v>7.3076923076923084</v>
      </c>
      <c r="D44" s="19"/>
      <c r="E44" s="19"/>
    </row>
    <row r="45" spans="1:5" x14ac:dyDescent="0.3">
      <c r="A45" s="3" t="s">
        <v>137</v>
      </c>
      <c r="B45" s="3">
        <f>AVERAGEIF(IMDB_Movies!$A$2:$A$3941,'Task 4'!A45,IMDB_Movies!$H$2:$H$3941)</f>
        <v>6.9166666666666652</v>
      </c>
      <c r="D45" s="19"/>
      <c r="E45" s="19"/>
    </row>
    <row r="46" spans="1:5" x14ac:dyDescent="0.3">
      <c r="A46" s="3" t="s">
        <v>144</v>
      </c>
      <c r="B46" s="3">
        <f>AVERAGEIF(IMDB_Movies!$A$2:$A$3941,'Task 4'!A46,IMDB_Movies!$H$2:$H$3941)</f>
        <v>8.2333333333333343</v>
      </c>
      <c r="D46" s="19"/>
      <c r="E46" s="19"/>
    </row>
    <row r="47" spans="1:5" x14ac:dyDescent="0.3">
      <c r="A47" s="3" t="s">
        <v>147</v>
      </c>
      <c r="B47" s="3">
        <f>AVERAGEIF(IMDB_Movies!$A$2:$A$3941,'Task 4'!A47,IMDB_Movies!$H$2:$H$3941)</f>
        <v>6.0500000000000007</v>
      </c>
      <c r="D47" s="19"/>
      <c r="E47" s="19"/>
    </row>
    <row r="48" spans="1:5" x14ac:dyDescent="0.3">
      <c r="A48" s="3" t="s">
        <v>150</v>
      </c>
      <c r="B48" s="3">
        <f>AVERAGEIF(IMDB_Movies!$A$2:$A$3941,'Task 4'!A48,IMDB_Movies!$H$2:$H$3941)</f>
        <v>7.1285714285714272</v>
      </c>
      <c r="D48" s="19"/>
      <c r="E48" s="19"/>
    </row>
    <row r="49" spans="1:5" x14ac:dyDescent="0.3">
      <c r="A49" s="3" t="s">
        <v>152</v>
      </c>
      <c r="B49" s="3">
        <f>AVERAGEIF(IMDB_Movies!$A$2:$A$3941,'Task 4'!A49,IMDB_Movies!$H$2:$H$3941)</f>
        <v>7.6749999999999998</v>
      </c>
      <c r="D49" s="19"/>
      <c r="E49" s="19"/>
    </row>
    <row r="50" spans="1:5" x14ac:dyDescent="0.3">
      <c r="A50" s="3" t="s">
        <v>157</v>
      </c>
      <c r="B50" s="3">
        <f>AVERAGEIF(IMDB_Movies!$A$2:$A$3941,'Task 4'!A50,IMDB_Movies!$H$2:$H$3941)</f>
        <v>5.7818181818181822</v>
      </c>
      <c r="D50" s="19"/>
      <c r="E50" s="19"/>
    </row>
    <row r="51" spans="1:5" x14ac:dyDescent="0.3">
      <c r="A51" s="3" t="s">
        <v>160</v>
      </c>
      <c r="B51" s="3">
        <f>AVERAGEIF(IMDB_Movies!$A$2:$A$3941,'Task 4'!A51,IMDB_Movies!$H$2:$H$3941)</f>
        <v>6.7714285714285722</v>
      </c>
      <c r="D51" s="19"/>
      <c r="E51" s="19"/>
    </row>
    <row r="52" spans="1:5" x14ac:dyDescent="0.3">
      <c r="A52" s="3" t="s">
        <v>163</v>
      </c>
      <c r="B52" s="3">
        <f>AVERAGEIF(IMDB_Movies!$A$2:$A$3941,'Task 4'!A52,IMDB_Movies!$H$2:$H$3941)</f>
        <v>6.3142857142857149</v>
      </c>
      <c r="D52" s="19"/>
      <c r="E52" s="19"/>
    </row>
    <row r="53" spans="1:5" x14ac:dyDescent="0.3">
      <c r="A53" s="3" t="s">
        <v>166</v>
      </c>
      <c r="B53" s="3">
        <f>AVERAGEIF(IMDB_Movies!$A$2:$A$3941,'Task 4'!A53,IMDB_Movies!$H$2:$H$3941)</f>
        <v>7.1285714285714272</v>
      </c>
      <c r="D53" s="19"/>
      <c r="E53" s="19"/>
    </row>
    <row r="54" spans="1:5" x14ac:dyDescent="0.3">
      <c r="A54" s="3" t="s">
        <v>168</v>
      </c>
      <c r="B54" s="3">
        <f>AVERAGEIF(IMDB_Movies!$A$2:$A$3941,'Task 4'!A54,IMDB_Movies!$H$2:$H$3941)</f>
        <v>6.68</v>
      </c>
      <c r="D54" s="19"/>
      <c r="E54" s="19"/>
    </row>
    <row r="55" spans="1:5" x14ac:dyDescent="0.3">
      <c r="A55" s="3" t="s">
        <v>170</v>
      </c>
      <c r="B55" s="3">
        <f>AVERAGEIF(IMDB_Movies!$A$2:$A$3941,'Task 4'!A55,IMDB_Movies!$H$2:$H$3941)</f>
        <v>6.0750000000000002</v>
      </c>
      <c r="D55" s="19"/>
      <c r="E55" s="19"/>
    </row>
    <row r="56" spans="1:5" x14ac:dyDescent="0.3">
      <c r="A56" s="3" t="s">
        <v>177</v>
      </c>
      <c r="B56" s="3">
        <f>AVERAGEIF(IMDB_Movies!$A$2:$A$3941,'Task 4'!A56,IMDB_Movies!$H$2:$H$3941)</f>
        <v>6.1</v>
      </c>
      <c r="D56" s="19"/>
      <c r="E56" s="19"/>
    </row>
    <row r="57" spans="1:5" x14ac:dyDescent="0.3">
      <c r="A57" s="3" t="s">
        <v>180</v>
      </c>
      <c r="B57" s="3">
        <f>AVERAGEIF(IMDB_Movies!$A$2:$A$3941,'Task 4'!A57,IMDB_Movies!$H$2:$H$3941)</f>
        <v>7</v>
      </c>
      <c r="D57" s="19"/>
      <c r="E57" s="19"/>
    </row>
    <row r="58" spans="1:5" x14ac:dyDescent="0.3">
      <c r="A58" s="3" t="s">
        <v>183</v>
      </c>
      <c r="B58" s="3">
        <f>AVERAGEIF(IMDB_Movies!$A$2:$A$3941,'Task 4'!A58,IMDB_Movies!$H$2:$H$3941)</f>
        <v>7.2666666666666666</v>
      </c>
      <c r="D58" s="19"/>
      <c r="E58" s="19"/>
    </row>
    <row r="59" spans="1:5" x14ac:dyDescent="0.3">
      <c r="A59" s="3" t="s">
        <v>186</v>
      </c>
      <c r="B59" s="3">
        <f>AVERAGEIF(IMDB_Movies!$A$2:$A$3941,'Task 4'!A59,IMDB_Movies!$H$2:$H$3941)</f>
        <v>6.3</v>
      </c>
      <c r="D59" s="19"/>
      <c r="E59" s="19"/>
    </row>
    <row r="60" spans="1:5" x14ac:dyDescent="0.3">
      <c r="A60" s="3" t="s">
        <v>189</v>
      </c>
      <c r="B60" s="3">
        <f>AVERAGEIF(IMDB_Movies!$A$2:$A$3941,'Task 4'!A60,IMDB_Movies!$H$2:$H$3941)</f>
        <v>5.6749999999999998</v>
      </c>
      <c r="D60" s="19"/>
      <c r="E60" s="19"/>
    </row>
    <row r="61" spans="1:5" x14ac:dyDescent="0.3">
      <c r="A61" s="3" t="s">
        <v>191</v>
      </c>
      <c r="B61" s="3">
        <f>AVERAGEIF(IMDB_Movies!$A$2:$A$3941,'Task 4'!A61,IMDB_Movies!$H$2:$H$3941)</f>
        <v>7.58</v>
      </c>
      <c r="D61" s="19"/>
      <c r="E61" s="19"/>
    </row>
    <row r="62" spans="1:5" x14ac:dyDescent="0.3">
      <c r="A62" s="3" t="s">
        <v>194</v>
      </c>
      <c r="B62" s="3">
        <f>AVERAGEIF(IMDB_Movies!$A$2:$A$3941,'Task 4'!A62,IMDB_Movies!$H$2:$H$3941)</f>
        <v>7.9</v>
      </c>
      <c r="D62" s="19"/>
      <c r="E62" s="19"/>
    </row>
    <row r="63" spans="1:5" x14ac:dyDescent="0.3">
      <c r="A63" s="3" t="s">
        <v>197</v>
      </c>
      <c r="B63" s="3">
        <f>AVERAGEIF(IMDB_Movies!$A$2:$A$3941,'Task 4'!A63,IMDB_Movies!$H$2:$H$3941)</f>
        <v>7.8</v>
      </c>
      <c r="D63" s="19"/>
      <c r="E63" s="19"/>
    </row>
    <row r="64" spans="1:5" x14ac:dyDescent="0.3">
      <c r="A64" s="3" t="s">
        <v>203</v>
      </c>
      <c r="B64" s="3">
        <f>AVERAGEIF(IMDB_Movies!$A$2:$A$3941,'Task 4'!A64,IMDB_Movies!$H$2:$H$3941)</f>
        <v>7.7666666666666666</v>
      </c>
      <c r="D64" s="19"/>
      <c r="E64" s="19"/>
    </row>
    <row r="65" spans="1:5" x14ac:dyDescent="0.3">
      <c r="A65" s="3" t="s">
        <v>205</v>
      </c>
      <c r="B65" s="3">
        <f>AVERAGEIF(IMDB_Movies!$A$2:$A$3941,'Task 4'!A65,IMDB_Movies!$H$2:$H$3941)</f>
        <v>6.5499999999999989</v>
      </c>
      <c r="D65" s="19"/>
      <c r="E65" s="19"/>
    </row>
    <row r="66" spans="1:5" x14ac:dyDescent="0.3">
      <c r="A66" s="3" t="s">
        <v>208</v>
      </c>
      <c r="B66" s="3">
        <f>AVERAGEIF(IMDB_Movies!$A$2:$A$3941,'Task 4'!A66,IMDB_Movies!$H$2:$H$3941)</f>
        <v>7.1333333333333329</v>
      </c>
      <c r="D66" s="19"/>
      <c r="E66" s="19"/>
    </row>
    <row r="67" spans="1:5" x14ac:dyDescent="0.3">
      <c r="A67" s="3" t="s">
        <v>215</v>
      </c>
      <c r="B67" s="3">
        <f>AVERAGEIF(IMDB_Movies!$A$2:$A$3941,'Task 4'!A67,IMDB_Movies!$H$2:$H$3941)</f>
        <v>7.7499999999999982</v>
      </c>
      <c r="D67" s="19"/>
      <c r="E67" s="19"/>
    </row>
    <row r="68" spans="1:5" x14ac:dyDescent="0.3">
      <c r="A68" s="3" t="s">
        <v>218</v>
      </c>
      <c r="B68" s="3">
        <f>AVERAGEIF(IMDB_Movies!$A$2:$A$3941,'Task 4'!A68,IMDB_Movies!$H$2:$H$3941)</f>
        <v>7.65</v>
      </c>
      <c r="D68" s="19"/>
      <c r="E68" s="19"/>
    </row>
    <row r="69" spans="1:5" x14ac:dyDescent="0.3">
      <c r="A69" s="3" t="s">
        <v>220</v>
      </c>
      <c r="B69" s="3">
        <f>AVERAGEIF(IMDB_Movies!$A$2:$A$3941,'Task 4'!A69,IMDB_Movies!$H$2:$H$3941)</f>
        <v>7</v>
      </c>
      <c r="D69" s="19"/>
      <c r="E69" s="19"/>
    </row>
    <row r="70" spans="1:5" x14ac:dyDescent="0.3">
      <c r="A70" s="3" t="s">
        <v>223</v>
      </c>
      <c r="B70" s="3">
        <f>AVERAGEIF(IMDB_Movies!$A$2:$A$3941,'Task 4'!A70,IMDB_Movies!$H$2:$H$3941)</f>
        <v>6.5</v>
      </c>
      <c r="D70" s="19"/>
      <c r="E70" s="19"/>
    </row>
    <row r="71" spans="1:5" x14ac:dyDescent="0.3">
      <c r="A71" s="3" t="s">
        <v>225</v>
      </c>
      <c r="B71" s="3">
        <f>AVERAGEIF(IMDB_Movies!$A$2:$A$3941,'Task 4'!A71,IMDB_Movies!$H$2:$H$3941)</f>
        <v>6.7666666666666666</v>
      </c>
      <c r="D71" s="19"/>
      <c r="E71" s="19"/>
    </row>
    <row r="72" spans="1:5" x14ac:dyDescent="0.3">
      <c r="A72" s="3" t="s">
        <v>228</v>
      </c>
      <c r="B72" s="3">
        <f>AVERAGEIF(IMDB_Movies!$A$2:$A$3941,'Task 4'!A72,IMDB_Movies!$H$2:$H$3941)</f>
        <v>6.6333333333333329</v>
      </c>
      <c r="D72" s="19"/>
      <c r="E72" s="19"/>
    </row>
    <row r="73" spans="1:5" x14ac:dyDescent="0.3">
      <c r="A73" s="3" t="s">
        <v>230</v>
      </c>
      <c r="B73" s="3">
        <f>AVERAGEIF(IMDB_Movies!$A$2:$A$3941,'Task 4'!A73,IMDB_Movies!$H$2:$H$3941)</f>
        <v>6.4</v>
      </c>
      <c r="D73" s="19"/>
      <c r="E73" s="19"/>
    </row>
    <row r="74" spans="1:5" x14ac:dyDescent="0.3">
      <c r="A74" s="3" t="s">
        <v>232</v>
      </c>
      <c r="B74" s="3">
        <f>AVERAGEIF(IMDB_Movies!$A$2:$A$3941,'Task 4'!A74,IMDB_Movies!$H$2:$H$3941)</f>
        <v>7.5666666666666673</v>
      </c>
      <c r="D74" s="19"/>
      <c r="E74" s="19"/>
    </row>
    <row r="75" spans="1:5" x14ac:dyDescent="0.3">
      <c r="A75" s="3" t="s">
        <v>234</v>
      </c>
      <c r="B75" s="3">
        <f>AVERAGEIF(IMDB_Movies!$A$2:$A$3941,'Task 4'!A75,IMDB_Movies!$H$2:$H$3941)</f>
        <v>6.85</v>
      </c>
      <c r="D75" s="19"/>
      <c r="E75" s="19"/>
    </row>
    <row r="76" spans="1:5" x14ac:dyDescent="0.3">
      <c r="A76" s="3" t="s">
        <v>236</v>
      </c>
      <c r="B76" s="3">
        <f>AVERAGEIF(IMDB_Movies!$A$2:$A$3941,'Task 4'!A76,IMDB_Movies!$H$2:$H$3941)</f>
        <v>6.3199999999999994</v>
      </c>
      <c r="D76" s="19"/>
      <c r="E76" s="19"/>
    </row>
    <row r="77" spans="1:5" x14ac:dyDescent="0.3">
      <c r="A77" s="3" t="s">
        <v>241</v>
      </c>
      <c r="B77" s="3">
        <f>AVERAGEIF(IMDB_Movies!$A$2:$A$3941,'Task 4'!A77,IMDB_Movies!$H$2:$H$3941)</f>
        <v>6.9076923076923071</v>
      </c>
      <c r="D77" s="19"/>
      <c r="E77" s="19"/>
    </row>
    <row r="78" spans="1:5" x14ac:dyDescent="0.3">
      <c r="A78" s="3" t="s">
        <v>255</v>
      </c>
      <c r="B78" s="3">
        <f>AVERAGEIF(IMDB_Movies!$A$2:$A$3941,'Task 4'!A78,IMDB_Movies!$H$2:$H$3941)</f>
        <v>6.7600000000000007</v>
      </c>
      <c r="D78" s="19"/>
      <c r="E78" s="19"/>
    </row>
    <row r="79" spans="1:5" x14ac:dyDescent="0.3">
      <c r="A79" s="3" t="s">
        <v>258</v>
      </c>
      <c r="B79" s="3">
        <f>AVERAGEIF(IMDB_Movies!$A$2:$A$3941,'Task 4'!A79,IMDB_Movies!$H$2:$H$3941)</f>
        <v>6.0333333333333341</v>
      </c>
      <c r="D79" s="19"/>
      <c r="E79" s="19"/>
    </row>
    <row r="80" spans="1:5" x14ac:dyDescent="0.3">
      <c r="A80" s="3" t="s">
        <v>260</v>
      </c>
      <c r="B80" s="3">
        <f>AVERAGEIF(IMDB_Movies!$A$2:$A$3941,'Task 4'!A80,IMDB_Movies!$H$2:$H$3941)</f>
        <v>6.875</v>
      </c>
      <c r="D80" s="19"/>
      <c r="E80" s="19"/>
    </row>
    <row r="81" spans="1:5" x14ac:dyDescent="0.3">
      <c r="A81" s="3" t="s">
        <v>263</v>
      </c>
      <c r="B81" s="3">
        <f>AVERAGEIF(IMDB_Movies!$A$2:$A$3941,'Task 4'!A81,IMDB_Movies!$H$2:$H$3941)</f>
        <v>7.6</v>
      </c>
      <c r="D81" s="19"/>
      <c r="E81" s="19"/>
    </row>
    <row r="82" spans="1:5" x14ac:dyDescent="0.3">
      <c r="A82" s="3" t="s">
        <v>268</v>
      </c>
      <c r="B82" s="3">
        <f>AVERAGEIF(IMDB_Movies!$A$2:$A$3941,'Task 4'!A82,IMDB_Movies!$H$2:$H$3941)</f>
        <v>6.6833333333333336</v>
      </c>
      <c r="D82" s="19"/>
      <c r="E82" s="19"/>
    </row>
    <row r="83" spans="1:5" x14ac:dyDescent="0.3">
      <c r="A83" s="3" t="s">
        <v>270</v>
      </c>
      <c r="B83" s="3">
        <f>AVERAGEIF(IMDB_Movies!$A$2:$A$3941,'Task 4'!A83,IMDB_Movies!$H$2:$H$3941)</f>
        <v>6.9307692307692301</v>
      </c>
      <c r="D83" s="19"/>
      <c r="E83" s="19"/>
    </row>
    <row r="84" spans="1:5" x14ac:dyDescent="0.3">
      <c r="A84" s="3" t="s">
        <v>273</v>
      </c>
      <c r="B84" s="3">
        <f>AVERAGEIF(IMDB_Movies!$A$2:$A$3941,'Task 4'!A84,IMDB_Movies!$H$2:$H$3941)</f>
        <v>7.2374999999999998</v>
      </c>
      <c r="D84" s="19"/>
      <c r="E84" s="19"/>
    </row>
    <row r="85" spans="1:5" x14ac:dyDescent="0.3">
      <c r="A85" s="3" t="s">
        <v>275</v>
      </c>
      <c r="B85" s="3">
        <f>AVERAGEIF(IMDB_Movies!$A$2:$A$3941,'Task 4'!A85,IMDB_Movies!$H$2:$H$3941)</f>
        <v>6.9</v>
      </c>
      <c r="D85" s="19"/>
      <c r="E85" s="19"/>
    </row>
    <row r="86" spans="1:5" x14ac:dyDescent="0.3">
      <c r="A86" s="3" t="s">
        <v>278</v>
      </c>
      <c r="B86" s="3">
        <f>AVERAGEIF(IMDB_Movies!$A$2:$A$3941,'Task 4'!A86,IMDB_Movies!$H$2:$H$3941)</f>
        <v>5.0999999999999996</v>
      </c>
      <c r="D86" s="19"/>
      <c r="E86" s="19"/>
    </row>
    <row r="87" spans="1:5" x14ac:dyDescent="0.3">
      <c r="A87" s="3" t="s">
        <v>281</v>
      </c>
      <c r="B87" s="3">
        <f>AVERAGEIF(IMDB_Movies!$A$2:$A$3941,'Task 4'!A87,IMDB_Movies!$H$2:$H$3941)</f>
        <v>5.6999999999999993</v>
      </c>
      <c r="D87" s="19"/>
      <c r="E87" s="19"/>
    </row>
    <row r="88" spans="1:5" x14ac:dyDescent="0.3">
      <c r="A88" s="3" t="s">
        <v>285</v>
      </c>
      <c r="B88" s="3">
        <f>AVERAGEIF(IMDB_Movies!$A$2:$A$3941,'Task 4'!A88,IMDB_Movies!$H$2:$H$3941)</f>
        <v>7.0250000000000004</v>
      </c>
      <c r="D88" s="19"/>
      <c r="E88" s="19"/>
    </row>
    <row r="89" spans="1:5" x14ac:dyDescent="0.3">
      <c r="A89" s="3" t="s">
        <v>287</v>
      </c>
      <c r="B89" s="3">
        <f>AVERAGEIF(IMDB_Movies!$A$2:$A$3941,'Task 4'!A89,IMDB_Movies!$H$2:$H$3941)</f>
        <v>6.3250000000000002</v>
      </c>
    </row>
    <row r="90" spans="1:5" x14ac:dyDescent="0.3">
      <c r="A90" s="3" t="s">
        <v>290</v>
      </c>
      <c r="B90" s="3">
        <f>AVERAGEIF(IMDB_Movies!$A$2:$A$3941,'Task 4'!A90,IMDB_Movies!$H$2:$H$3941)</f>
        <v>6.2</v>
      </c>
    </row>
    <row r="91" spans="1:5" x14ac:dyDescent="0.3">
      <c r="A91" s="3" t="s">
        <v>292</v>
      </c>
      <c r="B91" s="3">
        <f>AVERAGEIF(IMDB_Movies!$A$2:$A$3941,'Task 4'!A91,IMDB_Movies!$H$2:$H$3941)</f>
        <v>7.3</v>
      </c>
    </row>
    <row r="92" spans="1:5" x14ac:dyDescent="0.3">
      <c r="A92" s="3" t="s">
        <v>294</v>
      </c>
      <c r="B92" s="3">
        <f>AVERAGEIF(IMDB_Movies!$A$2:$A$3941,'Task 4'!A92,IMDB_Movies!$H$2:$H$3941)</f>
        <v>6.0444444444444452</v>
      </c>
    </row>
    <row r="93" spans="1:5" x14ac:dyDescent="0.3">
      <c r="A93" s="3" t="s">
        <v>299</v>
      </c>
      <c r="B93" s="3">
        <f>AVERAGEIF(IMDB_Movies!$A$2:$A$3941,'Task 4'!A93,IMDB_Movies!$H$2:$H$3941)</f>
        <v>5.65</v>
      </c>
    </row>
    <row r="94" spans="1:5" x14ac:dyDescent="0.3">
      <c r="A94" s="3" t="s">
        <v>301</v>
      </c>
      <c r="B94" s="3">
        <f>AVERAGEIF(IMDB_Movies!$A$2:$A$3941,'Task 4'!A94,IMDB_Movies!$H$2:$H$3941)</f>
        <v>6.5</v>
      </c>
    </row>
    <row r="95" spans="1:5" x14ac:dyDescent="0.3">
      <c r="A95" s="3" t="s">
        <v>303</v>
      </c>
      <c r="B95" s="3">
        <f>AVERAGEIF(IMDB_Movies!$A$2:$A$3941,'Task 4'!A95,IMDB_Movies!$H$2:$H$3941)</f>
        <v>6.6428571428571415</v>
      </c>
    </row>
    <row r="96" spans="1:5" x14ac:dyDescent="0.3">
      <c r="A96" s="3" t="s">
        <v>305</v>
      </c>
      <c r="B96" s="3">
        <f>AVERAGEIF(IMDB_Movies!$A$2:$A$3941,'Task 4'!A96,IMDB_Movies!$H$2:$H$3941)</f>
        <v>5.94</v>
      </c>
    </row>
    <row r="97" spans="1:2" x14ac:dyDescent="0.3">
      <c r="A97" s="3" t="s">
        <v>310</v>
      </c>
      <c r="B97" s="3">
        <f>AVERAGEIF(IMDB_Movies!$A$2:$A$3941,'Task 4'!A97,IMDB_Movies!$H$2:$H$3941)</f>
        <v>5.9499999999999993</v>
      </c>
    </row>
    <row r="98" spans="1:2" x14ac:dyDescent="0.3">
      <c r="A98" s="3" t="s">
        <v>312</v>
      </c>
      <c r="B98" s="3">
        <f>AVERAGEIF(IMDB_Movies!$A$2:$A$3941,'Task 4'!A98,IMDB_Movies!$H$2:$H$3941)</f>
        <v>5.9</v>
      </c>
    </row>
    <row r="99" spans="1:2" x14ac:dyDescent="0.3">
      <c r="A99" s="3" t="s">
        <v>320</v>
      </c>
      <c r="B99" s="3">
        <f>AVERAGEIF(IMDB_Movies!$A$2:$A$3941,'Task 4'!A99,IMDB_Movies!$H$2:$H$3941)</f>
        <v>7.2</v>
      </c>
    </row>
    <row r="100" spans="1:2" x14ac:dyDescent="0.3">
      <c r="A100" s="3" t="s">
        <v>323</v>
      </c>
      <c r="B100" s="3">
        <f>AVERAGEIF(IMDB_Movies!$A$2:$A$3941,'Task 4'!A100,IMDB_Movies!$H$2:$H$3941)</f>
        <v>7.3</v>
      </c>
    </row>
    <row r="101" spans="1:2" x14ac:dyDescent="0.3">
      <c r="A101" s="3" t="s">
        <v>325</v>
      </c>
      <c r="B101" s="3">
        <f>AVERAGEIF(IMDB_Movies!$A$2:$A$3941,'Task 4'!A101,IMDB_Movies!$H$2:$H$3941)</f>
        <v>6.2750000000000004</v>
      </c>
    </row>
    <row r="102" spans="1:2" x14ac:dyDescent="0.3">
      <c r="A102" s="3" t="s">
        <v>328</v>
      </c>
      <c r="B102" s="3">
        <f>AVERAGEIF(IMDB_Movies!$A$2:$A$3941,'Task 4'!A102,IMDB_Movies!$H$2:$H$3941)</f>
        <v>7.3250000000000002</v>
      </c>
    </row>
    <row r="103" spans="1:2" x14ac:dyDescent="0.3">
      <c r="A103" s="3" t="s">
        <v>337</v>
      </c>
      <c r="B103" s="3">
        <f>AVERAGEIF(IMDB_Movies!$A$2:$A$3941,'Task 4'!A103,IMDB_Movies!$H$2:$H$3941)</f>
        <v>6.82</v>
      </c>
    </row>
    <row r="104" spans="1:2" x14ac:dyDescent="0.3">
      <c r="A104" s="3" t="s">
        <v>342</v>
      </c>
      <c r="B104" s="3">
        <f>AVERAGEIF(IMDB_Movies!$A$2:$A$3941,'Task 4'!A104,IMDB_Movies!$H$2:$H$3941)</f>
        <v>6.6333333333333337</v>
      </c>
    </row>
    <row r="105" spans="1:2" x14ac:dyDescent="0.3">
      <c r="A105" s="3" t="s">
        <v>344</v>
      </c>
      <c r="B105" s="3">
        <f>AVERAGEIF(IMDB_Movies!$A$2:$A$3941,'Task 4'!A105,IMDB_Movies!$H$2:$H$3941)</f>
        <v>7.2500000000000009</v>
      </c>
    </row>
    <row r="106" spans="1:2" x14ac:dyDescent="0.3">
      <c r="A106" s="3" t="s">
        <v>346</v>
      </c>
      <c r="B106" s="3">
        <f>AVERAGEIF(IMDB_Movies!$A$2:$A$3941,'Task 4'!A106,IMDB_Movies!$H$2:$H$3941)</f>
        <v>5.34</v>
      </c>
    </row>
    <row r="107" spans="1:2" x14ac:dyDescent="0.3">
      <c r="A107" s="3" t="s">
        <v>348</v>
      </c>
      <c r="B107" s="3">
        <f>AVERAGEIF(IMDB_Movies!$A$2:$A$3941,'Task 4'!A107,IMDB_Movies!$H$2:$H$3941)</f>
        <v>6.166666666666667</v>
      </c>
    </row>
    <row r="108" spans="1:2" x14ac:dyDescent="0.3">
      <c r="A108" s="3" t="s">
        <v>351</v>
      </c>
      <c r="B108" s="3">
        <f>AVERAGEIF(IMDB_Movies!$A$2:$A$3941,'Task 4'!A108,IMDB_Movies!$H$2:$H$3941)</f>
        <v>6.4</v>
      </c>
    </row>
    <row r="109" spans="1:2" x14ac:dyDescent="0.3">
      <c r="A109" s="3" t="s">
        <v>356</v>
      </c>
      <c r="B109" s="3">
        <f>AVERAGEIF(IMDB_Movies!$A$2:$A$3941,'Task 4'!A109,IMDB_Movies!$H$2:$H$3941)</f>
        <v>7.7249999999999996</v>
      </c>
    </row>
    <row r="110" spans="1:2" x14ac:dyDescent="0.3">
      <c r="A110" s="3" t="s">
        <v>359</v>
      </c>
      <c r="B110" s="3">
        <f>AVERAGEIF(IMDB_Movies!$A$2:$A$3941,'Task 4'!A110,IMDB_Movies!$H$2:$H$3941)</f>
        <v>6.3833333333333329</v>
      </c>
    </row>
    <row r="111" spans="1:2" x14ac:dyDescent="0.3">
      <c r="A111" s="3" t="s">
        <v>364</v>
      </c>
      <c r="B111" s="3">
        <f>AVERAGEIF(IMDB_Movies!$A$2:$A$3941,'Task 4'!A111,IMDB_Movies!$H$2:$H$3941)</f>
        <v>6.5428571428571418</v>
      </c>
    </row>
    <row r="112" spans="1:2" x14ac:dyDescent="0.3">
      <c r="A112" s="3" t="s">
        <v>367</v>
      </c>
      <c r="B112" s="3">
        <f>AVERAGEIF(IMDB_Movies!$A$2:$A$3941,'Task 4'!A112,IMDB_Movies!$H$2:$H$3941)</f>
        <v>7.8400000000000007</v>
      </c>
    </row>
    <row r="113" spans="1:2" x14ac:dyDescent="0.3">
      <c r="A113" s="3" t="s">
        <v>370</v>
      </c>
      <c r="B113" s="3">
        <f>AVERAGEIF(IMDB_Movies!$A$2:$A$3941,'Task 4'!A113,IMDB_Movies!$H$2:$H$3941)</f>
        <v>6.5</v>
      </c>
    </row>
    <row r="114" spans="1:2" x14ac:dyDescent="0.3">
      <c r="A114" s="3" t="s">
        <v>375</v>
      </c>
      <c r="B114" s="3">
        <f>AVERAGEIF(IMDB_Movies!$A$2:$A$3941,'Task 4'!A114,IMDB_Movies!$H$2:$H$3941)</f>
        <v>7.5857142857142872</v>
      </c>
    </row>
    <row r="115" spans="1:2" x14ac:dyDescent="0.3">
      <c r="A115" s="3" t="s">
        <v>378</v>
      </c>
      <c r="B115" s="3">
        <f>AVERAGEIF(IMDB_Movies!$A$2:$A$3941,'Task 4'!A115,IMDB_Movies!$H$2:$H$3941)</f>
        <v>7.6999999999999993</v>
      </c>
    </row>
    <row r="116" spans="1:2" x14ac:dyDescent="0.3">
      <c r="A116" s="3" t="s">
        <v>380</v>
      </c>
      <c r="B116" s="3">
        <f>AVERAGEIF(IMDB_Movies!$A$2:$A$3941,'Task 4'!A116,IMDB_Movies!$H$2:$H$3941)</f>
        <v>6.4749999999999996</v>
      </c>
    </row>
    <row r="117" spans="1:2" x14ac:dyDescent="0.3">
      <c r="A117" s="3" t="s">
        <v>384</v>
      </c>
      <c r="B117" s="3">
        <f>AVERAGEIF(IMDB_Movies!$A$2:$A$3941,'Task 4'!A117,IMDB_Movies!$H$2:$H$3941)</f>
        <v>6.7249999999999996</v>
      </c>
    </row>
    <row r="118" spans="1:2" x14ac:dyDescent="0.3">
      <c r="A118" s="3" t="s">
        <v>390</v>
      </c>
      <c r="B118" s="3">
        <f>AVERAGEIF(IMDB_Movies!$A$2:$A$3941,'Task 4'!A118,IMDB_Movies!$H$2:$H$3941)</f>
        <v>6.7666666666666675</v>
      </c>
    </row>
    <row r="119" spans="1:2" x14ac:dyDescent="0.3">
      <c r="A119" s="3" t="s">
        <v>393</v>
      </c>
      <c r="B119" s="3">
        <f>AVERAGEIF(IMDB_Movies!$A$2:$A$3941,'Task 4'!A119,IMDB_Movies!$H$2:$H$3941)</f>
        <v>7.4833333333333334</v>
      </c>
    </row>
    <row r="120" spans="1:2" x14ac:dyDescent="0.3">
      <c r="A120" s="3" t="s">
        <v>397</v>
      </c>
      <c r="B120" s="3">
        <f>AVERAGEIF(IMDB_Movies!$A$2:$A$3941,'Task 4'!A120,IMDB_Movies!$H$2:$H$3941)</f>
        <v>7.8</v>
      </c>
    </row>
    <row r="121" spans="1:2" x14ac:dyDescent="0.3">
      <c r="A121" s="3" t="s">
        <v>402</v>
      </c>
      <c r="B121" s="3">
        <f>AVERAGEIF(IMDB_Movies!$A$2:$A$3941,'Task 4'!A121,IMDB_Movies!$H$2:$H$3941)</f>
        <v>6.5</v>
      </c>
    </row>
    <row r="122" spans="1:2" x14ac:dyDescent="0.3">
      <c r="A122" s="3" t="s">
        <v>406</v>
      </c>
      <c r="B122" s="3">
        <f>AVERAGEIF(IMDB_Movies!$A$2:$A$3941,'Task 4'!A122,IMDB_Movies!$H$2:$H$3941)</f>
        <v>7.3</v>
      </c>
    </row>
    <row r="123" spans="1:2" x14ac:dyDescent="0.3">
      <c r="A123" s="3" t="s">
        <v>409</v>
      </c>
      <c r="B123" s="3">
        <f>AVERAGEIF(IMDB_Movies!$A$2:$A$3941,'Task 4'!A123,IMDB_Movies!$H$2:$H$3941)</f>
        <v>6.6545454545454552</v>
      </c>
    </row>
    <row r="124" spans="1:2" x14ac:dyDescent="0.3">
      <c r="A124" s="3" t="s">
        <v>411</v>
      </c>
      <c r="B124" s="3">
        <f>AVERAGEIF(IMDB_Movies!$A$2:$A$3941,'Task 4'!A124,IMDB_Movies!$H$2:$H$3941)</f>
        <v>6.3499999999999988</v>
      </c>
    </row>
    <row r="125" spans="1:2" x14ac:dyDescent="0.3">
      <c r="A125" s="3" t="s">
        <v>417</v>
      </c>
      <c r="B125" s="3">
        <f>AVERAGEIF(IMDB_Movies!$A$2:$A$3941,'Task 4'!A125,IMDB_Movies!$H$2:$H$3941)</f>
        <v>6.8249999999999993</v>
      </c>
    </row>
    <row r="126" spans="1:2" x14ac:dyDescent="0.3">
      <c r="A126" s="3" t="s">
        <v>422</v>
      </c>
      <c r="B126" s="3">
        <f>AVERAGEIF(IMDB_Movies!$A$2:$A$3941,'Task 4'!A126,IMDB_Movies!$H$2:$H$3941)</f>
        <v>7.2624999999999993</v>
      </c>
    </row>
    <row r="127" spans="1:2" x14ac:dyDescent="0.3">
      <c r="A127" s="3" t="s">
        <v>426</v>
      </c>
      <c r="B127" s="3">
        <f>AVERAGEIF(IMDB_Movies!$A$2:$A$3941,'Task 4'!A127,IMDB_Movies!$H$2:$H$3941)</f>
        <v>6.7166666666666659</v>
      </c>
    </row>
    <row r="128" spans="1:2" x14ac:dyDescent="0.3">
      <c r="A128" s="3" t="s">
        <v>428</v>
      </c>
      <c r="B128" s="3">
        <f>AVERAGEIF(IMDB_Movies!$A$2:$A$3941,'Task 4'!A128,IMDB_Movies!$H$2:$H$3941)</f>
        <v>6.63</v>
      </c>
    </row>
    <row r="129" spans="1:2" x14ac:dyDescent="0.3">
      <c r="A129" s="3" t="s">
        <v>431</v>
      </c>
      <c r="B129" s="3">
        <f>AVERAGEIF(IMDB_Movies!$A$2:$A$3941,'Task 4'!A129,IMDB_Movies!$H$2:$H$3941)</f>
        <v>6.7333333333333334</v>
      </c>
    </row>
    <row r="130" spans="1:2" x14ac:dyDescent="0.3">
      <c r="A130" s="3" t="s">
        <v>433</v>
      </c>
      <c r="B130" s="3">
        <f>AVERAGEIF(IMDB_Movies!$A$2:$A$3941,'Task 4'!A130,IMDB_Movies!$H$2:$H$3941)</f>
        <v>6.3416666666666659</v>
      </c>
    </row>
    <row r="131" spans="1:2" x14ac:dyDescent="0.3">
      <c r="A131" s="3" t="s">
        <v>438</v>
      </c>
      <c r="B131" s="3">
        <f>AVERAGEIF(IMDB_Movies!$A$2:$A$3941,'Task 4'!A131,IMDB_Movies!$H$2:$H$3941)</f>
        <v>6.5166666666666666</v>
      </c>
    </row>
    <row r="132" spans="1:2" x14ac:dyDescent="0.3">
      <c r="A132" s="3" t="s">
        <v>441</v>
      </c>
      <c r="B132" s="3">
        <f>AVERAGEIF(IMDB_Movies!$A$2:$A$3941,'Task 4'!A132,IMDB_Movies!$H$2:$H$3941)</f>
        <v>6.05</v>
      </c>
    </row>
    <row r="133" spans="1:2" x14ac:dyDescent="0.3">
      <c r="A133" s="3" t="s">
        <v>445</v>
      </c>
      <c r="B133" s="3">
        <f>AVERAGEIF(IMDB_Movies!$A$2:$A$3941,'Task 4'!A133,IMDB_Movies!$H$2:$H$3941)</f>
        <v>6.0500000000000007</v>
      </c>
    </row>
    <row r="134" spans="1:2" x14ac:dyDescent="0.3">
      <c r="A134" s="3" t="s">
        <v>454</v>
      </c>
      <c r="B134" s="3">
        <f>AVERAGEIF(IMDB_Movies!$A$2:$A$3941,'Task 4'!A134,IMDB_Movies!$H$2:$H$3941)</f>
        <v>7.166666666666667</v>
      </c>
    </row>
    <row r="135" spans="1:2" x14ac:dyDescent="0.3">
      <c r="A135" s="3" t="s">
        <v>457</v>
      </c>
      <c r="B135" s="3">
        <f>AVERAGEIF(IMDB_Movies!$A$2:$A$3941,'Task 4'!A135,IMDB_Movies!$H$2:$H$3941)</f>
        <v>6.6750000000000007</v>
      </c>
    </row>
    <row r="136" spans="1:2" x14ac:dyDescent="0.3">
      <c r="A136" s="3" t="s">
        <v>459</v>
      </c>
      <c r="B136" s="3">
        <f>AVERAGEIF(IMDB_Movies!$A$2:$A$3941,'Task 4'!A136,IMDB_Movies!$H$2:$H$3941)</f>
        <v>6.833333333333333</v>
      </c>
    </row>
    <row r="137" spans="1:2" x14ac:dyDescent="0.3">
      <c r="A137" s="3" t="s">
        <v>464</v>
      </c>
      <c r="B137" s="3">
        <f>AVERAGEIF(IMDB_Movies!$A$2:$A$3941,'Task 4'!A137,IMDB_Movies!$H$2:$H$3941)</f>
        <v>6.5</v>
      </c>
    </row>
    <row r="138" spans="1:2" x14ac:dyDescent="0.3">
      <c r="A138" s="3" t="s">
        <v>467</v>
      </c>
      <c r="B138" s="3">
        <f>AVERAGEIF(IMDB_Movies!$A$2:$A$3941,'Task 4'!A138,IMDB_Movies!$H$2:$H$3941)</f>
        <v>7.0749999999999993</v>
      </c>
    </row>
    <row r="139" spans="1:2" x14ac:dyDescent="0.3">
      <c r="A139" s="3" t="s">
        <v>472</v>
      </c>
      <c r="B139" s="3">
        <f>AVERAGEIF(IMDB_Movies!$A$2:$A$3941,'Task 4'!A139,IMDB_Movies!$H$2:$H$3941)</f>
        <v>7.4</v>
      </c>
    </row>
    <row r="140" spans="1:2" x14ac:dyDescent="0.3">
      <c r="A140" s="3" t="s">
        <v>478</v>
      </c>
      <c r="B140" s="3">
        <f>AVERAGEIF(IMDB_Movies!$A$2:$A$3941,'Task 4'!A140,IMDB_Movies!$H$2:$H$3941)</f>
        <v>5.9</v>
      </c>
    </row>
    <row r="141" spans="1:2" x14ac:dyDescent="0.3">
      <c r="A141" s="3" t="s">
        <v>482</v>
      </c>
      <c r="B141" s="3">
        <f>AVERAGEIF(IMDB_Movies!$A$2:$A$3941,'Task 4'!A141,IMDB_Movies!$H$2:$H$3941)</f>
        <v>6.1</v>
      </c>
    </row>
    <row r="142" spans="1:2" x14ac:dyDescent="0.3">
      <c r="A142" s="3" t="s">
        <v>487</v>
      </c>
      <c r="B142" s="3">
        <f>AVERAGEIF(IMDB_Movies!$A$2:$A$3941,'Task 4'!A142,IMDB_Movies!$H$2:$H$3941)</f>
        <v>6.7714285714285705</v>
      </c>
    </row>
    <row r="143" spans="1:2" x14ac:dyDescent="0.3">
      <c r="A143" s="3" t="s">
        <v>489</v>
      </c>
      <c r="B143" s="3">
        <f>AVERAGEIF(IMDB_Movies!$A$2:$A$3941,'Task 4'!A143,IMDB_Movies!$H$2:$H$3941)</f>
        <v>6.05</v>
      </c>
    </row>
    <row r="144" spans="1:2" x14ac:dyDescent="0.3">
      <c r="A144" s="3" t="s">
        <v>491</v>
      </c>
      <c r="B144" s="3">
        <f>AVERAGEIF(IMDB_Movies!$A$2:$A$3941,'Task 4'!A144,IMDB_Movies!$H$2:$H$3941)</f>
        <v>5.2333333333333334</v>
      </c>
    </row>
    <row r="145" spans="1:2" x14ac:dyDescent="0.3">
      <c r="A145" s="3" t="s">
        <v>495</v>
      </c>
      <c r="B145" s="3">
        <f>AVERAGEIF(IMDB_Movies!$A$2:$A$3941,'Task 4'!A145,IMDB_Movies!$H$2:$H$3941)</f>
        <v>5.3999999999999995</v>
      </c>
    </row>
    <row r="146" spans="1:2" x14ac:dyDescent="0.3">
      <c r="A146" s="3" t="s">
        <v>497</v>
      </c>
      <c r="B146" s="3">
        <f>AVERAGEIF(IMDB_Movies!$A$2:$A$3941,'Task 4'!A146,IMDB_Movies!$H$2:$H$3941)</f>
        <v>6.5</v>
      </c>
    </row>
    <row r="147" spans="1:2" x14ac:dyDescent="0.3">
      <c r="A147" s="3" t="s">
        <v>500</v>
      </c>
      <c r="B147" s="3">
        <f>AVERAGEIF(IMDB_Movies!$A$2:$A$3941,'Task 4'!A147,IMDB_Movies!$H$2:$H$3941)</f>
        <v>6.7062499999999998</v>
      </c>
    </row>
    <row r="148" spans="1:2" x14ac:dyDescent="0.3">
      <c r="A148" s="3" t="s">
        <v>509</v>
      </c>
      <c r="B148" s="3">
        <f>AVERAGEIF(IMDB_Movies!$A$2:$A$3941,'Task 4'!A148,IMDB_Movies!$H$2:$H$3941)</f>
        <v>6.9249999999999998</v>
      </c>
    </row>
    <row r="149" spans="1:2" x14ac:dyDescent="0.3">
      <c r="A149" s="3" t="s">
        <v>512</v>
      </c>
      <c r="B149" s="3">
        <f>AVERAGEIF(IMDB_Movies!$A$2:$A$3941,'Task 4'!A149,IMDB_Movies!$H$2:$H$3941)</f>
        <v>6.2</v>
      </c>
    </row>
    <row r="150" spans="1:2" x14ac:dyDescent="0.3">
      <c r="A150" s="3" t="s">
        <v>515</v>
      </c>
      <c r="B150" s="3">
        <f>AVERAGEIF(IMDB_Movies!$A$2:$A$3941,'Task 4'!A150,IMDB_Movies!$H$2:$H$3941)</f>
        <v>4.9166666666666661</v>
      </c>
    </row>
    <row r="151" spans="1:2" x14ac:dyDescent="0.3">
      <c r="A151" s="3" t="s">
        <v>517</v>
      </c>
      <c r="B151" s="3">
        <f>AVERAGEIF(IMDB_Movies!$A$2:$A$3941,'Task 4'!A151,IMDB_Movies!$H$2:$H$3941)</f>
        <v>5.5</v>
      </c>
    </row>
    <row r="152" spans="1:2" x14ac:dyDescent="0.3">
      <c r="A152" s="3" t="s">
        <v>525</v>
      </c>
      <c r="B152" s="3">
        <f>AVERAGEIF(IMDB_Movies!$A$2:$A$3941,'Task 4'!A152,IMDB_Movies!$H$2:$H$3941)</f>
        <v>5.52</v>
      </c>
    </row>
    <row r="153" spans="1:2" x14ac:dyDescent="0.3">
      <c r="A153" s="3" t="s">
        <v>529</v>
      </c>
      <c r="B153" s="3">
        <f>AVERAGEIF(IMDB_Movies!$A$2:$A$3941,'Task 4'!A153,IMDB_Movies!$H$2:$H$3941)</f>
        <v>7</v>
      </c>
    </row>
    <row r="154" spans="1:2" x14ac:dyDescent="0.3">
      <c r="A154" s="3" t="s">
        <v>532</v>
      </c>
      <c r="B154" s="3">
        <f>AVERAGEIF(IMDB_Movies!$A$2:$A$3941,'Task 4'!A154,IMDB_Movies!$H$2:$H$3941)</f>
        <v>6.0428571428571427</v>
      </c>
    </row>
    <row r="155" spans="1:2" x14ac:dyDescent="0.3">
      <c r="A155" s="3" t="s">
        <v>535</v>
      </c>
      <c r="B155" s="3">
        <f>AVERAGEIF(IMDB_Movies!$A$2:$A$3941,'Task 4'!A155,IMDB_Movies!$H$2:$H$3941)</f>
        <v>7.083333333333333</v>
      </c>
    </row>
    <row r="156" spans="1:2" x14ac:dyDescent="0.3">
      <c r="A156" s="3" t="s">
        <v>538</v>
      </c>
      <c r="B156" s="3">
        <f>AVERAGEIF(IMDB_Movies!$A$2:$A$3941,'Task 4'!A156,IMDB_Movies!$H$2:$H$3941)</f>
        <v>3.8</v>
      </c>
    </row>
    <row r="157" spans="1:2" x14ac:dyDescent="0.3">
      <c r="A157" s="3" t="s">
        <v>544</v>
      </c>
      <c r="B157" s="3">
        <f>AVERAGEIF(IMDB_Movies!$A$2:$A$3941,'Task 4'!A157,IMDB_Movies!$H$2:$H$3941)</f>
        <v>7.3999999999999995</v>
      </c>
    </row>
    <row r="158" spans="1:2" x14ac:dyDescent="0.3">
      <c r="A158" s="3" t="s">
        <v>550</v>
      </c>
      <c r="B158" s="3">
        <f>AVERAGEIF(IMDB_Movies!$A$2:$A$3941,'Task 4'!A158,IMDB_Movies!$H$2:$H$3941)</f>
        <v>5.4</v>
      </c>
    </row>
    <row r="159" spans="1:2" x14ac:dyDescent="0.3">
      <c r="A159" s="3" t="s">
        <v>553</v>
      </c>
      <c r="B159" s="3">
        <f>AVERAGEIF(IMDB_Movies!$A$2:$A$3941,'Task 4'!A159,IMDB_Movies!$H$2:$H$3941)</f>
        <v>6.166666666666667</v>
      </c>
    </row>
    <row r="160" spans="1:2" x14ac:dyDescent="0.3">
      <c r="A160" s="3" t="s">
        <v>568</v>
      </c>
      <c r="B160" s="3">
        <f>AVERAGEIF(IMDB_Movies!$A$2:$A$3941,'Task 4'!A160,IMDB_Movies!$H$2:$H$3941)</f>
        <v>6.791666666666667</v>
      </c>
    </row>
    <row r="161" spans="1:2" x14ac:dyDescent="0.3">
      <c r="A161" s="3" t="s">
        <v>570</v>
      </c>
      <c r="B161" s="3">
        <f>AVERAGEIF(IMDB_Movies!$A$2:$A$3941,'Task 4'!A161,IMDB_Movies!$H$2:$H$3941)</f>
        <v>6.0166666666666657</v>
      </c>
    </row>
    <row r="162" spans="1:2" x14ac:dyDescent="0.3">
      <c r="A162" s="3" t="s">
        <v>572</v>
      </c>
      <c r="B162" s="3">
        <f>AVERAGEIF(IMDB_Movies!$A$2:$A$3941,'Task 4'!A162,IMDB_Movies!$H$2:$H$3941)</f>
        <v>6.9166666666666679</v>
      </c>
    </row>
    <row r="163" spans="1:2" x14ac:dyDescent="0.3">
      <c r="A163" s="3" t="s">
        <v>575</v>
      </c>
      <c r="B163" s="3">
        <f>AVERAGEIF(IMDB_Movies!$A$2:$A$3941,'Task 4'!A163,IMDB_Movies!$H$2:$H$3941)</f>
        <v>6.0400000000000009</v>
      </c>
    </row>
    <row r="164" spans="1:2" x14ac:dyDescent="0.3">
      <c r="A164" s="3" t="s">
        <v>578</v>
      </c>
      <c r="B164" s="3">
        <f>AVERAGEIF(IMDB_Movies!$A$2:$A$3941,'Task 4'!A164,IMDB_Movies!$H$2:$H$3941)</f>
        <v>8.2000000000000011</v>
      </c>
    </row>
    <row r="165" spans="1:2" x14ac:dyDescent="0.3">
      <c r="A165" s="3" t="s">
        <v>581</v>
      </c>
      <c r="B165" s="3">
        <f>AVERAGEIF(IMDB_Movies!$A$2:$A$3941,'Task 4'!A165,IMDB_Movies!$H$2:$H$3941)</f>
        <v>6.85</v>
      </c>
    </row>
    <row r="166" spans="1:2" x14ac:dyDescent="0.3">
      <c r="A166" s="3" t="s">
        <v>584</v>
      </c>
      <c r="B166" s="3">
        <f>AVERAGEIF(IMDB_Movies!$A$2:$A$3941,'Task 4'!A166,IMDB_Movies!$H$2:$H$3941)</f>
        <v>6.666666666666667</v>
      </c>
    </row>
    <row r="167" spans="1:2" x14ac:dyDescent="0.3">
      <c r="A167" s="3" t="s">
        <v>586</v>
      </c>
      <c r="B167" s="3">
        <f>AVERAGEIF(IMDB_Movies!$A$2:$A$3941,'Task 4'!A167,IMDB_Movies!$H$2:$H$3941)</f>
        <v>6.0857142857142863</v>
      </c>
    </row>
    <row r="168" spans="1:2" x14ac:dyDescent="0.3">
      <c r="A168" s="3" t="s">
        <v>590</v>
      </c>
      <c r="B168" s="3">
        <f>AVERAGEIF(IMDB_Movies!$A$2:$A$3941,'Task 4'!A168,IMDB_Movies!$H$2:$H$3941)</f>
        <v>5.0999999999999996</v>
      </c>
    </row>
    <row r="169" spans="1:2" x14ac:dyDescent="0.3">
      <c r="A169" s="3" t="s">
        <v>592</v>
      </c>
      <c r="B169" s="3">
        <f>AVERAGEIF(IMDB_Movies!$A$2:$A$3941,'Task 4'!A169,IMDB_Movies!$H$2:$H$3941)</f>
        <v>7.5750000000000002</v>
      </c>
    </row>
    <row r="170" spans="1:2" x14ac:dyDescent="0.3">
      <c r="A170" s="3" t="s">
        <v>594</v>
      </c>
      <c r="B170" s="3">
        <f>AVERAGEIF(IMDB_Movies!$A$2:$A$3941,'Task 4'!A170,IMDB_Movies!$H$2:$H$3941)</f>
        <v>6.8666666666666671</v>
      </c>
    </row>
    <row r="171" spans="1:2" x14ac:dyDescent="0.3">
      <c r="A171" s="3" t="s">
        <v>596</v>
      </c>
      <c r="B171" s="3">
        <f>AVERAGEIF(IMDB_Movies!$A$2:$A$3941,'Task 4'!A171,IMDB_Movies!$H$2:$H$3941)</f>
        <v>6.833333333333333</v>
      </c>
    </row>
    <row r="172" spans="1:2" x14ac:dyDescent="0.3">
      <c r="A172" s="3" t="s">
        <v>599</v>
      </c>
      <c r="B172" s="3">
        <f>AVERAGEIF(IMDB_Movies!$A$2:$A$3941,'Task 4'!A172,IMDB_Movies!$H$2:$H$3941)</f>
        <v>5.2200000000000006</v>
      </c>
    </row>
    <row r="173" spans="1:2" x14ac:dyDescent="0.3">
      <c r="A173" s="3" t="s">
        <v>609</v>
      </c>
      <c r="B173" s="3">
        <f>AVERAGEIF(IMDB_Movies!$A$2:$A$3941,'Task 4'!A173,IMDB_Movies!$H$2:$H$3941)</f>
        <v>7.3250000000000002</v>
      </c>
    </row>
    <row r="174" spans="1:2" x14ac:dyDescent="0.3">
      <c r="A174" s="3" t="s">
        <v>614</v>
      </c>
      <c r="B174" s="3">
        <f>AVERAGEIF(IMDB_Movies!$A$2:$A$3941,'Task 4'!A174,IMDB_Movies!$H$2:$H$3941)</f>
        <v>3.3</v>
      </c>
    </row>
    <row r="175" spans="1:2" x14ac:dyDescent="0.3">
      <c r="A175" s="3" t="s">
        <v>619</v>
      </c>
      <c r="B175" s="3">
        <f>AVERAGEIF(IMDB_Movies!$A$2:$A$3941,'Task 4'!A175,IMDB_Movies!$H$2:$H$3941)</f>
        <v>6.2</v>
      </c>
    </row>
    <row r="176" spans="1:2" x14ac:dyDescent="0.3">
      <c r="A176" s="3" t="s">
        <v>622</v>
      </c>
      <c r="B176" s="3">
        <f>AVERAGEIF(IMDB_Movies!$A$2:$A$3941,'Task 4'!A176,IMDB_Movies!$H$2:$H$3941)</f>
        <v>6.1</v>
      </c>
    </row>
    <row r="177" spans="1:2" x14ac:dyDescent="0.3">
      <c r="A177" s="3" t="s">
        <v>624</v>
      </c>
      <c r="B177" s="3">
        <f>AVERAGEIF(IMDB_Movies!$A$2:$A$3941,'Task 4'!A177,IMDB_Movies!$H$2:$H$3941)</f>
        <v>5.3</v>
      </c>
    </row>
    <row r="178" spans="1:2" x14ac:dyDescent="0.3">
      <c r="A178" s="3" t="s">
        <v>627</v>
      </c>
      <c r="B178" s="3">
        <f>AVERAGEIF(IMDB_Movies!$A$2:$A$3941,'Task 4'!A178,IMDB_Movies!$H$2:$H$3941)</f>
        <v>3.7</v>
      </c>
    </row>
    <row r="179" spans="1:2" x14ac:dyDescent="0.3">
      <c r="A179" s="3" t="s">
        <v>631</v>
      </c>
      <c r="B179" s="3">
        <f>AVERAGEIF(IMDB_Movies!$A$2:$A$3941,'Task 4'!A179,IMDB_Movies!$H$2:$H$3941)</f>
        <v>5.5</v>
      </c>
    </row>
    <row r="180" spans="1:2" x14ac:dyDescent="0.3">
      <c r="A180" s="3" t="s">
        <v>636</v>
      </c>
      <c r="B180" s="3">
        <f>AVERAGEIF(IMDB_Movies!$A$2:$A$3941,'Task 4'!A180,IMDB_Movies!$H$2:$H$3941)</f>
        <v>6.9</v>
      </c>
    </row>
    <row r="181" spans="1:2" x14ac:dyDescent="0.3">
      <c r="A181" s="3" t="s">
        <v>638</v>
      </c>
      <c r="B181" s="3">
        <f>AVERAGEIF(IMDB_Movies!$A$2:$A$3941,'Task 4'!A181,IMDB_Movies!$H$2:$H$3941)</f>
        <v>7.05</v>
      </c>
    </row>
    <row r="182" spans="1:2" x14ac:dyDescent="0.3">
      <c r="A182" s="3" t="s">
        <v>645</v>
      </c>
      <c r="B182" s="3">
        <f>AVERAGEIF(IMDB_Movies!$A$2:$A$3941,'Task 4'!A182,IMDB_Movies!$H$2:$H$3941)</f>
        <v>7.6</v>
      </c>
    </row>
    <row r="183" spans="1:2" x14ac:dyDescent="0.3">
      <c r="A183" s="3" t="s">
        <v>649</v>
      </c>
      <c r="B183" s="3">
        <f>AVERAGEIF(IMDB_Movies!$A$2:$A$3941,'Task 4'!A183,IMDB_Movies!$H$2:$H$3941)</f>
        <v>6.8</v>
      </c>
    </row>
    <row r="184" spans="1:2" x14ac:dyDescent="0.3">
      <c r="A184" s="3" t="s">
        <v>652</v>
      </c>
      <c r="B184" s="3">
        <f>AVERAGEIF(IMDB_Movies!$A$2:$A$3941,'Task 4'!A184,IMDB_Movies!$H$2:$H$3941)</f>
        <v>6.5374999999999996</v>
      </c>
    </row>
    <row r="185" spans="1:2" x14ac:dyDescent="0.3">
      <c r="A185" s="3" t="s">
        <v>657</v>
      </c>
      <c r="B185" s="3">
        <f>AVERAGEIF(IMDB_Movies!$A$2:$A$3941,'Task 4'!A185,IMDB_Movies!$H$2:$H$3941)</f>
        <v>6.5714285714285712</v>
      </c>
    </row>
    <row r="186" spans="1:2" x14ac:dyDescent="0.3">
      <c r="A186" s="3" t="s">
        <v>660</v>
      </c>
      <c r="B186" s="3">
        <f>AVERAGEIF(IMDB_Movies!$A$2:$A$3941,'Task 4'!A186,IMDB_Movies!$H$2:$H$3941)</f>
        <v>6.625</v>
      </c>
    </row>
    <row r="187" spans="1:2" x14ac:dyDescent="0.3">
      <c r="A187" s="3" t="s">
        <v>662</v>
      </c>
      <c r="B187" s="3">
        <f>AVERAGEIF(IMDB_Movies!$A$2:$A$3941,'Task 4'!A187,IMDB_Movies!$H$2:$H$3941)</f>
        <v>4.3</v>
      </c>
    </row>
    <row r="188" spans="1:2" x14ac:dyDescent="0.3">
      <c r="A188" s="3" t="s">
        <v>664</v>
      </c>
      <c r="B188" s="3">
        <f>AVERAGEIF(IMDB_Movies!$A$2:$A$3941,'Task 4'!A188,IMDB_Movies!$H$2:$H$3941)</f>
        <v>6.45</v>
      </c>
    </row>
    <row r="189" spans="1:2" x14ac:dyDescent="0.3">
      <c r="A189" s="3" t="s">
        <v>675</v>
      </c>
      <c r="B189" s="3">
        <f>AVERAGEIF(IMDB_Movies!$A$2:$A$3941,'Task 4'!A189,IMDB_Movies!$H$2:$H$3941)</f>
        <v>6.2666666666666666</v>
      </c>
    </row>
    <row r="190" spans="1:2" x14ac:dyDescent="0.3">
      <c r="A190" s="3" t="s">
        <v>678</v>
      </c>
      <c r="B190" s="3">
        <f>AVERAGEIF(IMDB_Movies!$A$2:$A$3941,'Task 4'!A190,IMDB_Movies!$H$2:$H$3941)</f>
        <v>6.3</v>
      </c>
    </row>
    <row r="191" spans="1:2" x14ac:dyDescent="0.3">
      <c r="A191" s="3" t="s">
        <v>682</v>
      </c>
      <c r="B191" s="3">
        <f>AVERAGEIF(IMDB_Movies!$A$2:$A$3941,'Task 4'!A191,IMDB_Movies!$H$2:$H$3941)</f>
        <v>6.5333333333333341</v>
      </c>
    </row>
    <row r="192" spans="1:2" x14ac:dyDescent="0.3">
      <c r="A192" s="3" t="s">
        <v>684</v>
      </c>
      <c r="B192" s="3">
        <f>AVERAGEIF(IMDB_Movies!$A$2:$A$3941,'Task 4'!A192,IMDB_Movies!$H$2:$H$3941)</f>
        <v>6.3</v>
      </c>
    </row>
    <row r="193" spans="1:2" x14ac:dyDescent="0.3">
      <c r="A193" s="3" t="s">
        <v>686</v>
      </c>
      <c r="B193" s="3">
        <f>AVERAGEIF(IMDB_Movies!$A$2:$A$3941,'Task 4'!A193,IMDB_Movies!$H$2:$H$3941)</f>
        <v>5.7999999999999989</v>
      </c>
    </row>
    <row r="194" spans="1:2" x14ac:dyDescent="0.3">
      <c r="A194" s="3" t="s">
        <v>688</v>
      </c>
      <c r="B194" s="3">
        <f>AVERAGEIF(IMDB_Movies!$A$2:$A$3941,'Task 4'!A194,IMDB_Movies!$H$2:$H$3941)</f>
        <v>6.8400000000000007</v>
      </c>
    </row>
    <row r="195" spans="1:2" x14ac:dyDescent="0.3">
      <c r="A195" s="3" t="s">
        <v>693</v>
      </c>
      <c r="B195" s="3">
        <f>AVERAGEIF(IMDB_Movies!$A$2:$A$3941,'Task 4'!A195,IMDB_Movies!$H$2:$H$3941)</f>
        <v>5.7466666666666661</v>
      </c>
    </row>
    <row r="196" spans="1:2" x14ac:dyDescent="0.3">
      <c r="A196" s="3" t="s">
        <v>703</v>
      </c>
      <c r="B196" s="3">
        <f>AVERAGEIF(IMDB_Movies!$A$2:$A$3941,'Task 4'!A196,IMDB_Movies!$H$2:$H$3941)</f>
        <v>7.2749999999999995</v>
      </c>
    </row>
    <row r="197" spans="1:2" x14ac:dyDescent="0.3">
      <c r="A197" s="3" t="s">
        <v>707</v>
      </c>
      <c r="B197" s="3">
        <f>AVERAGEIF(IMDB_Movies!$A$2:$A$3941,'Task 4'!A197,IMDB_Movies!$H$2:$H$3941)</f>
        <v>6.3400000000000007</v>
      </c>
    </row>
    <row r="198" spans="1:2" x14ac:dyDescent="0.3">
      <c r="A198" s="3" t="s">
        <v>714</v>
      </c>
      <c r="B198" s="3">
        <f>AVERAGEIF(IMDB_Movies!$A$2:$A$3941,'Task 4'!A198,IMDB_Movies!$H$2:$H$3941)</f>
        <v>7.5</v>
      </c>
    </row>
    <row r="199" spans="1:2" x14ac:dyDescent="0.3">
      <c r="A199" s="3" t="s">
        <v>725</v>
      </c>
      <c r="B199" s="3">
        <f>AVERAGEIF(IMDB_Movies!$A$2:$A$3941,'Task 4'!A199,IMDB_Movies!$H$2:$H$3941)</f>
        <v>5.6000000000000005</v>
      </c>
    </row>
    <row r="200" spans="1:2" x14ac:dyDescent="0.3">
      <c r="A200" s="3" t="s">
        <v>730</v>
      </c>
      <c r="B200" s="3">
        <f>AVERAGEIF(IMDB_Movies!$A$2:$A$3941,'Task 4'!A200,IMDB_Movies!$H$2:$H$3941)</f>
        <v>5.7333333333333325</v>
      </c>
    </row>
    <row r="201" spans="1:2" x14ac:dyDescent="0.3">
      <c r="A201" s="3" t="s">
        <v>741</v>
      </c>
      <c r="B201" s="3">
        <f>AVERAGEIF(IMDB_Movies!$A$2:$A$3941,'Task 4'!A201,IMDB_Movies!$H$2:$H$3941)</f>
        <v>6.58</v>
      </c>
    </row>
    <row r="202" spans="1:2" x14ac:dyDescent="0.3">
      <c r="A202" s="3" t="s">
        <v>745</v>
      </c>
      <c r="B202" s="3">
        <f>AVERAGEIF(IMDB_Movies!$A$2:$A$3941,'Task 4'!A202,IMDB_Movies!$H$2:$H$3941)</f>
        <v>5.833333333333333</v>
      </c>
    </row>
    <row r="203" spans="1:2" x14ac:dyDescent="0.3">
      <c r="A203" s="3" t="s">
        <v>752</v>
      </c>
      <c r="B203" s="3">
        <f>AVERAGEIF(IMDB_Movies!$A$2:$A$3941,'Task 4'!A203,IMDB_Movies!$H$2:$H$3941)</f>
        <v>6.6</v>
      </c>
    </row>
    <row r="204" spans="1:2" x14ac:dyDescent="0.3">
      <c r="A204" s="3" t="s">
        <v>757</v>
      </c>
      <c r="B204" s="3">
        <f>AVERAGEIF(IMDB_Movies!$A$2:$A$3941,'Task 4'!A204,IMDB_Movies!$H$2:$H$3941)</f>
        <v>5.75</v>
      </c>
    </row>
    <row r="205" spans="1:2" x14ac:dyDescent="0.3">
      <c r="A205" s="3" t="s">
        <v>759</v>
      </c>
      <c r="B205" s="3">
        <f>AVERAGEIF(IMDB_Movies!$A$2:$A$3941,'Task 4'!A205,IMDB_Movies!$H$2:$H$3941)</f>
        <v>6.3</v>
      </c>
    </row>
    <row r="206" spans="1:2" x14ac:dyDescent="0.3">
      <c r="A206" s="3" t="s">
        <v>761</v>
      </c>
      <c r="B206" s="3">
        <f>AVERAGEIF(IMDB_Movies!$A$2:$A$3941,'Task 4'!A206,IMDB_Movies!$H$2:$H$3941)</f>
        <v>7.2333333333333343</v>
      </c>
    </row>
    <row r="207" spans="1:2" x14ac:dyDescent="0.3">
      <c r="A207" s="3" t="s">
        <v>763</v>
      </c>
      <c r="B207" s="3">
        <f>AVERAGEIF(IMDB_Movies!$A$2:$A$3941,'Task 4'!A207,IMDB_Movies!$H$2:$H$3941)</f>
        <v>6.5</v>
      </c>
    </row>
    <row r="208" spans="1:2" x14ac:dyDescent="0.3">
      <c r="A208" s="3" t="s">
        <v>766</v>
      </c>
      <c r="B208" s="3">
        <f>AVERAGEIF(IMDB_Movies!$A$2:$A$3941,'Task 4'!A208,IMDB_Movies!$H$2:$H$3941)</f>
        <v>5.35</v>
      </c>
    </row>
    <row r="209" spans="1:2" x14ac:dyDescent="0.3">
      <c r="A209" s="3" t="s">
        <v>769</v>
      </c>
      <c r="B209" s="3">
        <f>AVERAGEIF(IMDB_Movies!$A$2:$A$3941,'Task 4'!A209,IMDB_Movies!$H$2:$H$3941)</f>
        <v>7.1000000000000005</v>
      </c>
    </row>
    <row r="210" spans="1:2" x14ac:dyDescent="0.3">
      <c r="A210" s="3" t="s">
        <v>780</v>
      </c>
      <c r="B210" s="3">
        <f>AVERAGEIF(IMDB_Movies!$A$2:$A$3941,'Task 4'!A210,IMDB_Movies!$H$2:$H$3941)</f>
        <v>5.99</v>
      </c>
    </row>
    <row r="211" spans="1:2" x14ac:dyDescent="0.3">
      <c r="A211" s="3" t="s">
        <v>782</v>
      </c>
      <c r="B211" s="3">
        <f>AVERAGEIF(IMDB_Movies!$A$2:$A$3941,'Task 4'!A211,IMDB_Movies!$H$2:$H$3941)</f>
        <v>6.9</v>
      </c>
    </row>
    <row r="212" spans="1:2" x14ac:dyDescent="0.3">
      <c r="A212" s="3" t="s">
        <v>784</v>
      </c>
      <c r="B212" s="3">
        <f>AVERAGEIF(IMDB_Movies!$A$2:$A$3941,'Task 4'!A212,IMDB_Movies!$H$2:$H$3941)</f>
        <v>5.9499999999999993</v>
      </c>
    </row>
    <row r="213" spans="1:2" x14ac:dyDescent="0.3">
      <c r="A213" s="3" t="s">
        <v>787</v>
      </c>
      <c r="B213" s="3">
        <f>AVERAGEIF(IMDB_Movies!$A$2:$A$3941,'Task 4'!A213,IMDB_Movies!$H$2:$H$3941)</f>
        <v>6.6</v>
      </c>
    </row>
    <row r="214" spans="1:2" x14ac:dyDescent="0.3">
      <c r="A214" s="3" t="s">
        <v>792</v>
      </c>
      <c r="B214" s="3">
        <f>AVERAGEIF(IMDB_Movies!$A$2:$A$3941,'Task 4'!A214,IMDB_Movies!$H$2:$H$3941)</f>
        <v>6.7600000000000007</v>
      </c>
    </row>
    <row r="215" spans="1:2" x14ac:dyDescent="0.3">
      <c r="A215" s="3" t="s">
        <v>798</v>
      </c>
      <c r="B215" s="3">
        <f>AVERAGEIF(IMDB_Movies!$A$2:$A$3941,'Task 4'!A215,IMDB_Movies!$H$2:$H$3941)</f>
        <v>7.35</v>
      </c>
    </row>
    <row r="216" spans="1:2" x14ac:dyDescent="0.3">
      <c r="A216" s="3" t="s">
        <v>800</v>
      </c>
      <c r="B216" s="3">
        <f>AVERAGEIF(IMDB_Movies!$A$2:$A$3941,'Task 4'!A216,IMDB_Movies!$H$2:$H$3941)</f>
        <v>7.1</v>
      </c>
    </row>
    <row r="217" spans="1:2" x14ac:dyDescent="0.3">
      <c r="A217" s="3" t="s">
        <v>802</v>
      </c>
      <c r="B217" s="3">
        <f>AVERAGEIF(IMDB_Movies!$A$2:$A$3941,'Task 4'!A217,IMDB_Movies!$H$2:$H$3941)</f>
        <v>7.2333333333333334</v>
      </c>
    </row>
    <row r="218" spans="1:2" x14ac:dyDescent="0.3">
      <c r="A218" s="3" t="s">
        <v>809</v>
      </c>
      <c r="B218" s="3">
        <f>AVERAGEIF(IMDB_Movies!$A$2:$A$3941,'Task 4'!A218,IMDB_Movies!$H$2:$H$3941)</f>
        <v>7.1</v>
      </c>
    </row>
    <row r="219" spans="1:2" x14ac:dyDescent="0.3">
      <c r="A219" s="3" t="s">
        <v>811</v>
      </c>
      <c r="B219" s="3">
        <f>AVERAGEIF(IMDB_Movies!$A$2:$A$3941,'Task 4'!A219,IMDB_Movies!$H$2:$H$3941)</f>
        <v>6.1000000000000005</v>
      </c>
    </row>
    <row r="220" spans="1:2" x14ac:dyDescent="0.3">
      <c r="A220" s="3" t="s">
        <v>813</v>
      </c>
      <c r="B220" s="3">
        <f>AVERAGEIF(IMDB_Movies!$A$2:$A$3941,'Task 4'!A220,IMDB_Movies!$H$2:$H$3941)</f>
        <v>6.5</v>
      </c>
    </row>
    <row r="221" spans="1:2" x14ac:dyDescent="0.3">
      <c r="A221" s="3" t="s">
        <v>815</v>
      </c>
      <c r="B221" s="3">
        <f>AVERAGEIF(IMDB_Movies!$A$2:$A$3941,'Task 4'!A221,IMDB_Movies!$H$2:$H$3941)</f>
        <v>6.125</v>
      </c>
    </row>
    <row r="222" spans="1:2" x14ac:dyDescent="0.3">
      <c r="A222" s="3" t="s">
        <v>818</v>
      </c>
      <c r="B222" s="3">
        <f>AVERAGEIF(IMDB_Movies!$A$2:$A$3941,'Task 4'!A222,IMDB_Movies!$H$2:$H$3941)</f>
        <v>7.6</v>
      </c>
    </row>
    <row r="223" spans="1:2" x14ac:dyDescent="0.3">
      <c r="A223" s="3" t="s">
        <v>821</v>
      </c>
      <c r="B223" s="3">
        <f>AVERAGEIF(IMDB_Movies!$A$2:$A$3941,'Task 4'!A223,IMDB_Movies!$H$2:$H$3941)</f>
        <v>6.2000000000000011</v>
      </c>
    </row>
    <row r="224" spans="1:2" x14ac:dyDescent="0.3">
      <c r="A224" s="3" t="s">
        <v>823</v>
      </c>
      <c r="B224" s="3">
        <f>AVERAGEIF(IMDB_Movies!$A$2:$A$3941,'Task 4'!A224,IMDB_Movies!$H$2:$H$3941)</f>
        <v>6.1857142857142851</v>
      </c>
    </row>
    <row r="225" spans="1:2" x14ac:dyDescent="0.3">
      <c r="A225" s="3" t="s">
        <v>828</v>
      </c>
      <c r="B225" s="3">
        <f>AVERAGEIF(IMDB_Movies!$A$2:$A$3941,'Task 4'!A225,IMDB_Movies!$H$2:$H$3941)</f>
        <v>6.9333333333333327</v>
      </c>
    </row>
    <row r="226" spans="1:2" x14ac:dyDescent="0.3">
      <c r="A226" s="3" t="s">
        <v>842</v>
      </c>
      <c r="B226" s="3">
        <f>AVERAGEIF(IMDB_Movies!$A$2:$A$3941,'Task 4'!A226,IMDB_Movies!$H$2:$H$3941)</f>
        <v>6.85</v>
      </c>
    </row>
    <row r="227" spans="1:2" x14ac:dyDescent="0.3">
      <c r="A227" s="3" t="s">
        <v>846</v>
      </c>
      <c r="B227" s="3">
        <f>AVERAGEIF(IMDB_Movies!$A$2:$A$3941,'Task 4'!A227,IMDB_Movies!$H$2:$H$3941)</f>
        <v>6.6571428571428575</v>
      </c>
    </row>
    <row r="228" spans="1:2" x14ac:dyDescent="0.3">
      <c r="A228" s="3" t="s">
        <v>852</v>
      </c>
      <c r="B228" s="3">
        <f>AVERAGEIF(IMDB_Movies!$A$2:$A$3941,'Task 4'!A228,IMDB_Movies!$H$2:$H$3941)</f>
        <v>6.3999999999999995</v>
      </c>
    </row>
    <row r="229" spans="1:2" x14ac:dyDescent="0.3">
      <c r="A229" s="3" t="s">
        <v>863</v>
      </c>
      <c r="B229" s="3">
        <f>AVERAGEIF(IMDB_Movies!$A$2:$A$3941,'Task 4'!A229,IMDB_Movies!$H$2:$H$3941)</f>
        <v>6.0666666666666664</v>
      </c>
    </row>
    <row r="230" spans="1:2" x14ac:dyDescent="0.3">
      <c r="A230" s="3" t="s">
        <v>867</v>
      </c>
      <c r="B230" s="3">
        <f>AVERAGEIF(IMDB_Movies!$A$2:$A$3941,'Task 4'!A230,IMDB_Movies!$H$2:$H$3941)</f>
        <v>5.9625000000000004</v>
      </c>
    </row>
    <row r="231" spans="1:2" x14ac:dyDescent="0.3">
      <c r="A231" s="3" t="s">
        <v>873</v>
      </c>
      <c r="B231" s="3">
        <f>AVERAGEIF(IMDB_Movies!$A$2:$A$3941,'Task 4'!A231,IMDB_Movies!$H$2:$H$3941)</f>
        <v>6.74</v>
      </c>
    </row>
    <row r="232" spans="1:2" x14ac:dyDescent="0.3">
      <c r="A232" s="3" t="s">
        <v>875</v>
      </c>
      <c r="B232" s="3">
        <f>AVERAGEIF(IMDB_Movies!$A$2:$A$3941,'Task 4'!A232,IMDB_Movies!$H$2:$H$3941)</f>
        <v>7.3</v>
      </c>
    </row>
    <row r="233" spans="1:2" x14ac:dyDescent="0.3">
      <c r="A233" s="3" t="s">
        <v>878</v>
      </c>
      <c r="B233" s="3">
        <f>AVERAGEIF(IMDB_Movies!$A$2:$A$3941,'Task 4'!A233,IMDB_Movies!$H$2:$H$3941)</f>
        <v>7</v>
      </c>
    </row>
    <row r="234" spans="1:2" x14ac:dyDescent="0.3">
      <c r="A234" s="3" t="s">
        <v>880</v>
      </c>
      <c r="B234" s="3">
        <f>AVERAGEIF(IMDB_Movies!$A$2:$A$3941,'Task 4'!A234,IMDB_Movies!$H$2:$H$3941)</f>
        <v>5.5</v>
      </c>
    </row>
    <row r="235" spans="1:2" x14ac:dyDescent="0.3">
      <c r="A235" s="3" t="s">
        <v>885</v>
      </c>
      <c r="B235" s="3">
        <f>AVERAGEIF(IMDB_Movies!$A$2:$A$3941,'Task 4'!A235,IMDB_Movies!$H$2:$H$3941)</f>
        <v>6.3</v>
      </c>
    </row>
    <row r="236" spans="1:2" x14ac:dyDescent="0.3">
      <c r="A236" s="3" t="s">
        <v>890</v>
      </c>
      <c r="B236" s="3">
        <f>AVERAGEIF(IMDB_Movies!$A$2:$A$3941,'Task 4'!A236,IMDB_Movies!$H$2:$H$3941)</f>
        <v>6.14</v>
      </c>
    </row>
    <row r="237" spans="1:2" x14ac:dyDescent="0.3">
      <c r="A237" s="3" t="s">
        <v>896</v>
      </c>
      <c r="B237" s="3">
        <f>AVERAGEIF(IMDB_Movies!$A$2:$A$3941,'Task 4'!A237,IMDB_Movies!$H$2:$H$3941)</f>
        <v>6.0750000000000002</v>
      </c>
    </row>
    <row r="238" spans="1:2" x14ac:dyDescent="0.3">
      <c r="A238" s="3" t="s">
        <v>899</v>
      </c>
      <c r="B238" s="3">
        <f>AVERAGEIF(IMDB_Movies!$A$2:$A$3941,'Task 4'!A238,IMDB_Movies!$H$2:$H$3941)</f>
        <v>5.1999999999999993</v>
      </c>
    </row>
    <row r="239" spans="1:2" x14ac:dyDescent="0.3">
      <c r="A239" s="3" t="s">
        <v>901</v>
      </c>
      <c r="B239" s="3">
        <f>AVERAGEIF(IMDB_Movies!$A$2:$A$3941,'Task 4'!A239,IMDB_Movies!$H$2:$H$3941)</f>
        <v>7</v>
      </c>
    </row>
    <row r="240" spans="1:2" x14ac:dyDescent="0.3">
      <c r="A240" s="3" t="s">
        <v>906</v>
      </c>
      <c r="B240" s="3">
        <f>AVERAGEIF(IMDB_Movies!$A$2:$A$3941,'Task 4'!A240,IMDB_Movies!$H$2:$H$3941)</f>
        <v>5.7799999999999994</v>
      </c>
    </row>
    <row r="241" spans="1:2" x14ac:dyDescent="0.3">
      <c r="A241" s="3" t="s">
        <v>909</v>
      </c>
      <c r="B241" s="3">
        <f>AVERAGEIF(IMDB_Movies!$A$2:$A$3941,'Task 4'!A241,IMDB_Movies!$H$2:$H$3941)</f>
        <v>7.2</v>
      </c>
    </row>
    <row r="242" spans="1:2" x14ac:dyDescent="0.3">
      <c r="A242" s="3" t="s">
        <v>912</v>
      </c>
      <c r="B242" s="3">
        <f>AVERAGEIF(IMDB_Movies!$A$2:$A$3941,'Task 4'!A242,IMDB_Movies!$H$2:$H$3941)</f>
        <v>7.55</v>
      </c>
    </row>
    <row r="243" spans="1:2" x14ac:dyDescent="0.3">
      <c r="A243" s="3" t="s">
        <v>921</v>
      </c>
      <c r="B243" s="3">
        <f>AVERAGEIF(IMDB_Movies!$A$2:$A$3941,'Task 4'!A243,IMDB_Movies!$H$2:$H$3941)</f>
        <v>7</v>
      </c>
    </row>
    <row r="244" spans="1:2" x14ac:dyDescent="0.3">
      <c r="A244" s="3" t="s">
        <v>923</v>
      </c>
      <c r="B244" s="3">
        <f>AVERAGEIF(IMDB_Movies!$A$2:$A$3941,'Task 4'!A244,IMDB_Movies!$H$2:$H$3941)</f>
        <v>5.6750000000000007</v>
      </c>
    </row>
    <row r="245" spans="1:2" x14ac:dyDescent="0.3">
      <c r="A245" s="3" t="s">
        <v>926</v>
      </c>
      <c r="B245" s="3">
        <f>AVERAGEIF(IMDB_Movies!$A$2:$A$3941,'Task 4'!A245,IMDB_Movies!$H$2:$H$3941)</f>
        <v>7.3285714285714283</v>
      </c>
    </row>
    <row r="246" spans="1:2" x14ac:dyDescent="0.3">
      <c r="A246" s="3" t="s">
        <v>935</v>
      </c>
      <c r="B246" s="3">
        <f>AVERAGEIF(IMDB_Movies!$A$2:$A$3941,'Task 4'!A246,IMDB_Movies!$H$2:$H$3941)</f>
        <v>5.2</v>
      </c>
    </row>
    <row r="247" spans="1:2" x14ac:dyDescent="0.3">
      <c r="A247" s="3" t="s">
        <v>938</v>
      </c>
      <c r="B247" s="3">
        <f>AVERAGEIF(IMDB_Movies!$A$2:$A$3941,'Task 4'!A247,IMDB_Movies!$H$2:$H$3941)</f>
        <v>2.4</v>
      </c>
    </row>
    <row r="248" spans="1:2" x14ac:dyDescent="0.3">
      <c r="A248" s="3" t="s">
        <v>940</v>
      </c>
      <c r="B248" s="3">
        <f>AVERAGEIF(IMDB_Movies!$A$2:$A$3941,'Task 4'!A248,IMDB_Movies!$H$2:$H$3941)</f>
        <v>6.3999999999999995</v>
      </c>
    </row>
    <row r="249" spans="1:2" x14ac:dyDescent="0.3">
      <c r="A249" s="3" t="s">
        <v>945</v>
      </c>
      <c r="B249" s="3">
        <f>AVERAGEIF(IMDB_Movies!$A$2:$A$3941,'Task 4'!A249,IMDB_Movies!$H$2:$H$3941)</f>
        <v>7.166666666666667</v>
      </c>
    </row>
    <row r="250" spans="1:2" x14ac:dyDescent="0.3">
      <c r="A250" s="3" t="s">
        <v>949</v>
      </c>
      <c r="B250" s="3">
        <f>AVERAGEIF(IMDB_Movies!$A$2:$A$3941,'Task 4'!A250,IMDB_Movies!$H$2:$H$3941)</f>
        <v>5.7</v>
      </c>
    </row>
    <row r="251" spans="1:2" x14ac:dyDescent="0.3">
      <c r="A251" s="3" t="s">
        <v>952</v>
      </c>
      <c r="B251" s="3">
        <f>AVERAGEIF(IMDB_Movies!$A$2:$A$3941,'Task 4'!A251,IMDB_Movies!$H$2:$H$3941)</f>
        <v>7.9</v>
      </c>
    </row>
    <row r="252" spans="1:2" x14ac:dyDescent="0.3">
      <c r="A252" s="3" t="s">
        <v>963</v>
      </c>
      <c r="B252" s="3">
        <f>AVERAGEIF(IMDB_Movies!$A$2:$A$3941,'Task 4'!A252,IMDB_Movies!$H$2:$H$3941)</f>
        <v>6.5</v>
      </c>
    </row>
    <row r="253" spans="1:2" x14ac:dyDescent="0.3">
      <c r="A253" s="3" t="s">
        <v>969</v>
      </c>
      <c r="B253" s="3">
        <f>AVERAGEIF(IMDB_Movies!$A$2:$A$3941,'Task 4'!A253,IMDB_Movies!$H$2:$H$3941)</f>
        <v>6.2571428571428571</v>
      </c>
    </row>
    <row r="254" spans="1:2" x14ac:dyDescent="0.3">
      <c r="A254" s="3" t="s">
        <v>973</v>
      </c>
      <c r="B254" s="3">
        <f>AVERAGEIF(IMDB_Movies!$A$2:$A$3941,'Task 4'!A254,IMDB_Movies!$H$2:$H$3941)</f>
        <v>7.1000000000000005</v>
      </c>
    </row>
    <row r="255" spans="1:2" x14ac:dyDescent="0.3">
      <c r="A255" s="3" t="s">
        <v>976</v>
      </c>
      <c r="B255" s="3">
        <f>AVERAGEIF(IMDB_Movies!$A$2:$A$3941,'Task 4'!A255,IMDB_Movies!$H$2:$H$3941)</f>
        <v>4.0999999999999996</v>
      </c>
    </row>
    <row r="256" spans="1:2" x14ac:dyDescent="0.3">
      <c r="A256" s="3" t="s">
        <v>978</v>
      </c>
      <c r="B256" s="3">
        <f>AVERAGEIF(IMDB_Movies!$A$2:$A$3941,'Task 4'!A256,IMDB_Movies!$H$2:$H$3941)</f>
        <v>6.8</v>
      </c>
    </row>
    <row r="257" spans="1:2" x14ac:dyDescent="0.3">
      <c r="A257" s="3" t="s">
        <v>981</v>
      </c>
      <c r="B257" s="3">
        <f>AVERAGEIF(IMDB_Movies!$A$2:$A$3941,'Task 4'!A257,IMDB_Movies!$H$2:$H$3941)</f>
        <v>6.4499999999999993</v>
      </c>
    </row>
    <row r="258" spans="1:2" x14ac:dyDescent="0.3">
      <c r="A258" s="3" t="s">
        <v>983</v>
      </c>
      <c r="B258" s="3">
        <f>AVERAGEIF(IMDB_Movies!$A$2:$A$3941,'Task 4'!A258,IMDB_Movies!$H$2:$H$3941)</f>
        <v>7.6</v>
      </c>
    </row>
    <row r="259" spans="1:2" x14ac:dyDescent="0.3">
      <c r="A259" s="3" t="s">
        <v>990</v>
      </c>
      <c r="B259" s="3">
        <f>AVERAGEIF(IMDB_Movies!$A$2:$A$3941,'Task 4'!A259,IMDB_Movies!$H$2:$H$3941)</f>
        <v>6.3666666666666671</v>
      </c>
    </row>
    <row r="260" spans="1:2" x14ac:dyDescent="0.3">
      <c r="A260" s="3" t="s">
        <v>1000</v>
      </c>
      <c r="B260" s="3">
        <f>AVERAGEIF(IMDB_Movies!$A$2:$A$3941,'Task 4'!A260,IMDB_Movies!$H$2:$H$3941)</f>
        <v>4.0999999999999996</v>
      </c>
    </row>
    <row r="261" spans="1:2" x14ac:dyDescent="0.3">
      <c r="A261" s="3" t="s">
        <v>1009</v>
      </c>
      <c r="B261" s="3">
        <f>AVERAGEIF(IMDB_Movies!$A$2:$A$3941,'Task 4'!A261,IMDB_Movies!$H$2:$H$3941)</f>
        <v>6.58</v>
      </c>
    </row>
    <row r="262" spans="1:2" x14ac:dyDescent="0.3">
      <c r="A262" s="3" t="s">
        <v>1015</v>
      </c>
      <c r="B262" s="3">
        <f>AVERAGEIF(IMDB_Movies!$A$2:$A$3941,'Task 4'!A262,IMDB_Movies!$H$2:$H$3941)</f>
        <v>6.9374999999999991</v>
      </c>
    </row>
    <row r="263" spans="1:2" x14ac:dyDescent="0.3">
      <c r="A263" s="3" t="s">
        <v>1019</v>
      </c>
      <c r="B263" s="3">
        <f>AVERAGEIF(IMDB_Movies!$A$2:$A$3941,'Task 4'!A263,IMDB_Movies!$H$2:$H$3941)</f>
        <v>6.9375000000000009</v>
      </c>
    </row>
    <row r="264" spans="1:2" x14ac:dyDescent="0.3">
      <c r="A264" s="3" t="s">
        <v>1021</v>
      </c>
      <c r="B264" s="3">
        <f>AVERAGEIF(IMDB_Movies!$A$2:$A$3941,'Task 4'!A264,IMDB_Movies!$H$2:$H$3941)</f>
        <v>6</v>
      </c>
    </row>
    <row r="265" spans="1:2" x14ac:dyDescent="0.3">
      <c r="A265" s="3" t="s">
        <v>1026</v>
      </c>
      <c r="B265" s="3">
        <f>AVERAGEIF(IMDB_Movies!$A$2:$A$3941,'Task 4'!A265,IMDB_Movies!$H$2:$H$3941)</f>
        <v>6.55</v>
      </c>
    </row>
    <row r="266" spans="1:2" x14ac:dyDescent="0.3">
      <c r="A266" s="3" t="s">
        <v>1029</v>
      </c>
      <c r="B266" s="3">
        <f>AVERAGEIF(IMDB_Movies!$A$2:$A$3941,'Task 4'!A266,IMDB_Movies!$H$2:$H$3941)</f>
        <v>6.5769230769230758</v>
      </c>
    </row>
    <row r="267" spans="1:2" x14ac:dyDescent="0.3">
      <c r="A267" s="3" t="s">
        <v>1032</v>
      </c>
      <c r="B267" s="3">
        <f>AVERAGEIF(IMDB_Movies!$A$2:$A$3941,'Task 4'!A267,IMDB_Movies!$H$2:$H$3941)</f>
        <v>6.4333333333333336</v>
      </c>
    </row>
    <row r="268" spans="1:2" x14ac:dyDescent="0.3">
      <c r="A268" s="3" t="s">
        <v>1035</v>
      </c>
      <c r="B268" s="3">
        <f>AVERAGEIF(IMDB_Movies!$A$2:$A$3941,'Task 4'!A268,IMDB_Movies!$H$2:$H$3941)</f>
        <v>6.25</v>
      </c>
    </row>
    <row r="269" spans="1:2" x14ac:dyDescent="0.3">
      <c r="A269" s="3" t="s">
        <v>1040</v>
      </c>
      <c r="B269" s="3">
        <f>AVERAGEIF(IMDB_Movies!$A$2:$A$3941,'Task 4'!A269,IMDB_Movies!$H$2:$H$3941)</f>
        <v>6.6</v>
      </c>
    </row>
    <row r="270" spans="1:2" x14ac:dyDescent="0.3">
      <c r="A270" s="3" t="s">
        <v>1042</v>
      </c>
      <c r="B270" s="3">
        <f>AVERAGEIF(IMDB_Movies!$A$2:$A$3941,'Task 4'!A270,IMDB_Movies!$H$2:$H$3941)</f>
        <v>7</v>
      </c>
    </row>
    <row r="271" spans="1:2" x14ac:dyDescent="0.3">
      <c r="A271" s="3" t="s">
        <v>1045</v>
      </c>
      <c r="B271" s="3">
        <f>AVERAGEIF(IMDB_Movies!$A$2:$A$3941,'Task 4'!A271,IMDB_Movies!$H$2:$H$3941)</f>
        <v>5.9</v>
      </c>
    </row>
    <row r="272" spans="1:2" x14ac:dyDescent="0.3">
      <c r="A272" s="3" t="s">
        <v>1049</v>
      </c>
      <c r="B272" s="3">
        <f>AVERAGEIF(IMDB_Movies!$A$2:$A$3941,'Task 4'!A272,IMDB_Movies!$H$2:$H$3941)</f>
        <v>6.2</v>
      </c>
    </row>
    <row r="273" spans="1:2" x14ac:dyDescent="0.3">
      <c r="A273" s="3" t="s">
        <v>1054</v>
      </c>
      <c r="B273" s="3">
        <f>AVERAGEIF(IMDB_Movies!$A$2:$A$3941,'Task 4'!A273,IMDB_Movies!$H$2:$H$3941)</f>
        <v>6.4</v>
      </c>
    </row>
    <row r="274" spans="1:2" x14ac:dyDescent="0.3">
      <c r="A274" s="3" t="s">
        <v>1060</v>
      </c>
      <c r="B274" s="3">
        <f>AVERAGEIF(IMDB_Movies!$A$2:$A$3941,'Task 4'!A274,IMDB_Movies!$H$2:$H$3941)</f>
        <v>6.3</v>
      </c>
    </row>
    <row r="275" spans="1:2" x14ac:dyDescent="0.3">
      <c r="A275" s="3" t="s">
        <v>1065</v>
      </c>
      <c r="B275" s="3">
        <f>AVERAGEIF(IMDB_Movies!$A$2:$A$3941,'Task 4'!A275,IMDB_Movies!$H$2:$H$3941)</f>
        <v>6.6</v>
      </c>
    </row>
    <row r="276" spans="1:2" x14ac:dyDescent="0.3">
      <c r="A276" s="3" t="s">
        <v>1070</v>
      </c>
      <c r="B276" s="3">
        <f>AVERAGEIF(IMDB_Movies!$A$2:$A$3941,'Task 4'!A276,IMDB_Movies!$H$2:$H$3941)</f>
        <v>5.35</v>
      </c>
    </row>
    <row r="277" spans="1:2" x14ac:dyDescent="0.3">
      <c r="A277" s="3" t="s">
        <v>1072</v>
      </c>
      <c r="B277" s="3">
        <f>AVERAGEIF(IMDB_Movies!$A$2:$A$3941,'Task 4'!A277,IMDB_Movies!$H$2:$H$3941)</f>
        <v>7.7666666666666657</v>
      </c>
    </row>
    <row r="278" spans="1:2" x14ac:dyDescent="0.3">
      <c r="A278" s="3" t="s">
        <v>1076</v>
      </c>
      <c r="B278" s="3">
        <f>AVERAGEIF(IMDB_Movies!$A$2:$A$3941,'Task 4'!A278,IMDB_Movies!$H$2:$H$3941)</f>
        <v>7.4</v>
      </c>
    </row>
    <row r="279" spans="1:2" x14ac:dyDescent="0.3">
      <c r="A279" s="3" t="s">
        <v>1079</v>
      </c>
      <c r="B279" s="3">
        <f>AVERAGEIF(IMDB_Movies!$A$2:$A$3941,'Task 4'!A279,IMDB_Movies!$H$2:$H$3941)</f>
        <v>7.9750000000000005</v>
      </c>
    </row>
    <row r="280" spans="1:2" x14ac:dyDescent="0.3">
      <c r="A280" s="3" t="s">
        <v>1087</v>
      </c>
      <c r="B280" s="3">
        <f>AVERAGEIF(IMDB_Movies!$A$2:$A$3941,'Task 4'!A280,IMDB_Movies!$H$2:$H$3941)</f>
        <v>5.3000000000000007</v>
      </c>
    </row>
    <row r="281" spans="1:2" x14ac:dyDescent="0.3">
      <c r="A281" s="3" t="s">
        <v>1093</v>
      </c>
      <c r="B281" s="3">
        <f>AVERAGEIF(IMDB_Movies!$A$2:$A$3941,'Task 4'!A281,IMDB_Movies!$H$2:$H$3941)</f>
        <v>5.9499999999999993</v>
      </c>
    </row>
    <row r="282" spans="1:2" x14ac:dyDescent="0.3">
      <c r="A282" s="3" t="s">
        <v>1096</v>
      </c>
      <c r="B282" s="3">
        <f>AVERAGEIF(IMDB_Movies!$A$2:$A$3941,'Task 4'!A282,IMDB_Movies!$H$2:$H$3941)</f>
        <v>6</v>
      </c>
    </row>
    <row r="283" spans="1:2" x14ac:dyDescent="0.3">
      <c r="A283" s="3" t="s">
        <v>1103</v>
      </c>
      <c r="B283" s="3">
        <f>AVERAGEIF(IMDB_Movies!$A$2:$A$3941,'Task 4'!A283,IMDB_Movies!$H$2:$H$3941)</f>
        <v>6.05</v>
      </c>
    </row>
    <row r="284" spans="1:2" x14ac:dyDescent="0.3">
      <c r="A284" s="3" t="s">
        <v>1106</v>
      </c>
      <c r="B284" s="3">
        <f>AVERAGEIF(IMDB_Movies!$A$2:$A$3941,'Task 4'!A284,IMDB_Movies!$H$2:$H$3941)</f>
        <v>6.5500000000000007</v>
      </c>
    </row>
    <row r="285" spans="1:2" x14ac:dyDescent="0.3">
      <c r="A285" s="3" t="s">
        <v>1114</v>
      </c>
      <c r="B285" s="3">
        <f>AVERAGEIF(IMDB_Movies!$A$2:$A$3941,'Task 4'!A285,IMDB_Movies!$H$2:$H$3941)</f>
        <v>6.625</v>
      </c>
    </row>
    <row r="286" spans="1:2" x14ac:dyDescent="0.3">
      <c r="A286" s="3" t="s">
        <v>1117</v>
      </c>
      <c r="B286" s="3">
        <f>AVERAGEIF(IMDB_Movies!$A$2:$A$3941,'Task 4'!A286,IMDB_Movies!$H$2:$H$3941)</f>
        <v>5.8500000000000005</v>
      </c>
    </row>
    <row r="287" spans="1:2" x14ac:dyDescent="0.3">
      <c r="A287" s="3" t="s">
        <v>1125</v>
      </c>
      <c r="B287" s="3">
        <f>AVERAGEIF(IMDB_Movies!$A$2:$A$3941,'Task 4'!A287,IMDB_Movies!$H$2:$H$3941)</f>
        <v>6.6749999999999998</v>
      </c>
    </row>
    <row r="288" spans="1:2" x14ac:dyDescent="0.3">
      <c r="A288" s="3" t="s">
        <v>1130</v>
      </c>
      <c r="B288" s="3">
        <f>AVERAGEIF(IMDB_Movies!$A$2:$A$3941,'Task 4'!A288,IMDB_Movies!$H$2:$H$3941)</f>
        <v>6.3</v>
      </c>
    </row>
    <row r="289" spans="1:2" x14ac:dyDescent="0.3">
      <c r="A289" s="3" t="s">
        <v>1140</v>
      </c>
      <c r="B289" s="3">
        <f>AVERAGEIF(IMDB_Movies!$A$2:$A$3941,'Task 4'!A289,IMDB_Movies!$H$2:$H$3941)</f>
        <v>5.26</v>
      </c>
    </row>
    <row r="290" spans="1:2" x14ac:dyDescent="0.3">
      <c r="A290" s="3" t="s">
        <v>1144</v>
      </c>
      <c r="B290" s="3">
        <f>AVERAGEIF(IMDB_Movies!$A$2:$A$3941,'Task 4'!A290,IMDB_Movies!$H$2:$H$3941)</f>
        <v>6.4</v>
      </c>
    </row>
    <row r="291" spans="1:2" x14ac:dyDescent="0.3">
      <c r="A291" s="3" t="s">
        <v>1149</v>
      </c>
      <c r="B291" s="3">
        <f>AVERAGEIF(IMDB_Movies!$A$2:$A$3941,'Task 4'!A291,IMDB_Movies!$H$2:$H$3941)</f>
        <v>6.6000000000000005</v>
      </c>
    </row>
    <row r="292" spans="1:2" x14ac:dyDescent="0.3">
      <c r="A292" s="3" t="s">
        <v>1151</v>
      </c>
      <c r="B292" s="3">
        <f>AVERAGEIF(IMDB_Movies!$A$2:$A$3941,'Task 4'!A292,IMDB_Movies!$H$2:$H$3941)</f>
        <v>6.5</v>
      </c>
    </row>
    <row r="293" spans="1:2" x14ac:dyDescent="0.3">
      <c r="A293" s="3" t="s">
        <v>1155</v>
      </c>
      <c r="B293" s="3">
        <f>AVERAGEIF(IMDB_Movies!$A$2:$A$3941,'Task 4'!A293,IMDB_Movies!$H$2:$H$3941)</f>
        <v>3.6</v>
      </c>
    </row>
    <row r="294" spans="1:2" x14ac:dyDescent="0.3">
      <c r="A294" s="3" t="s">
        <v>1157</v>
      </c>
      <c r="B294" s="3">
        <f>AVERAGEIF(IMDB_Movies!$A$2:$A$3941,'Task 4'!A294,IMDB_Movies!$H$2:$H$3941)</f>
        <v>5.8</v>
      </c>
    </row>
    <row r="295" spans="1:2" x14ac:dyDescent="0.3">
      <c r="A295" s="3" t="s">
        <v>1159</v>
      </c>
      <c r="B295" s="3">
        <f>AVERAGEIF(IMDB_Movies!$A$2:$A$3941,'Task 4'!A295,IMDB_Movies!$H$2:$H$3941)</f>
        <v>6.2444444444444445</v>
      </c>
    </row>
    <row r="296" spans="1:2" x14ac:dyDescent="0.3">
      <c r="A296" s="3" t="s">
        <v>1165</v>
      </c>
      <c r="B296" s="3">
        <f>AVERAGEIF(IMDB_Movies!$A$2:$A$3941,'Task 4'!A296,IMDB_Movies!$H$2:$H$3941)</f>
        <v>6.1</v>
      </c>
    </row>
    <row r="297" spans="1:2" x14ac:dyDescent="0.3">
      <c r="A297" s="3" t="s">
        <v>1167</v>
      </c>
      <c r="B297" s="3">
        <f>AVERAGEIF(IMDB_Movies!$A$2:$A$3941,'Task 4'!A297,IMDB_Movies!$H$2:$H$3941)</f>
        <v>5.9</v>
      </c>
    </row>
    <row r="298" spans="1:2" x14ac:dyDescent="0.3">
      <c r="A298" s="3" t="s">
        <v>1169</v>
      </c>
      <c r="B298" s="3">
        <f>AVERAGEIF(IMDB_Movies!$A$2:$A$3941,'Task 4'!A298,IMDB_Movies!$H$2:$H$3941)</f>
        <v>6.5250000000000004</v>
      </c>
    </row>
    <row r="299" spans="1:2" x14ac:dyDescent="0.3">
      <c r="A299" s="3" t="s">
        <v>1173</v>
      </c>
      <c r="B299" s="3">
        <f>AVERAGEIF(IMDB_Movies!$A$2:$A$3941,'Task 4'!A299,IMDB_Movies!$H$2:$H$3941)</f>
        <v>6.4</v>
      </c>
    </row>
    <row r="300" spans="1:2" x14ac:dyDescent="0.3">
      <c r="A300" s="3" t="s">
        <v>1175</v>
      </c>
      <c r="B300" s="3">
        <f>AVERAGEIF(IMDB_Movies!$A$2:$A$3941,'Task 4'!A300,IMDB_Movies!$H$2:$H$3941)</f>
        <v>6.2</v>
      </c>
    </row>
    <row r="301" spans="1:2" x14ac:dyDescent="0.3">
      <c r="A301" s="3" t="s">
        <v>1179</v>
      </c>
      <c r="B301" s="3">
        <f>AVERAGEIF(IMDB_Movies!$A$2:$A$3941,'Task 4'!A301,IMDB_Movies!$H$2:$H$3941)</f>
        <v>5.6</v>
      </c>
    </row>
    <row r="302" spans="1:2" x14ac:dyDescent="0.3">
      <c r="A302" s="3" t="s">
        <v>1182</v>
      </c>
      <c r="B302" s="3">
        <f>AVERAGEIF(IMDB_Movies!$A$2:$A$3941,'Task 4'!A302,IMDB_Movies!$H$2:$H$3941)</f>
        <v>6.5</v>
      </c>
    </row>
    <row r="303" spans="1:2" x14ac:dyDescent="0.3">
      <c r="A303" s="3" t="s">
        <v>1184</v>
      </c>
      <c r="B303" s="3">
        <f>AVERAGEIF(IMDB_Movies!$A$2:$A$3941,'Task 4'!A303,IMDB_Movies!$H$2:$H$3941)</f>
        <v>7.6333333333333329</v>
      </c>
    </row>
    <row r="304" spans="1:2" x14ac:dyDescent="0.3">
      <c r="A304" s="3" t="s">
        <v>1187</v>
      </c>
      <c r="B304" s="3">
        <f>AVERAGEIF(IMDB_Movies!$A$2:$A$3941,'Task 4'!A304,IMDB_Movies!$H$2:$H$3941)</f>
        <v>6</v>
      </c>
    </row>
    <row r="305" spans="1:2" x14ac:dyDescent="0.3">
      <c r="A305" s="3" t="s">
        <v>1195</v>
      </c>
      <c r="B305" s="3">
        <f>AVERAGEIF(IMDB_Movies!$A$2:$A$3941,'Task 4'!A305,IMDB_Movies!$H$2:$H$3941)</f>
        <v>6.05</v>
      </c>
    </row>
    <row r="306" spans="1:2" x14ac:dyDescent="0.3">
      <c r="A306" s="3" t="s">
        <v>1197</v>
      </c>
      <c r="B306" s="3">
        <f>AVERAGEIF(IMDB_Movies!$A$2:$A$3941,'Task 4'!A306,IMDB_Movies!$H$2:$H$3941)</f>
        <v>5.4</v>
      </c>
    </row>
    <row r="307" spans="1:2" x14ac:dyDescent="0.3">
      <c r="A307" s="3" t="s">
        <v>1201</v>
      </c>
      <c r="B307" s="3">
        <f>AVERAGEIF(IMDB_Movies!$A$2:$A$3941,'Task 4'!A307,IMDB_Movies!$H$2:$H$3941)</f>
        <v>6.5</v>
      </c>
    </row>
    <row r="308" spans="1:2" x14ac:dyDescent="0.3">
      <c r="A308" s="3" t="s">
        <v>1206</v>
      </c>
      <c r="B308" s="3">
        <f>AVERAGEIF(IMDB_Movies!$A$2:$A$3941,'Task 4'!A308,IMDB_Movies!$H$2:$H$3941)</f>
        <v>6.55</v>
      </c>
    </row>
    <row r="309" spans="1:2" x14ac:dyDescent="0.3">
      <c r="A309" s="3" t="s">
        <v>1213</v>
      </c>
      <c r="B309" s="3">
        <f>AVERAGEIF(IMDB_Movies!$A$2:$A$3941,'Task 4'!A309,IMDB_Movies!$H$2:$H$3941)</f>
        <v>5.9</v>
      </c>
    </row>
    <row r="310" spans="1:2" x14ac:dyDescent="0.3">
      <c r="A310" s="3" t="s">
        <v>1215</v>
      </c>
      <c r="B310" s="3">
        <f>AVERAGEIF(IMDB_Movies!$A$2:$A$3941,'Task 4'!A310,IMDB_Movies!$H$2:$H$3941)</f>
        <v>7.7333333333333334</v>
      </c>
    </row>
    <row r="311" spans="1:2" x14ac:dyDescent="0.3">
      <c r="A311" s="3" t="s">
        <v>1217</v>
      </c>
      <c r="B311" s="3">
        <f>AVERAGEIF(IMDB_Movies!$A$2:$A$3941,'Task 4'!A311,IMDB_Movies!$H$2:$H$3941)</f>
        <v>6.166666666666667</v>
      </c>
    </row>
    <row r="312" spans="1:2" x14ac:dyDescent="0.3">
      <c r="A312" s="3" t="s">
        <v>1223</v>
      </c>
      <c r="B312" s="3">
        <f>AVERAGEIF(IMDB_Movies!$A$2:$A$3941,'Task 4'!A312,IMDB_Movies!$H$2:$H$3941)</f>
        <v>6</v>
      </c>
    </row>
    <row r="313" spans="1:2" x14ac:dyDescent="0.3">
      <c r="A313" s="3" t="s">
        <v>1226</v>
      </c>
      <c r="B313" s="3">
        <f>AVERAGEIF(IMDB_Movies!$A$2:$A$3941,'Task 4'!A313,IMDB_Movies!$H$2:$H$3941)</f>
        <v>7.2052631578947368</v>
      </c>
    </row>
    <row r="314" spans="1:2" x14ac:dyDescent="0.3">
      <c r="A314" s="3" t="s">
        <v>1233</v>
      </c>
      <c r="B314" s="3">
        <f>AVERAGEIF(IMDB_Movies!$A$2:$A$3941,'Task 4'!A314,IMDB_Movies!$H$2:$H$3941)</f>
        <v>6.8</v>
      </c>
    </row>
    <row r="315" spans="1:2" x14ac:dyDescent="0.3">
      <c r="A315" s="3" t="s">
        <v>1235</v>
      </c>
      <c r="B315" s="3">
        <f>AVERAGEIF(IMDB_Movies!$A$2:$A$3941,'Task 4'!A315,IMDB_Movies!$H$2:$H$3941)</f>
        <v>7.8000000000000007</v>
      </c>
    </row>
    <row r="316" spans="1:2" x14ac:dyDescent="0.3">
      <c r="A316" s="3" t="s">
        <v>1237</v>
      </c>
      <c r="B316" s="3">
        <f>AVERAGEIF(IMDB_Movies!$A$2:$A$3941,'Task 4'!A316,IMDB_Movies!$H$2:$H$3941)</f>
        <v>6.3</v>
      </c>
    </row>
    <row r="317" spans="1:2" x14ac:dyDescent="0.3">
      <c r="A317" s="3" t="s">
        <v>1240</v>
      </c>
      <c r="B317" s="3">
        <f>AVERAGEIF(IMDB_Movies!$A$2:$A$3941,'Task 4'!A317,IMDB_Movies!$H$2:$H$3941)</f>
        <v>6.8666666666666671</v>
      </c>
    </row>
    <row r="318" spans="1:2" x14ac:dyDescent="0.3">
      <c r="A318" s="3" t="s">
        <v>1243</v>
      </c>
      <c r="B318" s="3">
        <f>AVERAGEIF(IMDB_Movies!$A$2:$A$3941,'Task 4'!A318,IMDB_Movies!$H$2:$H$3941)</f>
        <v>5.166666666666667</v>
      </c>
    </row>
    <row r="319" spans="1:2" x14ac:dyDescent="0.3">
      <c r="A319" s="3" t="s">
        <v>1250</v>
      </c>
      <c r="B319" s="3">
        <f>AVERAGEIF(IMDB_Movies!$A$2:$A$3941,'Task 4'!A319,IMDB_Movies!$H$2:$H$3941)</f>
        <v>6.8833333333333329</v>
      </c>
    </row>
    <row r="320" spans="1:2" x14ac:dyDescent="0.3">
      <c r="A320" s="3" t="s">
        <v>1256</v>
      </c>
      <c r="B320" s="3">
        <f>AVERAGEIF(IMDB_Movies!$A$2:$A$3941,'Task 4'!A320,IMDB_Movies!$H$2:$H$3941)</f>
        <v>5.65</v>
      </c>
    </row>
    <row r="321" spans="1:2" x14ac:dyDescent="0.3">
      <c r="A321" s="3" t="s">
        <v>1259</v>
      </c>
      <c r="B321" s="3">
        <f>AVERAGEIF(IMDB_Movies!$A$2:$A$3941,'Task 4'!A321,IMDB_Movies!$H$2:$H$3941)</f>
        <v>5.0999999999999996</v>
      </c>
    </row>
    <row r="322" spans="1:2" x14ac:dyDescent="0.3">
      <c r="A322" s="3" t="s">
        <v>1262</v>
      </c>
      <c r="B322" s="3">
        <f>AVERAGEIF(IMDB_Movies!$A$2:$A$3941,'Task 4'!A322,IMDB_Movies!$H$2:$H$3941)</f>
        <v>7.3250000000000002</v>
      </c>
    </row>
    <row r="323" spans="1:2" x14ac:dyDescent="0.3">
      <c r="A323" s="3" t="s">
        <v>1265</v>
      </c>
      <c r="B323" s="3">
        <f>AVERAGEIF(IMDB_Movies!$A$2:$A$3941,'Task 4'!A323,IMDB_Movies!$H$2:$H$3941)</f>
        <v>6.4666666666666659</v>
      </c>
    </row>
    <row r="324" spans="1:2" x14ac:dyDescent="0.3">
      <c r="A324" s="3" t="s">
        <v>1269</v>
      </c>
      <c r="B324" s="3">
        <f>AVERAGEIF(IMDB_Movies!$A$2:$A$3941,'Task 4'!A324,IMDB_Movies!$H$2:$H$3941)</f>
        <v>6.7666666666666666</v>
      </c>
    </row>
    <row r="325" spans="1:2" x14ac:dyDescent="0.3">
      <c r="A325" s="3" t="s">
        <v>1280</v>
      </c>
      <c r="B325" s="3">
        <f>AVERAGEIF(IMDB_Movies!$A$2:$A$3941,'Task 4'!A325,IMDB_Movies!$H$2:$H$3941)</f>
        <v>6.1</v>
      </c>
    </row>
    <row r="326" spans="1:2" x14ac:dyDescent="0.3">
      <c r="A326" s="3" t="s">
        <v>1282</v>
      </c>
      <c r="B326" s="3">
        <f>AVERAGEIF(IMDB_Movies!$A$2:$A$3941,'Task 4'!A326,IMDB_Movies!$H$2:$H$3941)</f>
        <v>5.1749999999999998</v>
      </c>
    </row>
    <row r="327" spans="1:2" x14ac:dyDescent="0.3">
      <c r="A327" s="3" t="s">
        <v>1286</v>
      </c>
      <c r="B327" s="3">
        <f>AVERAGEIF(IMDB_Movies!$A$2:$A$3941,'Task 4'!A327,IMDB_Movies!$H$2:$H$3941)</f>
        <v>7.0181818181818185</v>
      </c>
    </row>
    <row r="328" spans="1:2" x14ac:dyDescent="0.3">
      <c r="A328" s="3" t="s">
        <v>1288</v>
      </c>
      <c r="B328" s="3">
        <f>AVERAGEIF(IMDB_Movies!$A$2:$A$3941,'Task 4'!A328,IMDB_Movies!$H$2:$H$3941)</f>
        <v>3.8</v>
      </c>
    </row>
    <row r="329" spans="1:2" x14ac:dyDescent="0.3">
      <c r="A329" s="3" t="s">
        <v>1291</v>
      </c>
      <c r="B329" s="3">
        <f>AVERAGEIF(IMDB_Movies!$A$2:$A$3941,'Task 4'!A329,IMDB_Movies!$H$2:$H$3941)</f>
        <v>5.9</v>
      </c>
    </row>
    <row r="330" spans="1:2" x14ac:dyDescent="0.3">
      <c r="A330" s="3" t="s">
        <v>1295</v>
      </c>
      <c r="B330" s="3">
        <f>AVERAGEIF(IMDB_Movies!$A$2:$A$3941,'Task 4'!A330,IMDB_Movies!$H$2:$H$3941)</f>
        <v>6.1999999999999993</v>
      </c>
    </row>
    <row r="331" spans="1:2" x14ac:dyDescent="0.3">
      <c r="A331" s="3" t="s">
        <v>1298</v>
      </c>
      <c r="B331" s="3">
        <f>AVERAGEIF(IMDB_Movies!$A$2:$A$3941,'Task 4'!A331,IMDB_Movies!$H$2:$H$3941)</f>
        <v>5.55</v>
      </c>
    </row>
    <row r="332" spans="1:2" x14ac:dyDescent="0.3">
      <c r="A332" s="3" t="s">
        <v>1301</v>
      </c>
      <c r="B332" s="3">
        <f>AVERAGEIF(IMDB_Movies!$A$2:$A$3941,'Task 4'!A332,IMDB_Movies!$H$2:$H$3941)</f>
        <v>6.6000000000000005</v>
      </c>
    </row>
    <row r="333" spans="1:2" x14ac:dyDescent="0.3">
      <c r="A333" s="3" t="s">
        <v>1312</v>
      </c>
      <c r="B333" s="3">
        <f>AVERAGEIF(IMDB_Movies!$A$2:$A$3941,'Task 4'!A333,IMDB_Movies!$H$2:$H$3941)</f>
        <v>7</v>
      </c>
    </row>
    <row r="334" spans="1:2" x14ac:dyDescent="0.3">
      <c r="A334" s="3" t="s">
        <v>1319</v>
      </c>
      <c r="B334" s="3">
        <f>AVERAGEIF(IMDB_Movies!$A$2:$A$3941,'Task 4'!A334,IMDB_Movies!$H$2:$H$3941)</f>
        <v>5.4</v>
      </c>
    </row>
    <row r="335" spans="1:2" x14ac:dyDescent="0.3">
      <c r="A335" s="3" t="s">
        <v>1322</v>
      </c>
      <c r="B335" s="3">
        <f>AVERAGEIF(IMDB_Movies!$A$2:$A$3941,'Task 4'!A335,IMDB_Movies!$H$2:$H$3941)</f>
        <v>5.5</v>
      </c>
    </row>
    <row r="336" spans="1:2" x14ac:dyDescent="0.3">
      <c r="A336" s="3" t="s">
        <v>1326</v>
      </c>
      <c r="B336" s="3">
        <f>AVERAGEIF(IMDB_Movies!$A$2:$A$3941,'Task 4'!A336,IMDB_Movies!$H$2:$H$3941)</f>
        <v>6.6</v>
      </c>
    </row>
    <row r="337" spans="1:2" x14ac:dyDescent="0.3">
      <c r="A337" s="3" t="s">
        <v>1328</v>
      </c>
      <c r="B337" s="3">
        <f>AVERAGEIF(IMDB_Movies!$A$2:$A$3941,'Task 4'!A337,IMDB_Movies!$H$2:$H$3941)</f>
        <v>5.95</v>
      </c>
    </row>
    <row r="338" spans="1:2" x14ac:dyDescent="0.3">
      <c r="A338" s="3" t="s">
        <v>1333</v>
      </c>
      <c r="B338" s="3">
        <f>AVERAGEIF(IMDB_Movies!$A$2:$A$3941,'Task 4'!A338,IMDB_Movies!$H$2:$H$3941)</f>
        <v>6.839999999999999</v>
      </c>
    </row>
    <row r="339" spans="1:2" x14ac:dyDescent="0.3">
      <c r="A339" s="3" t="s">
        <v>1338</v>
      </c>
      <c r="B339" s="3">
        <f>AVERAGEIF(IMDB_Movies!$A$2:$A$3941,'Task 4'!A339,IMDB_Movies!$H$2:$H$3941)</f>
        <v>6.7333333333333334</v>
      </c>
    </row>
    <row r="340" spans="1:2" x14ac:dyDescent="0.3">
      <c r="A340" s="3" t="s">
        <v>1342</v>
      </c>
      <c r="B340" s="3">
        <f>AVERAGEIF(IMDB_Movies!$A$2:$A$3941,'Task 4'!A340,IMDB_Movies!$H$2:$H$3941)</f>
        <v>6.166666666666667</v>
      </c>
    </row>
    <row r="341" spans="1:2" x14ac:dyDescent="0.3">
      <c r="A341" s="3" t="s">
        <v>1347</v>
      </c>
      <c r="B341" s="3">
        <f>AVERAGEIF(IMDB_Movies!$A$2:$A$3941,'Task 4'!A341,IMDB_Movies!$H$2:$H$3941)</f>
        <v>5</v>
      </c>
    </row>
    <row r="342" spans="1:2" x14ac:dyDescent="0.3">
      <c r="A342" s="3" t="s">
        <v>1353</v>
      </c>
      <c r="B342" s="3">
        <f>AVERAGEIF(IMDB_Movies!$A$2:$A$3941,'Task 4'!A342,IMDB_Movies!$H$2:$H$3941)</f>
        <v>5.5333333333333341</v>
      </c>
    </row>
    <row r="343" spans="1:2" x14ac:dyDescent="0.3">
      <c r="A343" s="3" t="s">
        <v>1356</v>
      </c>
      <c r="B343" s="3">
        <f>AVERAGEIF(IMDB_Movies!$A$2:$A$3941,'Task 4'!A343,IMDB_Movies!$H$2:$H$3941)</f>
        <v>4.8166666666666664</v>
      </c>
    </row>
    <row r="344" spans="1:2" x14ac:dyDescent="0.3">
      <c r="A344" s="3" t="s">
        <v>1360</v>
      </c>
      <c r="B344" s="3">
        <f>AVERAGEIF(IMDB_Movies!$A$2:$A$3941,'Task 4'!A344,IMDB_Movies!$H$2:$H$3941)</f>
        <v>6.35</v>
      </c>
    </row>
    <row r="345" spans="1:2" x14ac:dyDescent="0.3">
      <c r="A345" s="3" t="s">
        <v>1362</v>
      </c>
      <c r="B345" s="3">
        <f>AVERAGEIF(IMDB_Movies!$A$2:$A$3941,'Task 4'!A345,IMDB_Movies!$H$2:$H$3941)</f>
        <v>7</v>
      </c>
    </row>
    <row r="346" spans="1:2" x14ac:dyDescent="0.3">
      <c r="A346" s="3" t="s">
        <v>1366</v>
      </c>
      <c r="B346" s="3">
        <f>AVERAGEIF(IMDB_Movies!$A$2:$A$3941,'Task 4'!A346,IMDB_Movies!$H$2:$H$3941)</f>
        <v>6</v>
      </c>
    </row>
    <row r="347" spans="1:2" x14ac:dyDescent="0.3">
      <c r="A347" s="3" t="s">
        <v>1368</v>
      </c>
      <c r="B347" s="3">
        <f>AVERAGEIF(IMDB_Movies!$A$2:$A$3941,'Task 4'!A347,IMDB_Movies!$H$2:$H$3941)</f>
        <v>6.1</v>
      </c>
    </row>
    <row r="348" spans="1:2" x14ac:dyDescent="0.3">
      <c r="A348" s="3" t="s">
        <v>1370</v>
      </c>
      <c r="B348" s="3">
        <f>AVERAGEIF(IMDB_Movies!$A$2:$A$3941,'Task 4'!A348,IMDB_Movies!$H$2:$H$3941)</f>
        <v>5.3</v>
      </c>
    </row>
    <row r="349" spans="1:2" x14ac:dyDescent="0.3">
      <c r="A349" s="3" t="s">
        <v>1372</v>
      </c>
      <c r="B349" s="3">
        <f>AVERAGEIF(IMDB_Movies!$A$2:$A$3941,'Task 4'!A349,IMDB_Movies!$H$2:$H$3941)</f>
        <v>5.4</v>
      </c>
    </row>
    <row r="350" spans="1:2" x14ac:dyDescent="0.3">
      <c r="A350" s="3" t="s">
        <v>1375</v>
      </c>
      <c r="B350" s="3">
        <f>AVERAGEIF(IMDB_Movies!$A$2:$A$3941,'Task 4'!A350,IMDB_Movies!$H$2:$H$3941)</f>
        <v>7.1714285714285708</v>
      </c>
    </row>
    <row r="351" spans="1:2" x14ac:dyDescent="0.3">
      <c r="A351" s="3" t="s">
        <v>1378</v>
      </c>
      <c r="B351" s="3">
        <f>AVERAGEIF(IMDB_Movies!$A$2:$A$3941,'Task 4'!A351,IMDB_Movies!$H$2:$H$3941)</f>
        <v>5.9</v>
      </c>
    </row>
    <row r="352" spans="1:2" x14ac:dyDescent="0.3">
      <c r="A352" s="3" t="s">
        <v>1380</v>
      </c>
      <c r="B352" s="3">
        <f>AVERAGEIF(IMDB_Movies!$A$2:$A$3941,'Task 4'!A352,IMDB_Movies!$H$2:$H$3941)</f>
        <v>7.3400000000000007</v>
      </c>
    </row>
    <row r="353" spans="1:2" x14ac:dyDescent="0.3">
      <c r="A353" s="3" t="s">
        <v>1384</v>
      </c>
      <c r="B353" s="3">
        <f>AVERAGEIF(IMDB_Movies!$A$2:$A$3941,'Task 4'!A353,IMDB_Movies!$H$2:$H$3941)</f>
        <v>6.8</v>
      </c>
    </row>
    <row r="354" spans="1:2" x14ac:dyDescent="0.3">
      <c r="A354" s="3" t="s">
        <v>1386</v>
      </c>
      <c r="B354" s="3">
        <f>AVERAGEIF(IMDB_Movies!$A$2:$A$3941,'Task 4'!A354,IMDB_Movies!$H$2:$H$3941)</f>
        <v>6.1</v>
      </c>
    </row>
    <row r="355" spans="1:2" x14ac:dyDescent="0.3">
      <c r="A355" s="3" t="s">
        <v>1389</v>
      </c>
      <c r="B355" s="3">
        <f>AVERAGEIF(IMDB_Movies!$A$2:$A$3941,'Task 4'!A355,IMDB_Movies!$H$2:$H$3941)</f>
        <v>5.6333333333333329</v>
      </c>
    </row>
    <row r="356" spans="1:2" x14ac:dyDescent="0.3">
      <c r="A356" s="3" t="s">
        <v>1392</v>
      </c>
      <c r="B356" s="3">
        <f>AVERAGEIF(IMDB_Movies!$A$2:$A$3941,'Task 4'!A356,IMDB_Movies!$H$2:$H$3941)</f>
        <v>6.833333333333333</v>
      </c>
    </row>
    <row r="357" spans="1:2" x14ac:dyDescent="0.3">
      <c r="A357" s="3" t="s">
        <v>1394</v>
      </c>
      <c r="B357" s="3">
        <f>AVERAGEIF(IMDB_Movies!$A$2:$A$3941,'Task 4'!A357,IMDB_Movies!$H$2:$H$3941)</f>
        <v>6.55</v>
      </c>
    </row>
    <row r="358" spans="1:2" x14ac:dyDescent="0.3">
      <c r="A358" s="3" t="s">
        <v>1401</v>
      </c>
      <c r="B358" s="3">
        <f>AVERAGEIF(IMDB_Movies!$A$2:$A$3941,'Task 4'!A358,IMDB_Movies!$H$2:$H$3941)</f>
        <v>5.6625000000000005</v>
      </c>
    </row>
    <row r="359" spans="1:2" x14ac:dyDescent="0.3">
      <c r="A359" s="3" t="s">
        <v>1404</v>
      </c>
      <c r="B359" s="3">
        <f>AVERAGEIF(IMDB_Movies!$A$2:$A$3941,'Task 4'!A359,IMDB_Movies!$H$2:$H$3941)</f>
        <v>6.1</v>
      </c>
    </row>
    <row r="360" spans="1:2" x14ac:dyDescent="0.3">
      <c r="A360" s="3" t="s">
        <v>1406</v>
      </c>
      <c r="B360" s="3">
        <f>AVERAGEIF(IMDB_Movies!$A$2:$A$3941,'Task 4'!A360,IMDB_Movies!$H$2:$H$3941)</f>
        <v>6.4</v>
      </c>
    </row>
    <row r="361" spans="1:2" x14ac:dyDescent="0.3">
      <c r="A361" s="3" t="s">
        <v>1408</v>
      </c>
      <c r="B361" s="3">
        <f>AVERAGEIF(IMDB_Movies!$A$2:$A$3941,'Task 4'!A361,IMDB_Movies!$H$2:$H$3941)</f>
        <v>7.3999999999999995</v>
      </c>
    </row>
    <row r="362" spans="1:2" x14ac:dyDescent="0.3">
      <c r="A362" s="3" t="s">
        <v>1416</v>
      </c>
      <c r="B362" s="3">
        <f>AVERAGEIF(IMDB_Movies!$A$2:$A$3941,'Task 4'!A362,IMDB_Movies!$H$2:$H$3941)</f>
        <v>6.1400000000000006</v>
      </c>
    </row>
    <row r="363" spans="1:2" x14ac:dyDescent="0.3">
      <c r="A363" s="3" t="s">
        <v>1425</v>
      </c>
      <c r="B363" s="3">
        <f>AVERAGEIF(IMDB_Movies!$A$2:$A$3941,'Task 4'!A363,IMDB_Movies!$H$2:$H$3941)</f>
        <v>5.45</v>
      </c>
    </row>
    <row r="364" spans="1:2" x14ac:dyDescent="0.3">
      <c r="A364" s="3" t="s">
        <v>1428</v>
      </c>
      <c r="B364" s="3">
        <f>AVERAGEIF(IMDB_Movies!$A$2:$A$3941,'Task 4'!A364,IMDB_Movies!$H$2:$H$3941)</f>
        <v>6.7</v>
      </c>
    </row>
    <row r="365" spans="1:2" x14ac:dyDescent="0.3">
      <c r="A365" s="3" t="s">
        <v>1436</v>
      </c>
      <c r="B365" s="3">
        <f>AVERAGEIF(IMDB_Movies!$A$2:$A$3941,'Task 4'!A365,IMDB_Movies!$H$2:$H$3941)</f>
        <v>6.6</v>
      </c>
    </row>
    <row r="366" spans="1:2" x14ac:dyDescent="0.3">
      <c r="A366" s="3" t="s">
        <v>1439</v>
      </c>
      <c r="B366" s="3">
        <f>AVERAGEIF(IMDB_Movies!$A$2:$A$3941,'Task 4'!A366,IMDB_Movies!$H$2:$H$3941)</f>
        <v>6.6</v>
      </c>
    </row>
    <row r="367" spans="1:2" x14ac:dyDescent="0.3">
      <c r="A367" s="3" t="s">
        <v>1441</v>
      </c>
      <c r="B367" s="3">
        <f>AVERAGEIF(IMDB_Movies!$A$2:$A$3941,'Task 4'!A367,IMDB_Movies!$H$2:$H$3941)</f>
        <v>5.5333333333333341</v>
      </c>
    </row>
    <row r="368" spans="1:2" x14ac:dyDescent="0.3">
      <c r="A368" s="3" t="s">
        <v>1443</v>
      </c>
      <c r="B368" s="3">
        <f>AVERAGEIF(IMDB_Movies!$A$2:$A$3941,'Task 4'!A368,IMDB_Movies!$H$2:$H$3941)</f>
        <v>6.2</v>
      </c>
    </row>
    <row r="369" spans="1:2" x14ac:dyDescent="0.3">
      <c r="A369" s="3" t="s">
        <v>1446</v>
      </c>
      <c r="B369" s="3">
        <f>AVERAGEIF(IMDB_Movies!$A$2:$A$3941,'Task 4'!A369,IMDB_Movies!$H$2:$H$3941)</f>
        <v>5.5</v>
      </c>
    </row>
    <row r="370" spans="1:2" x14ac:dyDescent="0.3">
      <c r="A370" s="3" t="s">
        <v>1451</v>
      </c>
      <c r="B370" s="3">
        <f>AVERAGEIF(IMDB_Movies!$A$2:$A$3941,'Task 4'!A370,IMDB_Movies!$H$2:$H$3941)</f>
        <v>6.5666666666666664</v>
      </c>
    </row>
    <row r="371" spans="1:2" x14ac:dyDescent="0.3">
      <c r="A371" s="3" t="s">
        <v>1455</v>
      </c>
      <c r="B371" s="3">
        <f>AVERAGEIF(IMDB_Movies!$A$2:$A$3941,'Task 4'!A371,IMDB_Movies!$H$2:$H$3941)</f>
        <v>6.55</v>
      </c>
    </row>
    <row r="372" spans="1:2" x14ac:dyDescent="0.3">
      <c r="A372" s="3" t="s">
        <v>1458</v>
      </c>
      <c r="B372" s="3">
        <f>AVERAGEIF(IMDB_Movies!$A$2:$A$3941,'Task 4'!A372,IMDB_Movies!$H$2:$H$3941)</f>
        <v>6.4599999999999991</v>
      </c>
    </row>
    <row r="373" spans="1:2" x14ac:dyDescent="0.3">
      <c r="A373" s="3" t="s">
        <v>1461</v>
      </c>
      <c r="B373" s="3">
        <f>AVERAGEIF(IMDB_Movies!$A$2:$A$3941,'Task 4'!A373,IMDB_Movies!$H$2:$H$3941)</f>
        <v>3</v>
      </c>
    </row>
    <row r="374" spans="1:2" x14ac:dyDescent="0.3">
      <c r="A374" s="3" t="s">
        <v>1464</v>
      </c>
      <c r="B374" s="3">
        <f>AVERAGEIF(IMDB_Movies!$A$2:$A$3941,'Task 4'!A374,IMDB_Movies!$H$2:$H$3941)</f>
        <v>6.8000000000000007</v>
      </c>
    </row>
    <row r="375" spans="1:2" x14ac:dyDescent="0.3">
      <c r="A375" s="3" t="s">
        <v>1467</v>
      </c>
      <c r="B375" s="3">
        <f>AVERAGEIF(IMDB_Movies!$A$2:$A$3941,'Task 4'!A375,IMDB_Movies!$H$2:$H$3941)</f>
        <v>8.1</v>
      </c>
    </row>
    <row r="376" spans="1:2" x14ac:dyDescent="0.3">
      <c r="A376" s="3" t="s">
        <v>1470</v>
      </c>
      <c r="B376" s="3">
        <f>AVERAGEIF(IMDB_Movies!$A$2:$A$3941,'Task 4'!A376,IMDB_Movies!$H$2:$H$3941)</f>
        <v>6.1285714285714281</v>
      </c>
    </row>
    <row r="377" spans="1:2" x14ac:dyDescent="0.3">
      <c r="A377" s="3" t="s">
        <v>1479</v>
      </c>
      <c r="B377" s="3">
        <f>AVERAGEIF(IMDB_Movies!$A$2:$A$3941,'Task 4'!A377,IMDB_Movies!$H$2:$H$3941)</f>
        <v>5.7</v>
      </c>
    </row>
    <row r="378" spans="1:2" x14ac:dyDescent="0.3">
      <c r="A378" s="3" t="s">
        <v>1487</v>
      </c>
      <c r="B378" s="3">
        <f>AVERAGEIF(IMDB_Movies!$A$2:$A$3941,'Task 4'!A378,IMDB_Movies!$H$2:$H$3941)</f>
        <v>5.9</v>
      </c>
    </row>
    <row r="379" spans="1:2" x14ac:dyDescent="0.3">
      <c r="A379" s="3" t="s">
        <v>1490</v>
      </c>
      <c r="B379" s="3">
        <f>AVERAGEIF(IMDB_Movies!$A$2:$A$3941,'Task 4'!A379,IMDB_Movies!$H$2:$H$3941)</f>
        <v>6.125</v>
      </c>
    </row>
    <row r="380" spans="1:2" x14ac:dyDescent="0.3">
      <c r="A380" s="3" t="s">
        <v>1495</v>
      </c>
      <c r="B380" s="3">
        <f>AVERAGEIF(IMDB_Movies!$A$2:$A$3941,'Task 4'!A380,IMDB_Movies!$H$2:$H$3941)</f>
        <v>5.5600000000000005</v>
      </c>
    </row>
    <row r="381" spans="1:2" x14ac:dyDescent="0.3">
      <c r="A381" s="3" t="s">
        <v>1497</v>
      </c>
      <c r="B381" s="3">
        <f>AVERAGEIF(IMDB_Movies!$A$2:$A$3941,'Task 4'!A381,IMDB_Movies!$H$2:$H$3941)</f>
        <v>6.7799999999999994</v>
      </c>
    </row>
    <row r="382" spans="1:2" x14ac:dyDescent="0.3">
      <c r="A382" s="3" t="s">
        <v>1502</v>
      </c>
      <c r="B382" s="3">
        <f>AVERAGEIF(IMDB_Movies!$A$2:$A$3941,'Task 4'!A382,IMDB_Movies!$H$2:$H$3941)</f>
        <v>5.95</v>
      </c>
    </row>
    <row r="383" spans="1:2" x14ac:dyDescent="0.3">
      <c r="A383" s="3" t="s">
        <v>1508</v>
      </c>
      <c r="B383" s="3">
        <f>AVERAGEIF(IMDB_Movies!$A$2:$A$3941,'Task 4'!A383,IMDB_Movies!$H$2:$H$3941)</f>
        <v>6.6</v>
      </c>
    </row>
    <row r="384" spans="1:2" x14ac:dyDescent="0.3">
      <c r="A384" s="3" t="s">
        <v>1515</v>
      </c>
      <c r="B384" s="3">
        <f>AVERAGEIF(IMDB_Movies!$A$2:$A$3941,'Task 4'!A384,IMDB_Movies!$H$2:$H$3941)</f>
        <v>5.4499999999999993</v>
      </c>
    </row>
    <row r="385" spans="1:2" x14ac:dyDescent="0.3">
      <c r="A385" s="3" t="s">
        <v>1518</v>
      </c>
      <c r="B385" s="3">
        <f>AVERAGEIF(IMDB_Movies!$A$2:$A$3941,'Task 4'!A385,IMDB_Movies!$H$2:$H$3941)</f>
        <v>6.0333333333333323</v>
      </c>
    </row>
    <row r="386" spans="1:2" x14ac:dyDescent="0.3">
      <c r="A386" s="3" t="s">
        <v>1524</v>
      </c>
      <c r="B386" s="3">
        <f>AVERAGEIF(IMDB_Movies!$A$2:$A$3941,'Task 4'!A386,IMDB_Movies!$H$2:$H$3941)</f>
        <v>6.0200000000000005</v>
      </c>
    </row>
    <row r="387" spans="1:2" x14ac:dyDescent="0.3">
      <c r="A387" s="3" t="s">
        <v>1527</v>
      </c>
      <c r="B387" s="3">
        <f>AVERAGEIF(IMDB_Movies!$A$2:$A$3941,'Task 4'!A387,IMDB_Movies!$H$2:$H$3941)</f>
        <v>6.9749999999999996</v>
      </c>
    </row>
    <row r="388" spans="1:2" x14ac:dyDescent="0.3">
      <c r="A388" s="3" t="s">
        <v>1537</v>
      </c>
      <c r="B388" s="3">
        <f>AVERAGEIF(IMDB_Movies!$A$2:$A$3941,'Task 4'!A388,IMDB_Movies!$H$2:$H$3941)</f>
        <v>5.4666666666666659</v>
      </c>
    </row>
    <row r="389" spans="1:2" x14ac:dyDescent="0.3">
      <c r="A389" s="3" t="s">
        <v>1543</v>
      </c>
      <c r="B389" s="3">
        <f>AVERAGEIF(IMDB_Movies!$A$2:$A$3941,'Task 4'!A389,IMDB_Movies!$H$2:$H$3941)</f>
        <v>5.3000000000000007</v>
      </c>
    </row>
    <row r="390" spans="1:2" x14ac:dyDescent="0.3">
      <c r="A390" s="3" t="s">
        <v>1546</v>
      </c>
      <c r="B390" s="3">
        <f>AVERAGEIF(IMDB_Movies!$A$2:$A$3941,'Task 4'!A390,IMDB_Movies!$H$2:$H$3941)</f>
        <v>7.0333333333333341</v>
      </c>
    </row>
    <row r="391" spans="1:2" x14ac:dyDescent="0.3">
      <c r="A391" s="3" t="s">
        <v>1549</v>
      </c>
      <c r="B391" s="3">
        <f>AVERAGEIF(IMDB_Movies!$A$2:$A$3941,'Task 4'!A391,IMDB_Movies!$H$2:$H$3941)</f>
        <v>5.8</v>
      </c>
    </row>
    <row r="392" spans="1:2" x14ac:dyDescent="0.3">
      <c r="A392" s="3" t="s">
        <v>1553</v>
      </c>
      <c r="B392" s="3">
        <f>AVERAGEIF(IMDB_Movies!$A$2:$A$3941,'Task 4'!A392,IMDB_Movies!$H$2:$H$3941)</f>
        <v>7.2</v>
      </c>
    </row>
    <row r="393" spans="1:2" x14ac:dyDescent="0.3">
      <c r="A393" s="3" t="s">
        <v>1555</v>
      </c>
      <c r="B393" s="3">
        <f>AVERAGEIF(IMDB_Movies!$A$2:$A$3941,'Task 4'!A393,IMDB_Movies!$H$2:$H$3941)</f>
        <v>5.7</v>
      </c>
    </row>
    <row r="394" spans="1:2" x14ac:dyDescent="0.3">
      <c r="A394" s="3" t="s">
        <v>1557</v>
      </c>
      <c r="B394" s="3">
        <f>AVERAGEIF(IMDB_Movies!$A$2:$A$3941,'Task 4'!A394,IMDB_Movies!$H$2:$H$3941)</f>
        <v>6.45</v>
      </c>
    </row>
    <row r="395" spans="1:2" x14ac:dyDescent="0.3">
      <c r="A395" s="3" t="s">
        <v>1561</v>
      </c>
      <c r="B395" s="3">
        <f>AVERAGEIF(IMDB_Movies!$A$2:$A$3941,'Task 4'!A395,IMDB_Movies!$H$2:$H$3941)</f>
        <v>5.8</v>
      </c>
    </row>
    <row r="396" spans="1:2" x14ac:dyDescent="0.3">
      <c r="A396" s="3" t="s">
        <v>1563</v>
      </c>
      <c r="B396" s="3">
        <f>AVERAGEIF(IMDB_Movies!$A$2:$A$3941,'Task 4'!A396,IMDB_Movies!$H$2:$H$3941)</f>
        <v>6.85</v>
      </c>
    </row>
    <row r="397" spans="1:2" x14ac:dyDescent="0.3">
      <c r="A397" s="3" t="s">
        <v>1571</v>
      </c>
      <c r="B397" s="3">
        <f>AVERAGEIF(IMDB_Movies!$A$2:$A$3941,'Task 4'!A397,IMDB_Movies!$H$2:$H$3941)</f>
        <v>6.9666666666666659</v>
      </c>
    </row>
    <row r="398" spans="1:2" x14ac:dyDescent="0.3">
      <c r="A398" s="3" t="s">
        <v>1573</v>
      </c>
      <c r="B398" s="3">
        <f>AVERAGEIF(IMDB_Movies!$A$2:$A$3941,'Task 4'!A398,IMDB_Movies!$H$2:$H$3941)</f>
        <v>5.3</v>
      </c>
    </row>
    <row r="399" spans="1:2" x14ac:dyDescent="0.3">
      <c r="A399" s="3" t="s">
        <v>1575</v>
      </c>
      <c r="B399" s="3">
        <f>AVERAGEIF(IMDB_Movies!$A$2:$A$3941,'Task 4'!A399,IMDB_Movies!$H$2:$H$3941)</f>
        <v>7</v>
      </c>
    </row>
    <row r="400" spans="1:2" x14ac:dyDescent="0.3">
      <c r="A400" s="3" t="s">
        <v>1577</v>
      </c>
      <c r="B400" s="3">
        <f>AVERAGEIF(IMDB_Movies!$A$2:$A$3941,'Task 4'!A400,IMDB_Movies!$H$2:$H$3941)</f>
        <v>4.7</v>
      </c>
    </row>
    <row r="401" spans="1:2" x14ac:dyDescent="0.3">
      <c r="A401" s="3" t="s">
        <v>1579</v>
      </c>
      <c r="B401" s="3">
        <f>AVERAGEIF(IMDB_Movies!$A$2:$A$3941,'Task 4'!A401,IMDB_Movies!$H$2:$H$3941)</f>
        <v>5.6</v>
      </c>
    </row>
    <row r="402" spans="1:2" x14ac:dyDescent="0.3">
      <c r="A402" s="3" t="s">
        <v>1585</v>
      </c>
      <c r="B402" s="3">
        <f>AVERAGEIF(IMDB_Movies!$A$2:$A$3941,'Task 4'!A402,IMDB_Movies!$H$2:$H$3941)</f>
        <v>6.4</v>
      </c>
    </row>
    <row r="403" spans="1:2" x14ac:dyDescent="0.3">
      <c r="A403" s="3" t="s">
        <v>1593</v>
      </c>
      <c r="B403" s="3">
        <f>AVERAGEIF(IMDB_Movies!$A$2:$A$3941,'Task 4'!A403,IMDB_Movies!$H$2:$H$3941)</f>
        <v>7.6555555555555559</v>
      </c>
    </row>
    <row r="404" spans="1:2" x14ac:dyDescent="0.3">
      <c r="A404" s="3" t="s">
        <v>1597</v>
      </c>
      <c r="B404" s="3">
        <f>AVERAGEIF(IMDB_Movies!$A$2:$A$3941,'Task 4'!A404,IMDB_Movies!$H$2:$H$3941)</f>
        <v>6.4666666666666659</v>
      </c>
    </row>
    <row r="405" spans="1:2" x14ac:dyDescent="0.3">
      <c r="A405" s="3" t="s">
        <v>1607</v>
      </c>
      <c r="B405" s="3">
        <f>AVERAGEIF(IMDB_Movies!$A$2:$A$3941,'Task 4'!A405,IMDB_Movies!$H$2:$H$3941)</f>
        <v>7.0333333333333341</v>
      </c>
    </row>
    <row r="406" spans="1:2" x14ac:dyDescent="0.3">
      <c r="A406" s="3" t="s">
        <v>1611</v>
      </c>
      <c r="B406" s="3">
        <f>AVERAGEIF(IMDB_Movies!$A$2:$A$3941,'Task 4'!A406,IMDB_Movies!$H$2:$H$3941)</f>
        <v>5.6923076923076925</v>
      </c>
    </row>
    <row r="407" spans="1:2" x14ac:dyDescent="0.3">
      <c r="A407" s="3" t="s">
        <v>1616</v>
      </c>
      <c r="B407" s="3">
        <f>AVERAGEIF(IMDB_Movies!$A$2:$A$3941,'Task 4'!A407,IMDB_Movies!$H$2:$H$3941)</f>
        <v>6.9799999999999995</v>
      </c>
    </row>
    <row r="408" spans="1:2" x14ac:dyDescent="0.3">
      <c r="A408" s="3" t="s">
        <v>1622</v>
      </c>
      <c r="B408" s="3">
        <f>AVERAGEIF(IMDB_Movies!$A$2:$A$3941,'Task 4'!A408,IMDB_Movies!$H$2:$H$3941)</f>
        <v>6.35</v>
      </c>
    </row>
    <row r="409" spans="1:2" x14ac:dyDescent="0.3">
      <c r="A409" s="3" t="s">
        <v>1626</v>
      </c>
      <c r="B409" s="3">
        <f>AVERAGEIF(IMDB_Movies!$A$2:$A$3941,'Task 4'!A409,IMDB_Movies!$H$2:$H$3941)</f>
        <v>6.0250000000000004</v>
      </c>
    </row>
    <row r="410" spans="1:2" x14ac:dyDescent="0.3">
      <c r="A410" s="3" t="s">
        <v>1628</v>
      </c>
      <c r="B410" s="3">
        <f>AVERAGEIF(IMDB_Movies!$A$2:$A$3941,'Task 4'!A410,IMDB_Movies!$H$2:$H$3941)</f>
        <v>7</v>
      </c>
    </row>
    <row r="411" spans="1:2" x14ac:dyDescent="0.3">
      <c r="A411" s="3" t="s">
        <v>1630</v>
      </c>
      <c r="B411" s="3">
        <f>AVERAGEIF(IMDB_Movies!$A$2:$A$3941,'Task 4'!A411,IMDB_Movies!$H$2:$H$3941)</f>
        <v>6.65</v>
      </c>
    </row>
    <row r="412" spans="1:2" x14ac:dyDescent="0.3">
      <c r="A412" s="3" t="s">
        <v>1632</v>
      </c>
      <c r="B412" s="3">
        <f>AVERAGEIF(IMDB_Movies!$A$2:$A$3941,'Task 4'!A412,IMDB_Movies!$H$2:$H$3941)</f>
        <v>8.1333333333333329</v>
      </c>
    </row>
    <row r="413" spans="1:2" x14ac:dyDescent="0.3">
      <c r="A413" s="3" t="s">
        <v>1635</v>
      </c>
      <c r="B413" s="3">
        <f>AVERAGEIF(IMDB_Movies!$A$2:$A$3941,'Task 4'!A413,IMDB_Movies!$H$2:$H$3941)</f>
        <v>6.8500000000000005</v>
      </c>
    </row>
    <row r="414" spans="1:2" x14ac:dyDescent="0.3">
      <c r="A414" s="3" t="s">
        <v>1637</v>
      </c>
      <c r="B414" s="3">
        <f>AVERAGEIF(IMDB_Movies!$A$2:$A$3941,'Task 4'!A414,IMDB_Movies!$H$2:$H$3941)</f>
        <v>5.5</v>
      </c>
    </row>
    <row r="415" spans="1:2" x14ac:dyDescent="0.3">
      <c r="A415" s="3" t="s">
        <v>1640</v>
      </c>
      <c r="B415" s="3">
        <f>AVERAGEIF(IMDB_Movies!$A$2:$A$3941,'Task 4'!A415,IMDB_Movies!$H$2:$H$3941)</f>
        <v>6.1999999999999993</v>
      </c>
    </row>
    <row r="416" spans="1:2" x14ac:dyDescent="0.3">
      <c r="A416" s="3" t="s">
        <v>1644</v>
      </c>
      <c r="B416" s="3">
        <f>AVERAGEIF(IMDB_Movies!$A$2:$A$3941,'Task 4'!A416,IMDB_Movies!$H$2:$H$3941)</f>
        <v>7.1</v>
      </c>
    </row>
    <row r="417" spans="1:2" x14ac:dyDescent="0.3">
      <c r="A417" s="3" t="s">
        <v>1660</v>
      </c>
      <c r="B417" s="3">
        <f>AVERAGEIF(IMDB_Movies!$A$2:$A$3941,'Task 4'!A417,IMDB_Movies!$H$2:$H$3941)</f>
        <v>6.7624999999999993</v>
      </c>
    </row>
    <row r="418" spans="1:2" x14ac:dyDescent="0.3">
      <c r="A418" s="3" t="s">
        <v>1664</v>
      </c>
      <c r="B418" s="3">
        <f>AVERAGEIF(IMDB_Movies!$A$2:$A$3941,'Task 4'!A418,IMDB_Movies!$H$2:$H$3941)</f>
        <v>6.75</v>
      </c>
    </row>
    <row r="419" spans="1:2" x14ac:dyDescent="0.3">
      <c r="A419" s="3" t="s">
        <v>1670</v>
      </c>
      <c r="B419" s="3">
        <f>AVERAGEIF(IMDB_Movies!$A$2:$A$3941,'Task 4'!A419,IMDB_Movies!$H$2:$H$3941)</f>
        <v>6.5687499999999996</v>
      </c>
    </row>
    <row r="420" spans="1:2" x14ac:dyDescent="0.3">
      <c r="A420" s="3" t="s">
        <v>1672</v>
      </c>
      <c r="B420" s="3">
        <f>AVERAGEIF(IMDB_Movies!$A$2:$A$3941,'Task 4'!A420,IMDB_Movies!$H$2:$H$3941)</f>
        <v>6.7200000000000006</v>
      </c>
    </row>
    <row r="421" spans="1:2" x14ac:dyDescent="0.3">
      <c r="A421" s="3" t="s">
        <v>1674</v>
      </c>
      <c r="B421" s="3">
        <f>AVERAGEIF(IMDB_Movies!$A$2:$A$3941,'Task 4'!A421,IMDB_Movies!$H$2:$H$3941)</f>
        <v>6.4249999999999998</v>
      </c>
    </row>
    <row r="422" spans="1:2" x14ac:dyDescent="0.3">
      <c r="A422" s="3" t="s">
        <v>1679</v>
      </c>
      <c r="B422" s="3">
        <f>AVERAGEIF(IMDB_Movies!$A$2:$A$3941,'Task 4'!A422,IMDB_Movies!$H$2:$H$3941)</f>
        <v>5.3</v>
      </c>
    </row>
    <row r="423" spans="1:2" x14ac:dyDescent="0.3">
      <c r="A423" s="3" t="s">
        <v>1681</v>
      </c>
      <c r="B423" s="3">
        <f>AVERAGEIF(IMDB_Movies!$A$2:$A$3941,'Task 4'!A423,IMDB_Movies!$H$2:$H$3941)</f>
        <v>5.45</v>
      </c>
    </row>
    <row r="424" spans="1:2" x14ac:dyDescent="0.3">
      <c r="A424" s="3" t="s">
        <v>1683</v>
      </c>
      <c r="B424" s="3">
        <f>AVERAGEIF(IMDB_Movies!$A$2:$A$3941,'Task 4'!A424,IMDB_Movies!$H$2:$H$3941)</f>
        <v>7.5</v>
      </c>
    </row>
    <row r="425" spans="1:2" x14ac:dyDescent="0.3">
      <c r="A425" s="3" t="s">
        <v>1686</v>
      </c>
      <c r="B425" s="3">
        <f>AVERAGEIF(IMDB_Movies!$A$2:$A$3941,'Task 4'!A425,IMDB_Movies!$H$2:$H$3941)</f>
        <v>6.3999999999999995</v>
      </c>
    </row>
    <row r="426" spans="1:2" x14ac:dyDescent="0.3">
      <c r="A426" s="3" t="s">
        <v>1688</v>
      </c>
      <c r="B426" s="3">
        <f>AVERAGEIF(IMDB_Movies!$A$2:$A$3941,'Task 4'!A426,IMDB_Movies!$H$2:$H$3941)</f>
        <v>5.7666666666666666</v>
      </c>
    </row>
    <row r="427" spans="1:2" x14ac:dyDescent="0.3">
      <c r="A427" s="3" t="s">
        <v>1691</v>
      </c>
      <c r="B427" s="3">
        <f>AVERAGEIF(IMDB_Movies!$A$2:$A$3941,'Task 4'!A427,IMDB_Movies!$H$2:$H$3941)</f>
        <v>7</v>
      </c>
    </row>
    <row r="428" spans="1:2" x14ac:dyDescent="0.3">
      <c r="A428" s="3" t="s">
        <v>1694</v>
      </c>
      <c r="B428" s="3">
        <f>AVERAGEIF(IMDB_Movies!$A$2:$A$3941,'Task 4'!A428,IMDB_Movies!$H$2:$H$3941)</f>
        <v>6.6</v>
      </c>
    </row>
    <row r="429" spans="1:2" x14ac:dyDescent="0.3">
      <c r="A429" s="3" t="s">
        <v>1696</v>
      </c>
      <c r="B429" s="3">
        <f>AVERAGEIF(IMDB_Movies!$A$2:$A$3941,'Task 4'!A429,IMDB_Movies!$H$2:$H$3941)</f>
        <v>5</v>
      </c>
    </row>
    <row r="430" spans="1:2" x14ac:dyDescent="0.3">
      <c r="A430" s="3" t="s">
        <v>1699</v>
      </c>
      <c r="B430" s="3">
        <f>AVERAGEIF(IMDB_Movies!$A$2:$A$3941,'Task 4'!A430,IMDB_Movies!$H$2:$H$3941)</f>
        <v>6.6166666666666663</v>
      </c>
    </row>
    <row r="431" spans="1:2" x14ac:dyDescent="0.3">
      <c r="A431" s="3" t="s">
        <v>1701</v>
      </c>
      <c r="B431" s="3">
        <f>AVERAGEIF(IMDB_Movies!$A$2:$A$3941,'Task 4'!A431,IMDB_Movies!$H$2:$H$3941)</f>
        <v>6.25</v>
      </c>
    </row>
    <row r="432" spans="1:2" x14ac:dyDescent="0.3">
      <c r="A432" s="3" t="s">
        <v>1703</v>
      </c>
      <c r="B432" s="3">
        <f>AVERAGEIF(IMDB_Movies!$A$2:$A$3941,'Task 4'!A432,IMDB_Movies!$H$2:$H$3941)</f>
        <v>6.4</v>
      </c>
    </row>
    <row r="433" spans="1:2" x14ac:dyDescent="0.3">
      <c r="A433" s="3" t="s">
        <v>1706</v>
      </c>
      <c r="B433" s="3">
        <f>AVERAGEIF(IMDB_Movies!$A$2:$A$3941,'Task 4'!A433,IMDB_Movies!$H$2:$H$3941)</f>
        <v>6.3</v>
      </c>
    </row>
    <row r="434" spans="1:2" x14ac:dyDescent="0.3">
      <c r="A434" s="3" t="s">
        <v>1709</v>
      </c>
      <c r="B434" s="3">
        <f>AVERAGEIF(IMDB_Movies!$A$2:$A$3941,'Task 4'!A434,IMDB_Movies!$H$2:$H$3941)</f>
        <v>7.3</v>
      </c>
    </row>
    <row r="435" spans="1:2" x14ac:dyDescent="0.3">
      <c r="A435" s="3" t="s">
        <v>1711</v>
      </c>
      <c r="B435" s="3">
        <f>AVERAGEIF(IMDB_Movies!$A$2:$A$3941,'Task 4'!A435,IMDB_Movies!$H$2:$H$3941)</f>
        <v>6.5333333333333341</v>
      </c>
    </row>
    <row r="436" spans="1:2" x14ac:dyDescent="0.3">
      <c r="A436" s="3" t="s">
        <v>1716</v>
      </c>
      <c r="B436" s="3">
        <f>AVERAGEIF(IMDB_Movies!$A$2:$A$3941,'Task 4'!A436,IMDB_Movies!$H$2:$H$3941)</f>
        <v>6.6</v>
      </c>
    </row>
    <row r="437" spans="1:2" x14ac:dyDescent="0.3">
      <c r="A437" s="3" t="s">
        <v>1719</v>
      </c>
      <c r="B437" s="3">
        <f>AVERAGEIF(IMDB_Movies!$A$2:$A$3941,'Task 4'!A437,IMDB_Movies!$H$2:$H$3941)</f>
        <v>5.9666666666666659</v>
      </c>
    </row>
    <row r="438" spans="1:2" x14ac:dyDescent="0.3">
      <c r="A438" s="3" t="s">
        <v>1721</v>
      </c>
      <c r="B438" s="3">
        <f>AVERAGEIF(IMDB_Movies!$A$2:$A$3941,'Task 4'!A438,IMDB_Movies!$H$2:$H$3941)</f>
        <v>6.65</v>
      </c>
    </row>
    <row r="439" spans="1:2" x14ac:dyDescent="0.3">
      <c r="A439" s="3" t="s">
        <v>1724</v>
      </c>
      <c r="B439" s="3">
        <f>AVERAGEIF(IMDB_Movies!$A$2:$A$3941,'Task 4'!A439,IMDB_Movies!$H$2:$H$3941)</f>
        <v>5.85</v>
      </c>
    </row>
    <row r="440" spans="1:2" x14ac:dyDescent="0.3">
      <c r="A440" s="3" t="s">
        <v>1726</v>
      </c>
      <c r="B440" s="3">
        <f>AVERAGEIF(IMDB_Movies!$A$2:$A$3941,'Task 4'!A440,IMDB_Movies!$H$2:$H$3941)</f>
        <v>7</v>
      </c>
    </row>
    <row r="441" spans="1:2" x14ac:dyDescent="0.3">
      <c r="A441" s="3" t="s">
        <v>1731</v>
      </c>
      <c r="B441" s="3">
        <f>AVERAGEIF(IMDB_Movies!$A$2:$A$3941,'Task 4'!A441,IMDB_Movies!$H$2:$H$3941)</f>
        <v>6.2</v>
      </c>
    </row>
    <row r="442" spans="1:2" x14ac:dyDescent="0.3">
      <c r="A442" s="3" t="s">
        <v>1733</v>
      </c>
      <c r="B442" s="3">
        <f>AVERAGEIF(IMDB_Movies!$A$2:$A$3941,'Task 4'!A442,IMDB_Movies!$H$2:$H$3941)</f>
        <v>5.9</v>
      </c>
    </row>
    <row r="443" spans="1:2" x14ac:dyDescent="0.3">
      <c r="A443" s="3" t="s">
        <v>1735</v>
      </c>
      <c r="B443" s="3">
        <f>AVERAGEIF(IMDB_Movies!$A$2:$A$3941,'Task 4'!A443,IMDB_Movies!$H$2:$H$3941)</f>
        <v>6.6000000000000005</v>
      </c>
    </row>
    <row r="444" spans="1:2" x14ac:dyDescent="0.3">
      <c r="A444" s="3" t="s">
        <v>1738</v>
      </c>
      <c r="B444" s="3">
        <f>AVERAGEIF(IMDB_Movies!$A$2:$A$3941,'Task 4'!A444,IMDB_Movies!$H$2:$H$3941)</f>
        <v>4.4000000000000004</v>
      </c>
    </row>
    <row r="445" spans="1:2" x14ac:dyDescent="0.3">
      <c r="A445" s="3" t="s">
        <v>1741</v>
      </c>
      <c r="B445" s="3">
        <f>AVERAGEIF(IMDB_Movies!$A$2:$A$3941,'Task 4'!A445,IMDB_Movies!$H$2:$H$3941)</f>
        <v>7.3888888888888893</v>
      </c>
    </row>
    <row r="446" spans="1:2" x14ac:dyDescent="0.3">
      <c r="A446" s="3" t="s">
        <v>1746</v>
      </c>
      <c r="B446" s="3">
        <f>AVERAGEIF(IMDB_Movies!$A$2:$A$3941,'Task 4'!A446,IMDB_Movies!$H$2:$H$3941)</f>
        <v>4.8</v>
      </c>
    </row>
    <row r="447" spans="1:2" x14ac:dyDescent="0.3">
      <c r="A447" s="3" t="s">
        <v>1752</v>
      </c>
      <c r="B447" s="3">
        <f>AVERAGEIF(IMDB_Movies!$A$2:$A$3941,'Task 4'!A447,IMDB_Movies!$H$2:$H$3941)</f>
        <v>6.0333333333333341</v>
      </c>
    </row>
    <row r="448" spans="1:2" x14ac:dyDescent="0.3">
      <c r="A448" s="3" t="s">
        <v>1755</v>
      </c>
      <c r="B448" s="3">
        <f>AVERAGEIF(IMDB_Movies!$A$2:$A$3941,'Task 4'!A448,IMDB_Movies!$H$2:$H$3941)</f>
        <v>6.2</v>
      </c>
    </row>
    <row r="449" spans="1:2" x14ac:dyDescent="0.3">
      <c r="A449" s="3" t="s">
        <v>1758</v>
      </c>
      <c r="B449" s="3">
        <f>AVERAGEIF(IMDB_Movies!$A$2:$A$3941,'Task 4'!A449,IMDB_Movies!$H$2:$H$3941)</f>
        <v>7</v>
      </c>
    </row>
    <row r="450" spans="1:2" x14ac:dyDescent="0.3">
      <c r="A450" s="3" t="s">
        <v>1763</v>
      </c>
      <c r="B450" s="3">
        <f>AVERAGEIF(IMDB_Movies!$A$2:$A$3941,'Task 4'!A450,IMDB_Movies!$H$2:$H$3941)</f>
        <v>6.9153846153846148</v>
      </c>
    </row>
    <row r="451" spans="1:2" x14ac:dyDescent="0.3">
      <c r="A451" s="3" t="s">
        <v>1766</v>
      </c>
      <c r="B451" s="3">
        <f>AVERAGEIF(IMDB_Movies!$A$2:$A$3941,'Task 4'!A451,IMDB_Movies!$H$2:$H$3941)</f>
        <v>7.6285714285714281</v>
      </c>
    </row>
    <row r="452" spans="1:2" x14ac:dyDescent="0.3">
      <c r="A452" s="3" t="s">
        <v>1774</v>
      </c>
      <c r="B452" s="3">
        <f>AVERAGEIF(IMDB_Movies!$A$2:$A$3941,'Task 4'!A452,IMDB_Movies!$H$2:$H$3941)</f>
        <v>7.06</v>
      </c>
    </row>
    <row r="453" spans="1:2" x14ac:dyDescent="0.3">
      <c r="A453" s="3" t="s">
        <v>1776</v>
      </c>
      <c r="B453" s="3">
        <f>AVERAGEIF(IMDB_Movies!$A$2:$A$3941,'Task 4'!A453,IMDB_Movies!$H$2:$H$3941)</f>
        <v>5.9666666666666659</v>
      </c>
    </row>
    <row r="454" spans="1:2" x14ac:dyDescent="0.3">
      <c r="A454" s="3" t="s">
        <v>1779</v>
      </c>
      <c r="B454" s="3">
        <f>AVERAGEIF(IMDB_Movies!$A$2:$A$3941,'Task 4'!A454,IMDB_Movies!$H$2:$H$3941)</f>
        <v>6.666666666666667</v>
      </c>
    </row>
    <row r="455" spans="1:2" x14ac:dyDescent="0.3">
      <c r="A455" s="3" t="s">
        <v>1782</v>
      </c>
      <c r="B455" s="3">
        <f>AVERAGEIF(IMDB_Movies!$A$2:$A$3941,'Task 4'!A455,IMDB_Movies!$H$2:$H$3941)</f>
        <v>6.3000000000000007</v>
      </c>
    </row>
    <row r="456" spans="1:2" x14ac:dyDescent="0.3">
      <c r="A456" s="3" t="s">
        <v>1784</v>
      </c>
      <c r="B456" s="3">
        <f>AVERAGEIF(IMDB_Movies!$A$2:$A$3941,'Task 4'!A456,IMDB_Movies!$H$2:$H$3941)</f>
        <v>6.75</v>
      </c>
    </row>
    <row r="457" spans="1:2" x14ac:dyDescent="0.3">
      <c r="A457" s="3" t="s">
        <v>1786</v>
      </c>
      <c r="B457" s="3">
        <f>AVERAGEIF(IMDB_Movies!$A$2:$A$3941,'Task 4'!A457,IMDB_Movies!$H$2:$H$3941)</f>
        <v>5.6</v>
      </c>
    </row>
    <row r="458" spans="1:2" x14ac:dyDescent="0.3">
      <c r="A458" s="3" t="s">
        <v>1789</v>
      </c>
      <c r="B458" s="3">
        <f>AVERAGEIF(IMDB_Movies!$A$2:$A$3941,'Task 4'!A458,IMDB_Movies!$H$2:$H$3941)</f>
        <v>5.5</v>
      </c>
    </row>
    <row r="459" spans="1:2" x14ac:dyDescent="0.3">
      <c r="A459" s="3" t="s">
        <v>1796</v>
      </c>
      <c r="B459" s="3">
        <f>AVERAGEIF(IMDB_Movies!$A$2:$A$3941,'Task 4'!A459,IMDB_Movies!$H$2:$H$3941)</f>
        <v>6.85</v>
      </c>
    </row>
    <row r="460" spans="1:2" x14ac:dyDescent="0.3">
      <c r="A460" s="3" t="s">
        <v>1798</v>
      </c>
      <c r="B460" s="3">
        <f>AVERAGEIF(IMDB_Movies!$A$2:$A$3941,'Task 4'!A460,IMDB_Movies!$H$2:$H$3941)</f>
        <v>6.2666666666666657</v>
      </c>
    </row>
    <row r="461" spans="1:2" x14ac:dyDescent="0.3">
      <c r="A461" s="3" t="s">
        <v>1801</v>
      </c>
      <c r="B461" s="3">
        <f>AVERAGEIF(IMDB_Movies!$A$2:$A$3941,'Task 4'!A461,IMDB_Movies!$H$2:$H$3941)</f>
        <v>6.15</v>
      </c>
    </row>
    <row r="462" spans="1:2" x14ac:dyDescent="0.3">
      <c r="A462" s="3" t="s">
        <v>1805</v>
      </c>
      <c r="B462" s="3">
        <f>AVERAGEIF(IMDB_Movies!$A$2:$A$3941,'Task 4'!A462,IMDB_Movies!$H$2:$H$3941)</f>
        <v>5.3</v>
      </c>
    </row>
    <row r="463" spans="1:2" x14ac:dyDescent="0.3">
      <c r="A463" s="3" t="s">
        <v>1808</v>
      </c>
      <c r="B463" s="3">
        <f>AVERAGEIF(IMDB_Movies!$A$2:$A$3941,'Task 4'!A463,IMDB_Movies!$H$2:$H$3941)</f>
        <v>5.2750000000000004</v>
      </c>
    </row>
    <row r="464" spans="1:2" x14ac:dyDescent="0.3">
      <c r="A464" s="3" t="s">
        <v>1830</v>
      </c>
      <c r="B464" s="3">
        <f>AVERAGEIF(IMDB_Movies!$A$2:$A$3941,'Task 4'!A464,IMDB_Movies!$H$2:$H$3941)</f>
        <v>6.2333333333333343</v>
      </c>
    </row>
    <row r="465" spans="1:2" x14ac:dyDescent="0.3">
      <c r="A465" s="3" t="s">
        <v>1835</v>
      </c>
      <c r="B465" s="3">
        <f>AVERAGEIF(IMDB_Movies!$A$2:$A$3941,'Task 4'!A465,IMDB_Movies!$H$2:$H$3941)</f>
        <v>6.4499999999999993</v>
      </c>
    </row>
    <row r="466" spans="1:2" x14ac:dyDescent="0.3">
      <c r="A466" s="3" t="s">
        <v>1840</v>
      </c>
      <c r="B466" s="3">
        <f>AVERAGEIF(IMDB_Movies!$A$2:$A$3941,'Task 4'!A466,IMDB_Movies!$H$2:$H$3941)</f>
        <v>6.7500000000000009</v>
      </c>
    </row>
    <row r="467" spans="1:2" x14ac:dyDescent="0.3">
      <c r="A467" s="3" t="s">
        <v>1842</v>
      </c>
      <c r="B467" s="3">
        <f>AVERAGEIF(IMDB_Movies!$A$2:$A$3941,'Task 4'!A467,IMDB_Movies!$H$2:$H$3941)</f>
        <v>4.5</v>
      </c>
    </row>
    <row r="468" spans="1:2" x14ac:dyDescent="0.3">
      <c r="A468" s="3" t="s">
        <v>1844</v>
      </c>
      <c r="B468" s="3">
        <f>AVERAGEIF(IMDB_Movies!$A$2:$A$3941,'Task 4'!A468,IMDB_Movies!$H$2:$H$3941)</f>
        <v>7.1555555555555559</v>
      </c>
    </row>
    <row r="469" spans="1:2" x14ac:dyDescent="0.3">
      <c r="A469" s="3" t="s">
        <v>1846</v>
      </c>
      <c r="B469" s="3">
        <f>AVERAGEIF(IMDB_Movies!$A$2:$A$3941,'Task 4'!A469,IMDB_Movies!$H$2:$H$3941)</f>
        <v>6.3</v>
      </c>
    </row>
    <row r="470" spans="1:2" x14ac:dyDescent="0.3">
      <c r="A470" s="3" t="s">
        <v>1857</v>
      </c>
      <c r="B470" s="3">
        <f>AVERAGEIF(IMDB_Movies!$A$2:$A$3941,'Task 4'!A470,IMDB_Movies!$H$2:$H$3941)</f>
        <v>6.7333333333333334</v>
      </c>
    </row>
    <row r="471" spans="1:2" x14ac:dyDescent="0.3">
      <c r="A471" s="3" t="s">
        <v>1862</v>
      </c>
      <c r="B471" s="3">
        <f>AVERAGEIF(IMDB_Movies!$A$2:$A$3941,'Task 4'!A471,IMDB_Movies!$H$2:$H$3941)</f>
        <v>5.26</v>
      </c>
    </row>
    <row r="472" spans="1:2" x14ac:dyDescent="0.3">
      <c r="A472" s="3" t="s">
        <v>1874</v>
      </c>
      <c r="B472" s="3">
        <f>AVERAGEIF(IMDB_Movies!$A$2:$A$3941,'Task 4'!A472,IMDB_Movies!$H$2:$H$3941)</f>
        <v>7.9666666666666659</v>
      </c>
    </row>
    <row r="473" spans="1:2" x14ac:dyDescent="0.3">
      <c r="A473" s="3" t="s">
        <v>1883</v>
      </c>
      <c r="B473" s="3">
        <f>AVERAGEIF(IMDB_Movies!$A$2:$A$3941,'Task 4'!A473,IMDB_Movies!$H$2:$H$3941)</f>
        <v>6.666666666666667</v>
      </c>
    </row>
    <row r="474" spans="1:2" x14ac:dyDescent="0.3">
      <c r="A474" s="3" t="s">
        <v>1885</v>
      </c>
      <c r="B474" s="3">
        <f>AVERAGEIF(IMDB_Movies!$A$2:$A$3941,'Task 4'!A474,IMDB_Movies!$H$2:$H$3941)</f>
        <v>6.666666666666667</v>
      </c>
    </row>
    <row r="475" spans="1:2" x14ac:dyDescent="0.3">
      <c r="A475" s="3" t="s">
        <v>1887</v>
      </c>
      <c r="B475" s="3">
        <f>AVERAGEIF(IMDB_Movies!$A$2:$A$3941,'Task 4'!A475,IMDB_Movies!$H$2:$H$3941)</f>
        <v>5</v>
      </c>
    </row>
    <row r="476" spans="1:2" x14ac:dyDescent="0.3">
      <c r="A476" s="3" t="s">
        <v>1892</v>
      </c>
      <c r="B476" s="3">
        <f>AVERAGEIF(IMDB_Movies!$A$2:$A$3941,'Task 4'!A476,IMDB_Movies!$H$2:$H$3941)</f>
        <v>7.75</v>
      </c>
    </row>
    <row r="477" spans="1:2" x14ac:dyDescent="0.3">
      <c r="A477" s="3" t="s">
        <v>1901</v>
      </c>
      <c r="B477" s="3">
        <f>AVERAGEIF(IMDB_Movies!$A$2:$A$3941,'Task 4'!A477,IMDB_Movies!$H$2:$H$3941)</f>
        <v>6.8</v>
      </c>
    </row>
    <row r="478" spans="1:2" x14ac:dyDescent="0.3">
      <c r="A478" s="3" t="s">
        <v>1903</v>
      </c>
      <c r="B478" s="3">
        <f>AVERAGEIF(IMDB_Movies!$A$2:$A$3941,'Task 4'!A478,IMDB_Movies!$H$2:$H$3941)</f>
        <v>5.4499999999999993</v>
      </c>
    </row>
    <row r="479" spans="1:2" x14ac:dyDescent="0.3">
      <c r="A479" s="3" t="s">
        <v>1905</v>
      </c>
      <c r="B479" s="3">
        <f>AVERAGEIF(IMDB_Movies!$A$2:$A$3941,'Task 4'!A479,IMDB_Movies!$H$2:$H$3941)</f>
        <v>6.5</v>
      </c>
    </row>
    <row r="480" spans="1:2" x14ac:dyDescent="0.3">
      <c r="A480" s="3" t="s">
        <v>1913</v>
      </c>
      <c r="B480" s="3">
        <f>AVERAGEIF(IMDB_Movies!$A$2:$A$3941,'Task 4'!A480,IMDB_Movies!$H$2:$H$3941)</f>
        <v>5.5166666666666657</v>
      </c>
    </row>
    <row r="481" spans="1:2" x14ac:dyDescent="0.3">
      <c r="A481" s="3" t="s">
        <v>1915</v>
      </c>
      <c r="B481" s="3">
        <f>AVERAGEIF(IMDB_Movies!$A$2:$A$3941,'Task 4'!A481,IMDB_Movies!$H$2:$H$3941)</f>
        <v>6.2250000000000005</v>
      </c>
    </row>
    <row r="482" spans="1:2" x14ac:dyDescent="0.3">
      <c r="A482" s="3" t="s">
        <v>1917</v>
      </c>
      <c r="B482" s="3">
        <f>AVERAGEIF(IMDB_Movies!$A$2:$A$3941,'Task 4'!A482,IMDB_Movies!$H$2:$H$3941)</f>
        <v>5.95</v>
      </c>
    </row>
    <row r="483" spans="1:2" x14ac:dyDescent="0.3">
      <c r="A483" s="3" t="s">
        <v>1919</v>
      </c>
      <c r="B483" s="3">
        <f>AVERAGEIF(IMDB_Movies!$A$2:$A$3941,'Task 4'!A483,IMDB_Movies!$H$2:$H$3941)</f>
        <v>7.5333333333333341</v>
      </c>
    </row>
    <row r="484" spans="1:2" x14ac:dyDescent="0.3">
      <c r="A484" s="3" t="s">
        <v>1921</v>
      </c>
      <c r="B484" s="3">
        <f>AVERAGEIF(IMDB_Movies!$A$2:$A$3941,'Task 4'!A484,IMDB_Movies!$H$2:$H$3941)</f>
        <v>6.9</v>
      </c>
    </row>
    <row r="485" spans="1:2" x14ac:dyDescent="0.3">
      <c r="A485" s="3" t="s">
        <v>1926</v>
      </c>
      <c r="B485" s="3">
        <f>AVERAGEIF(IMDB_Movies!$A$2:$A$3941,'Task 4'!A485,IMDB_Movies!$H$2:$H$3941)</f>
        <v>5.6999999999999993</v>
      </c>
    </row>
    <row r="486" spans="1:2" x14ac:dyDescent="0.3">
      <c r="A486" s="3" t="s">
        <v>1928</v>
      </c>
      <c r="B486" s="3">
        <f>AVERAGEIF(IMDB_Movies!$A$2:$A$3941,'Task 4'!A486,IMDB_Movies!$H$2:$H$3941)</f>
        <v>5.3</v>
      </c>
    </row>
    <row r="487" spans="1:2" x14ac:dyDescent="0.3">
      <c r="A487" s="3" t="s">
        <v>1931</v>
      </c>
      <c r="B487" s="3">
        <f>AVERAGEIF(IMDB_Movies!$A$2:$A$3941,'Task 4'!A487,IMDB_Movies!$H$2:$H$3941)</f>
        <v>5.3999999999999995</v>
      </c>
    </row>
    <row r="488" spans="1:2" x14ac:dyDescent="0.3">
      <c r="A488" s="3" t="s">
        <v>1934</v>
      </c>
      <c r="B488" s="3">
        <f>AVERAGEIF(IMDB_Movies!$A$2:$A$3941,'Task 4'!A488,IMDB_Movies!$H$2:$H$3941)</f>
        <v>7.5</v>
      </c>
    </row>
    <row r="489" spans="1:2" x14ac:dyDescent="0.3">
      <c r="A489" s="3" t="s">
        <v>1936</v>
      </c>
      <c r="B489" s="3">
        <f>AVERAGEIF(IMDB_Movies!$A$2:$A$3941,'Task 4'!A489,IMDB_Movies!$H$2:$H$3941)</f>
        <v>6.4</v>
      </c>
    </row>
    <row r="490" spans="1:2" x14ac:dyDescent="0.3">
      <c r="A490" s="3" t="s">
        <v>1939</v>
      </c>
      <c r="B490" s="3">
        <f>AVERAGEIF(IMDB_Movies!$A$2:$A$3941,'Task 4'!A490,IMDB_Movies!$H$2:$H$3941)</f>
        <v>5.625</v>
      </c>
    </row>
    <row r="491" spans="1:2" x14ac:dyDescent="0.3">
      <c r="A491" s="3" t="s">
        <v>1941</v>
      </c>
      <c r="B491" s="3">
        <f>AVERAGEIF(IMDB_Movies!$A$2:$A$3941,'Task 4'!A491,IMDB_Movies!$H$2:$H$3941)</f>
        <v>6.9</v>
      </c>
    </row>
    <row r="492" spans="1:2" x14ac:dyDescent="0.3">
      <c r="A492" s="3" t="s">
        <v>1950</v>
      </c>
      <c r="B492" s="3">
        <f>AVERAGEIF(IMDB_Movies!$A$2:$A$3941,'Task 4'!A492,IMDB_Movies!$H$2:$H$3941)</f>
        <v>5.4</v>
      </c>
    </row>
    <row r="493" spans="1:2" x14ac:dyDescent="0.3">
      <c r="A493" s="3" t="s">
        <v>1955</v>
      </c>
      <c r="B493" s="3">
        <f>AVERAGEIF(IMDB_Movies!$A$2:$A$3941,'Task 4'!A493,IMDB_Movies!$H$2:$H$3941)</f>
        <v>6.3666666666666671</v>
      </c>
    </row>
    <row r="494" spans="1:2" x14ac:dyDescent="0.3">
      <c r="A494" s="3" t="s">
        <v>1957</v>
      </c>
      <c r="B494" s="3">
        <f>AVERAGEIF(IMDB_Movies!$A$2:$A$3941,'Task 4'!A494,IMDB_Movies!$H$2:$H$3941)</f>
        <v>6.7</v>
      </c>
    </row>
    <row r="495" spans="1:2" x14ac:dyDescent="0.3">
      <c r="A495" s="3" t="s">
        <v>1959</v>
      </c>
      <c r="B495" s="3">
        <f>AVERAGEIF(IMDB_Movies!$A$2:$A$3941,'Task 4'!A495,IMDB_Movies!$H$2:$H$3941)</f>
        <v>7.65</v>
      </c>
    </row>
    <row r="496" spans="1:2" x14ac:dyDescent="0.3">
      <c r="A496" s="3" t="s">
        <v>1967</v>
      </c>
      <c r="B496" s="3">
        <f>AVERAGEIF(IMDB_Movies!$A$2:$A$3941,'Task 4'!A496,IMDB_Movies!$H$2:$H$3941)</f>
        <v>5.6</v>
      </c>
    </row>
    <row r="497" spans="1:2" x14ac:dyDescent="0.3">
      <c r="A497" s="3" t="s">
        <v>1969</v>
      </c>
      <c r="B497" s="3">
        <f>AVERAGEIF(IMDB_Movies!$A$2:$A$3941,'Task 4'!A497,IMDB_Movies!$H$2:$H$3941)</f>
        <v>7.5</v>
      </c>
    </row>
    <row r="498" spans="1:2" x14ac:dyDescent="0.3">
      <c r="A498" s="3" t="s">
        <v>1972</v>
      </c>
      <c r="B498" s="3">
        <f>AVERAGEIF(IMDB_Movies!$A$2:$A$3941,'Task 4'!A498,IMDB_Movies!$H$2:$H$3941)</f>
        <v>6.8</v>
      </c>
    </row>
    <row r="499" spans="1:2" x14ac:dyDescent="0.3">
      <c r="A499" s="3" t="s">
        <v>1976</v>
      </c>
      <c r="B499" s="3">
        <f>AVERAGEIF(IMDB_Movies!$A$2:$A$3941,'Task 4'!A499,IMDB_Movies!$H$2:$H$3941)</f>
        <v>6.7999999999999989</v>
      </c>
    </row>
    <row r="500" spans="1:2" x14ac:dyDescent="0.3">
      <c r="A500" s="3" t="s">
        <v>1978</v>
      </c>
      <c r="B500" s="3">
        <f>AVERAGEIF(IMDB_Movies!$A$2:$A$3941,'Task 4'!A500,IMDB_Movies!$H$2:$H$3941)</f>
        <v>7.1285714285714281</v>
      </c>
    </row>
    <row r="501" spans="1:2" x14ac:dyDescent="0.3">
      <c r="A501" s="3" t="s">
        <v>1982</v>
      </c>
      <c r="B501" s="3">
        <f>AVERAGEIF(IMDB_Movies!$A$2:$A$3941,'Task 4'!A501,IMDB_Movies!$H$2:$H$3941)</f>
        <v>5.2666666666666666</v>
      </c>
    </row>
    <row r="502" spans="1:2" x14ac:dyDescent="0.3">
      <c r="A502" s="3" t="s">
        <v>1985</v>
      </c>
      <c r="B502" s="3">
        <f>AVERAGEIF(IMDB_Movies!$A$2:$A$3941,'Task 4'!A502,IMDB_Movies!$H$2:$H$3941)</f>
        <v>6.4249999999999998</v>
      </c>
    </row>
    <row r="503" spans="1:2" x14ac:dyDescent="0.3">
      <c r="A503" s="3" t="s">
        <v>1991</v>
      </c>
      <c r="B503" s="3">
        <f>AVERAGEIF(IMDB_Movies!$A$2:$A$3941,'Task 4'!A503,IMDB_Movies!$H$2:$H$3941)</f>
        <v>6.3666666666666671</v>
      </c>
    </row>
    <row r="504" spans="1:2" x14ac:dyDescent="0.3">
      <c r="A504" s="3" t="s">
        <v>1993</v>
      </c>
      <c r="B504" s="3">
        <f>AVERAGEIF(IMDB_Movies!$A$2:$A$3941,'Task 4'!A504,IMDB_Movies!$H$2:$H$3941)</f>
        <v>5.2666666666666666</v>
      </c>
    </row>
    <row r="505" spans="1:2" x14ac:dyDescent="0.3">
      <c r="A505" s="3" t="s">
        <v>1996</v>
      </c>
      <c r="B505" s="3">
        <f>AVERAGEIF(IMDB_Movies!$A$2:$A$3941,'Task 4'!A505,IMDB_Movies!$H$2:$H$3941)</f>
        <v>7</v>
      </c>
    </row>
    <row r="506" spans="1:2" x14ac:dyDescent="0.3">
      <c r="A506" s="3" t="s">
        <v>2001</v>
      </c>
      <c r="B506" s="3">
        <f>AVERAGEIF(IMDB_Movies!$A$2:$A$3941,'Task 4'!A506,IMDB_Movies!$H$2:$H$3941)</f>
        <v>6.5666666666666664</v>
      </c>
    </row>
    <row r="507" spans="1:2" x14ac:dyDescent="0.3">
      <c r="A507" s="3" t="s">
        <v>2003</v>
      </c>
      <c r="B507" s="3">
        <f>AVERAGEIF(IMDB_Movies!$A$2:$A$3941,'Task 4'!A507,IMDB_Movies!$H$2:$H$3941)</f>
        <v>6.85</v>
      </c>
    </row>
    <row r="508" spans="1:2" x14ac:dyDescent="0.3">
      <c r="A508" s="3" t="s">
        <v>2007</v>
      </c>
      <c r="B508" s="3">
        <f>AVERAGEIF(IMDB_Movies!$A$2:$A$3941,'Task 4'!A508,IMDB_Movies!$H$2:$H$3941)</f>
        <v>6.6</v>
      </c>
    </row>
    <row r="509" spans="1:2" x14ac:dyDescent="0.3">
      <c r="A509" s="3" t="s">
        <v>2009</v>
      </c>
      <c r="B509" s="3">
        <f>AVERAGEIF(IMDB_Movies!$A$2:$A$3941,'Task 4'!A509,IMDB_Movies!$H$2:$H$3941)</f>
        <v>6.083333333333333</v>
      </c>
    </row>
    <row r="510" spans="1:2" x14ac:dyDescent="0.3">
      <c r="A510" s="3" t="s">
        <v>2011</v>
      </c>
      <c r="B510" s="3">
        <f>AVERAGEIF(IMDB_Movies!$A$2:$A$3941,'Task 4'!A510,IMDB_Movies!$H$2:$H$3941)</f>
        <v>6.1</v>
      </c>
    </row>
    <row r="511" spans="1:2" x14ac:dyDescent="0.3">
      <c r="A511" s="3" t="s">
        <v>2013</v>
      </c>
      <c r="B511" s="3">
        <f>AVERAGEIF(IMDB_Movies!$A$2:$A$3941,'Task 4'!A511,IMDB_Movies!$H$2:$H$3941)</f>
        <v>4</v>
      </c>
    </row>
    <row r="512" spans="1:2" x14ac:dyDescent="0.3">
      <c r="A512" s="3" t="s">
        <v>2017</v>
      </c>
      <c r="B512" s="3">
        <f>AVERAGEIF(IMDB_Movies!$A$2:$A$3941,'Task 4'!A512,IMDB_Movies!$H$2:$H$3941)</f>
        <v>5.55</v>
      </c>
    </row>
    <row r="513" spans="1:2" x14ac:dyDescent="0.3">
      <c r="A513" s="3" t="s">
        <v>2019</v>
      </c>
      <c r="B513" s="3">
        <f>AVERAGEIF(IMDB_Movies!$A$2:$A$3941,'Task 4'!A513,IMDB_Movies!$H$2:$H$3941)</f>
        <v>6.65</v>
      </c>
    </row>
    <row r="514" spans="1:2" x14ac:dyDescent="0.3">
      <c r="A514" s="3" t="s">
        <v>2021</v>
      </c>
      <c r="B514" s="3">
        <f>AVERAGEIF(IMDB_Movies!$A$2:$A$3941,'Task 4'!A514,IMDB_Movies!$H$2:$H$3941)</f>
        <v>6.3</v>
      </c>
    </row>
    <row r="515" spans="1:2" x14ac:dyDescent="0.3">
      <c r="A515" s="3" t="s">
        <v>2028</v>
      </c>
      <c r="B515" s="3">
        <f>AVERAGEIF(IMDB_Movies!$A$2:$A$3941,'Task 4'!A515,IMDB_Movies!$H$2:$H$3941)</f>
        <v>5.2</v>
      </c>
    </row>
    <row r="516" spans="1:2" x14ac:dyDescent="0.3">
      <c r="A516" s="3" t="s">
        <v>2031</v>
      </c>
      <c r="B516" s="3">
        <f>AVERAGEIF(IMDB_Movies!$A$2:$A$3941,'Task 4'!A516,IMDB_Movies!$H$2:$H$3941)</f>
        <v>6.6</v>
      </c>
    </row>
    <row r="517" spans="1:2" x14ac:dyDescent="0.3">
      <c r="A517" s="3" t="s">
        <v>2034</v>
      </c>
      <c r="B517" s="3">
        <f>AVERAGEIF(IMDB_Movies!$A$2:$A$3941,'Task 4'!A517,IMDB_Movies!$H$2:$H$3941)</f>
        <v>7.5</v>
      </c>
    </row>
    <row r="518" spans="1:2" x14ac:dyDescent="0.3">
      <c r="A518" s="3" t="s">
        <v>2038</v>
      </c>
      <c r="B518" s="3">
        <f>AVERAGEIF(IMDB_Movies!$A$2:$A$3941,'Task 4'!A518,IMDB_Movies!$H$2:$H$3941)</f>
        <v>6.0400000000000009</v>
      </c>
    </row>
    <row r="519" spans="1:2" x14ac:dyDescent="0.3">
      <c r="A519" s="3" t="s">
        <v>2040</v>
      </c>
      <c r="B519" s="3">
        <f>AVERAGEIF(IMDB_Movies!$A$2:$A$3941,'Task 4'!A519,IMDB_Movies!$H$2:$H$3941)</f>
        <v>6.9</v>
      </c>
    </row>
    <row r="520" spans="1:2" x14ac:dyDescent="0.3">
      <c r="A520" s="3" t="s">
        <v>2044</v>
      </c>
      <c r="B520" s="3">
        <f>AVERAGEIF(IMDB_Movies!$A$2:$A$3941,'Task 4'!A520,IMDB_Movies!$H$2:$H$3941)</f>
        <v>4.0999999999999996</v>
      </c>
    </row>
    <row r="521" spans="1:2" x14ac:dyDescent="0.3">
      <c r="A521" s="3" t="s">
        <v>2055</v>
      </c>
      <c r="B521" s="3">
        <f>AVERAGEIF(IMDB_Movies!$A$2:$A$3941,'Task 4'!A521,IMDB_Movies!$H$2:$H$3941)</f>
        <v>6.1999999999999993</v>
      </c>
    </row>
    <row r="522" spans="1:2" x14ac:dyDescent="0.3">
      <c r="A522" s="3" t="s">
        <v>2058</v>
      </c>
      <c r="B522" s="3">
        <f>AVERAGEIF(IMDB_Movies!$A$2:$A$3941,'Task 4'!A522,IMDB_Movies!$H$2:$H$3941)</f>
        <v>6</v>
      </c>
    </row>
    <row r="523" spans="1:2" x14ac:dyDescent="0.3">
      <c r="A523" s="3" t="s">
        <v>2063</v>
      </c>
      <c r="B523" s="3">
        <f>AVERAGEIF(IMDB_Movies!$A$2:$A$3941,'Task 4'!A523,IMDB_Movies!$H$2:$H$3941)</f>
        <v>6</v>
      </c>
    </row>
    <row r="524" spans="1:2" x14ac:dyDescent="0.3">
      <c r="A524" s="3" t="s">
        <v>2082</v>
      </c>
      <c r="B524" s="3">
        <f>AVERAGEIF(IMDB_Movies!$A$2:$A$3941,'Task 4'!A524,IMDB_Movies!$H$2:$H$3941)</f>
        <v>4.875</v>
      </c>
    </row>
    <row r="525" spans="1:2" x14ac:dyDescent="0.3">
      <c r="A525" s="3" t="s">
        <v>2088</v>
      </c>
      <c r="B525" s="3">
        <f>AVERAGEIF(IMDB_Movies!$A$2:$A$3941,'Task 4'!A525,IMDB_Movies!$H$2:$H$3941)</f>
        <v>7.0749999999999993</v>
      </c>
    </row>
    <row r="526" spans="1:2" x14ac:dyDescent="0.3">
      <c r="A526" s="3" t="s">
        <v>2096</v>
      </c>
      <c r="B526" s="3">
        <f>AVERAGEIF(IMDB_Movies!$A$2:$A$3941,'Task 4'!A526,IMDB_Movies!$H$2:$H$3941)</f>
        <v>5.2</v>
      </c>
    </row>
    <row r="527" spans="1:2" x14ac:dyDescent="0.3">
      <c r="A527" s="3" t="s">
        <v>2104</v>
      </c>
      <c r="B527" s="3">
        <f>AVERAGEIF(IMDB_Movies!$A$2:$A$3941,'Task 4'!A527,IMDB_Movies!$H$2:$H$3941)</f>
        <v>5.9</v>
      </c>
    </row>
    <row r="528" spans="1:2" x14ac:dyDescent="0.3">
      <c r="A528" s="3" t="s">
        <v>2109</v>
      </c>
      <c r="B528" s="3">
        <f>AVERAGEIF(IMDB_Movies!$A$2:$A$3941,'Task 4'!A528,IMDB_Movies!$H$2:$H$3941)</f>
        <v>6.0500000000000007</v>
      </c>
    </row>
    <row r="529" spans="1:2" x14ac:dyDescent="0.3">
      <c r="A529" s="3" t="s">
        <v>2113</v>
      </c>
      <c r="B529" s="3">
        <f>AVERAGEIF(IMDB_Movies!$A$2:$A$3941,'Task 4'!A529,IMDB_Movies!$H$2:$H$3941)</f>
        <v>6.8</v>
      </c>
    </row>
    <row r="530" spans="1:2" x14ac:dyDescent="0.3">
      <c r="A530" s="3" t="s">
        <v>2116</v>
      </c>
      <c r="B530" s="3">
        <f>AVERAGEIF(IMDB_Movies!$A$2:$A$3941,'Task 4'!A530,IMDB_Movies!$H$2:$H$3941)</f>
        <v>6.85</v>
      </c>
    </row>
    <row r="531" spans="1:2" x14ac:dyDescent="0.3">
      <c r="A531" s="3" t="s">
        <v>2118</v>
      </c>
      <c r="B531" s="3">
        <f>AVERAGEIF(IMDB_Movies!$A$2:$A$3941,'Task 4'!A531,IMDB_Movies!$H$2:$H$3941)</f>
        <v>5.8</v>
      </c>
    </row>
    <row r="532" spans="1:2" x14ac:dyDescent="0.3">
      <c r="A532" s="3" t="s">
        <v>2127</v>
      </c>
      <c r="B532" s="3">
        <f>AVERAGEIF(IMDB_Movies!$A$2:$A$3941,'Task 4'!A532,IMDB_Movies!$H$2:$H$3941)</f>
        <v>4.5500000000000007</v>
      </c>
    </row>
    <row r="533" spans="1:2" x14ac:dyDescent="0.3">
      <c r="A533" s="3" t="s">
        <v>2130</v>
      </c>
      <c r="B533" s="3">
        <f>AVERAGEIF(IMDB_Movies!$A$2:$A$3941,'Task 4'!A533,IMDB_Movies!$H$2:$H$3941)</f>
        <v>5.5</v>
      </c>
    </row>
    <row r="534" spans="1:2" x14ac:dyDescent="0.3">
      <c r="A534" s="3" t="s">
        <v>2132</v>
      </c>
      <c r="B534" s="3">
        <f>AVERAGEIF(IMDB_Movies!$A$2:$A$3941,'Task 4'!A534,IMDB_Movies!$H$2:$H$3941)</f>
        <v>7.3</v>
      </c>
    </row>
    <row r="535" spans="1:2" x14ac:dyDescent="0.3">
      <c r="A535" s="3" t="s">
        <v>2138</v>
      </c>
      <c r="B535" s="3">
        <f>AVERAGEIF(IMDB_Movies!$A$2:$A$3941,'Task 4'!A535,IMDB_Movies!$H$2:$H$3941)</f>
        <v>6.125</v>
      </c>
    </row>
    <row r="536" spans="1:2" x14ac:dyDescent="0.3">
      <c r="A536" s="3" t="s">
        <v>2140</v>
      </c>
      <c r="B536" s="3">
        <f>AVERAGEIF(IMDB_Movies!$A$2:$A$3941,'Task 4'!A536,IMDB_Movies!$H$2:$H$3941)</f>
        <v>4.7</v>
      </c>
    </row>
    <row r="537" spans="1:2" x14ac:dyDescent="0.3">
      <c r="A537" s="3" t="s">
        <v>2143</v>
      </c>
      <c r="B537" s="3">
        <f>AVERAGEIF(IMDB_Movies!$A$2:$A$3941,'Task 4'!A537,IMDB_Movies!$H$2:$H$3941)</f>
        <v>5.8</v>
      </c>
    </row>
    <row r="538" spans="1:2" x14ac:dyDescent="0.3">
      <c r="A538" s="3" t="s">
        <v>2152</v>
      </c>
      <c r="B538" s="3">
        <f>AVERAGEIF(IMDB_Movies!$A$2:$A$3941,'Task 4'!A538,IMDB_Movies!$H$2:$H$3941)</f>
        <v>7.45</v>
      </c>
    </row>
    <row r="539" spans="1:2" x14ac:dyDescent="0.3">
      <c r="A539" s="3" t="s">
        <v>2158</v>
      </c>
      <c r="B539" s="3">
        <f>AVERAGEIF(IMDB_Movies!$A$2:$A$3941,'Task 4'!A539,IMDB_Movies!$H$2:$H$3941)</f>
        <v>5.0999999999999996</v>
      </c>
    </row>
    <row r="540" spans="1:2" x14ac:dyDescent="0.3">
      <c r="A540" s="3" t="s">
        <v>2166</v>
      </c>
      <c r="B540" s="3">
        <f>AVERAGEIF(IMDB_Movies!$A$2:$A$3941,'Task 4'!A540,IMDB_Movies!$H$2:$H$3941)</f>
        <v>6.9</v>
      </c>
    </row>
    <row r="541" spans="1:2" x14ac:dyDescent="0.3">
      <c r="A541" s="3" t="s">
        <v>2168</v>
      </c>
      <c r="B541" s="3">
        <f>AVERAGEIF(IMDB_Movies!$A$2:$A$3941,'Task 4'!A541,IMDB_Movies!$H$2:$H$3941)</f>
        <v>6.7</v>
      </c>
    </row>
    <row r="542" spans="1:2" x14ac:dyDescent="0.3">
      <c r="A542" s="3" t="s">
        <v>2175</v>
      </c>
      <c r="B542" s="3">
        <f>AVERAGEIF(IMDB_Movies!$A$2:$A$3941,'Task 4'!A542,IMDB_Movies!$H$2:$H$3941)</f>
        <v>6.2</v>
      </c>
    </row>
    <row r="543" spans="1:2" x14ac:dyDescent="0.3">
      <c r="A543" s="3" t="s">
        <v>2179</v>
      </c>
      <c r="B543" s="3">
        <f>AVERAGEIF(IMDB_Movies!$A$2:$A$3941,'Task 4'!A543,IMDB_Movies!$H$2:$H$3941)</f>
        <v>6.4499999999999993</v>
      </c>
    </row>
    <row r="544" spans="1:2" x14ac:dyDescent="0.3">
      <c r="A544" s="3" t="s">
        <v>2181</v>
      </c>
      <c r="B544" s="3">
        <f>AVERAGEIF(IMDB_Movies!$A$2:$A$3941,'Task 4'!A544,IMDB_Movies!$H$2:$H$3941)</f>
        <v>4</v>
      </c>
    </row>
    <row r="545" spans="1:2" x14ac:dyDescent="0.3">
      <c r="A545" s="3" t="s">
        <v>2185</v>
      </c>
      <c r="B545" s="3">
        <f>AVERAGEIF(IMDB_Movies!$A$2:$A$3941,'Task 4'!A545,IMDB_Movies!$H$2:$H$3941)</f>
        <v>6.9249999999999998</v>
      </c>
    </row>
    <row r="546" spans="1:2" x14ac:dyDescent="0.3">
      <c r="A546" s="3" t="s">
        <v>2188</v>
      </c>
      <c r="B546" s="3">
        <f>AVERAGEIF(IMDB_Movies!$A$2:$A$3941,'Task 4'!A546,IMDB_Movies!$H$2:$H$3941)</f>
        <v>5</v>
      </c>
    </row>
    <row r="547" spans="1:2" x14ac:dyDescent="0.3">
      <c r="A547" s="3" t="s">
        <v>2190</v>
      </c>
      <c r="B547" s="3">
        <f>AVERAGEIF(IMDB_Movies!$A$2:$A$3941,'Task 4'!A547,IMDB_Movies!$H$2:$H$3941)</f>
        <v>7.55</v>
      </c>
    </row>
    <row r="548" spans="1:2" x14ac:dyDescent="0.3">
      <c r="A548" s="3" t="s">
        <v>2192</v>
      </c>
      <c r="B548" s="3">
        <f>AVERAGEIF(IMDB_Movies!$A$2:$A$3941,'Task 4'!A548,IMDB_Movies!$H$2:$H$3941)</f>
        <v>4.2</v>
      </c>
    </row>
    <row r="549" spans="1:2" x14ac:dyDescent="0.3">
      <c r="A549" s="3" t="s">
        <v>2201</v>
      </c>
      <c r="B549" s="3">
        <f>AVERAGEIF(IMDB_Movies!$A$2:$A$3941,'Task 4'!A549,IMDB_Movies!$H$2:$H$3941)</f>
        <v>5.5</v>
      </c>
    </row>
    <row r="550" spans="1:2" x14ac:dyDescent="0.3">
      <c r="A550" s="3" t="s">
        <v>2204</v>
      </c>
      <c r="B550" s="3">
        <f>AVERAGEIF(IMDB_Movies!$A$2:$A$3941,'Task 4'!A550,IMDB_Movies!$H$2:$H$3941)</f>
        <v>6.2</v>
      </c>
    </row>
    <row r="551" spans="1:2" x14ac:dyDescent="0.3">
      <c r="A551" s="3" t="s">
        <v>2207</v>
      </c>
      <c r="B551" s="3">
        <f>AVERAGEIF(IMDB_Movies!$A$2:$A$3941,'Task 4'!A551,IMDB_Movies!$H$2:$H$3941)</f>
        <v>6.3</v>
      </c>
    </row>
    <row r="552" spans="1:2" x14ac:dyDescent="0.3">
      <c r="A552" s="3" t="s">
        <v>2209</v>
      </c>
      <c r="B552" s="3">
        <f>AVERAGEIF(IMDB_Movies!$A$2:$A$3941,'Task 4'!A552,IMDB_Movies!$H$2:$H$3941)</f>
        <v>4.4499999999999993</v>
      </c>
    </row>
    <row r="553" spans="1:2" x14ac:dyDescent="0.3">
      <c r="A553" s="3" t="s">
        <v>2214</v>
      </c>
      <c r="B553" s="3">
        <f>AVERAGEIF(IMDB_Movies!$A$2:$A$3941,'Task 4'!A553,IMDB_Movies!$H$2:$H$3941)</f>
        <v>5</v>
      </c>
    </row>
    <row r="554" spans="1:2" x14ac:dyDescent="0.3">
      <c r="A554" s="3" t="s">
        <v>2216</v>
      </c>
      <c r="B554" s="3">
        <f>AVERAGEIF(IMDB_Movies!$A$2:$A$3941,'Task 4'!A554,IMDB_Movies!$H$2:$H$3941)</f>
        <v>4.0999999999999996</v>
      </c>
    </row>
    <row r="555" spans="1:2" x14ac:dyDescent="0.3">
      <c r="A555" s="3" t="s">
        <v>2218</v>
      </c>
      <c r="B555" s="3">
        <f>AVERAGEIF(IMDB_Movies!$A$2:$A$3941,'Task 4'!A555,IMDB_Movies!$H$2:$H$3941)</f>
        <v>6.5</v>
      </c>
    </row>
    <row r="556" spans="1:2" x14ac:dyDescent="0.3">
      <c r="A556" s="3" t="s">
        <v>2223</v>
      </c>
      <c r="B556" s="3">
        <f>AVERAGEIF(IMDB_Movies!$A$2:$A$3941,'Task 4'!A556,IMDB_Movies!$H$2:$H$3941)</f>
        <v>6.2666666666666666</v>
      </c>
    </row>
    <row r="557" spans="1:2" x14ac:dyDescent="0.3">
      <c r="A557" s="3" t="s">
        <v>2228</v>
      </c>
      <c r="B557" s="3">
        <f>AVERAGEIF(IMDB_Movies!$A$2:$A$3941,'Task 4'!A557,IMDB_Movies!$H$2:$H$3941)</f>
        <v>4.4000000000000004</v>
      </c>
    </row>
    <row r="558" spans="1:2" x14ac:dyDescent="0.3">
      <c r="A558" s="3" t="s">
        <v>2232</v>
      </c>
      <c r="B558" s="3">
        <f>AVERAGEIF(IMDB_Movies!$A$2:$A$3941,'Task 4'!A558,IMDB_Movies!$H$2:$H$3941)</f>
        <v>5.3</v>
      </c>
    </row>
    <row r="559" spans="1:2" x14ac:dyDescent="0.3">
      <c r="A559" s="3" t="s">
        <v>2237</v>
      </c>
      <c r="B559" s="3">
        <f>AVERAGEIF(IMDB_Movies!$A$2:$A$3941,'Task 4'!A559,IMDB_Movies!$H$2:$H$3941)</f>
        <v>6.85</v>
      </c>
    </row>
    <row r="560" spans="1:2" x14ac:dyDescent="0.3">
      <c r="A560" s="3" t="s">
        <v>2241</v>
      </c>
      <c r="B560" s="3">
        <f>AVERAGEIF(IMDB_Movies!$A$2:$A$3941,'Task 4'!A560,IMDB_Movies!$H$2:$H$3941)</f>
        <v>7.1</v>
      </c>
    </row>
    <row r="561" spans="1:2" x14ac:dyDescent="0.3">
      <c r="A561" s="3" t="s">
        <v>2245</v>
      </c>
      <c r="B561" s="3">
        <f>AVERAGEIF(IMDB_Movies!$A$2:$A$3941,'Task 4'!A561,IMDB_Movies!$H$2:$H$3941)</f>
        <v>7</v>
      </c>
    </row>
    <row r="562" spans="1:2" x14ac:dyDescent="0.3">
      <c r="A562" s="3" t="s">
        <v>2249</v>
      </c>
      <c r="B562" s="3">
        <f>AVERAGEIF(IMDB_Movies!$A$2:$A$3941,'Task 4'!A562,IMDB_Movies!$H$2:$H$3941)</f>
        <v>8.4</v>
      </c>
    </row>
    <row r="563" spans="1:2" x14ac:dyDescent="0.3">
      <c r="A563" s="3" t="s">
        <v>2258</v>
      </c>
      <c r="B563" s="3">
        <f>AVERAGEIF(IMDB_Movies!$A$2:$A$3941,'Task 4'!A563,IMDB_Movies!$H$2:$H$3941)</f>
        <v>5.3</v>
      </c>
    </row>
    <row r="564" spans="1:2" x14ac:dyDescent="0.3">
      <c r="A564" s="3" t="s">
        <v>2266</v>
      </c>
      <c r="B564" s="3">
        <f>AVERAGEIF(IMDB_Movies!$A$2:$A$3941,'Task 4'!A564,IMDB_Movies!$H$2:$H$3941)</f>
        <v>6.6999999999999993</v>
      </c>
    </row>
    <row r="565" spans="1:2" x14ac:dyDescent="0.3">
      <c r="A565" s="3" t="s">
        <v>2269</v>
      </c>
      <c r="B565" s="3">
        <f>AVERAGEIF(IMDB_Movies!$A$2:$A$3941,'Task 4'!A565,IMDB_Movies!$H$2:$H$3941)</f>
        <v>6.6</v>
      </c>
    </row>
    <row r="566" spans="1:2" x14ac:dyDescent="0.3">
      <c r="A566" s="3" t="s">
        <v>2271</v>
      </c>
      <c r="B566" s="3">
        <f>AVERAGEIF(IMDB_Movies!$A$2:$A$3941,'Task 4'!A566,IMDB_Movies!$H$2:$H$3941)</f>
        <v>6.8999999999999995</v>
      </c>
    </row>
    <row r="567" spans="1:2" x14ac:dyDescent="0.3">
      <c r="A567" s="3" t="s">
        <v>2275</v>
      </c>
      <c r="B567" s="3">
        <f>AVERAGEIF(IMDB_Movies!$A$2:$A$3941,'Task 4'!A567,IMDB_Movies!$H$2:$H$3941)</f>
        <v>6.7749999999999995</v>
      </c>
    </row>
    <row r="568" spans="1:2" x14ac:dyDescent="0.3">
      <c r="A568" s="3" t="s">
        <v>2278</v>
      </c>
      <c r="B568" s="3">
        <f>AVERAGEIF(IMDB_Movies!$A$2:$A$3941,'Task 4'!A568,IMDB_Movies!$H$2:$H$3941)</f>
        <v>6.2</v>
      </c>
    </row>
    <row r="569" spans="1:2" x14ac:dyDescent="0.3">
      <c r="A569" s="3" t="s">
        <v>2281</v>
      </c>
      <c r="B569" s="3">
        <f>AVERAGEIF(IMDB_Movies!$A$2:$A$3941,'Task 4'!A569,IMDB_Movies!$H$2:$H$3941)</f>
        <v>5.85</v>
      </c>
    </row>
    <row r="570" spans="1:2" x14ac:dyDescent="0.3">
      <c r="A570" s="3" t="s">
        <v>2287</v>
      </c>
      <c r="B570" s="3">
        <f>AVERAGEIF(IMDB_Movies!$A$2:$A$3941,'Task 4'!A570,IMDB_Movies!$H$2:$H$3941)</f>
        <v>7.2666666666666666</v>
      </c>
    </row>
    <row r="571" spans="1:2" x14ac:dyDescent="0.3">
      <c r="A571" s="3" t="s">
        <v>2294</v>
      </c>
      <c r="B571" s="3">
        <f>AVERAGEIF(IMDB_Movies!$A$2:$A$3941,'Task 4'!A571,IMDB_Movies!$H$2:$H$3941)</f>
        <v>6.4</v>
      </c>
    </row>
    <row r="572" spans="1:2" x14ac:dyDescent="0.3">
      <c r="A572" s="3" t="s">
        <v>2296</v>
      </c>
      <c r="B572" s="3">
        <f>AVERAGEIF(IMDB_Movies!$A$2:$A$3941,'Task 4'!A572,IMDB_Movies!$H$2:$H$3941)</f>
        <v>5.76</v>
      </c>
    </row>
    <row r="573" spans="1:2" x14ac:dyDescent="0.3">
      <c r="A573" s="3" t="s">
        <v>2301</v>
      </c>
      <c r="B573" s="3">
        <f>AVERAGEIF(IMDB_Movies!$A$2:$A$3941,'Task 4'!A573,IMDB_Movies!$H$2:$H$3941)</f>
        <v>7.5166666666666666</v>
      </c>
    </row>
    <row r="574" spans="1:2" x14ac:dyDescent="0.3">
      <c r="A574" s="3" t="s">
        <v>2304</v>
      </c>
      <c r="B574" s="3">
        <f>AVERAGEIF(IMDB_Movies!$A$2:$A$3941,'Task 4'!A574,IMDB_Movies!$H$2:$H$3941)</f>
        <v>5.2</v>
      </c>
    </row>
    <row r="575" spans="1:2" x14ac:dyDescent="0.3">
      <c r="A575" s="3" t="s">
        <v>2306</v>
      </c>
      <c r="B575" s="3">
        <f>AVERAGEIF(IMDB_Movies!$A$2:$A$3941,'Task 4'!A575,IMDB_Movies!$H$2:$H$3941)</f>
        <v>7.6</v>
      </c>
    </row>
    <row r="576" spans="1:2" x14ac:dyDescent="0.3">
      <c r="A576" s="3" t="s">
        <v>2309</v>
      </c>
      <c r="B576" s="3">
        <f>AVERAGEIF(IMDB_Movies!$A$2:$A$3941,'Task 4'!A576,IMDB_Movies!$H$2:$H$3941)</f>
        <v>6.6</v>
      </c>
    </row>
    <row r="577" spans="1:2" x14ac:dyDescent="0.3">
      <c r="A577" s="3" t="s">
        <v>2311</v>
      </c>
      <c r="B577" s="3">
        <f>AVERAGEIF(IMDB_Movies!$A$2:$A$3941,'Task 4'!A577,IMDB_Movies!$H$2:$H$3941)</f>
        <v>7.1142857142857139</v>
      </c>
    </row>
    <row r="578" spans="1:2" x14ac:dyDescent="0.3">
      <c r="A578" s="3" t="s">
        <v>2313</v>
      </c>
      <c r="B578" s="3">
        <f>AVERAGEIF(IMDB_Movies!$A$2:$A$3941,'Task 4'!A578,IMDB_Movies!$H$2:$H$3941)</f>
        <v>6</v>
      </c>
    </row>
    <row r="579" spans="1:2" x14ac:dyDescent="0.3">
      <c r="A579" s="3" t="s">
        <v>2318</v>
      </c>
      <c r="B579" s="3">
        <f>AVERAGEIF(IMDB_Movies!$A$2:$A$3941,'Task 4'!A579,IMDB_Movies!$H$2:$H$3941)</f>
        <v>6.7799999999999994</v>
      </c>
    </row>
    <row r="580" spans="1:2" x14ac:dyDescent="0.3">
      <c r="A580" s="3" t="s">
        <v>2320</v>
      </c>
      <c r="B580" s="3">
        <f>AVERAGEIF(IMDB_Movies!$A$2:$A$3941,'Task 4'!A580,IMDB_Movies!$H$2:$H$3941)</f>
        <v>6.1</v>
      </c>
    </row>
    <row r="581" spans="1:2" x14ac:dyDescent="0.3">
      <c r="A581" s="3" t="s">
        <v>2322</v>
      </c>
      <c r="B581" s="3">
        <f>AVERAGEIF(IMDB_Movies!$A$2:$A$3941,'Task 4'!A581,IMDB_Movies!$H$2:$H$3941)</f>
        <v>6.1333333333333329</v>
      </c>
    </row>
    <row r="582" spans="1:2" x14ac:dyDescent="0.3">
      <c r="A582" s="3" t="s">
        <v>2330</v>
      </c>
      <c r="B582" s="3">
        <f>AVERAGEIF(IMDB_Movies!$A$2:$A$3941,'Task 4'!A582,IMDB_Movies!$H$2:$H$3941)</f>
        <v>7.5</v>
      </c>
    </row>
    <row r="583" spans="1:2" x14ac:dyDescent="0.3">
      <c r="A583" s="3" t="s">
        <v>2332</v>
      </c>
      <c r="B583" s="3">
        <f>AVERAGEIF(IMDB_Movies!$A$2:$A$3941,'Task 4'!A583,IMDB_Movies!$H$2:$H$3941)</f>
        <v>5.8666666666666671</v>
      </c>
    </row>
    <row r="584" spans="1:2" x14ac:dyDescent="0.3">
      <c r="A584" s="3" t="s">
        <v>2340</v>
      </c>
      <c r="B584" s="3">
        <f>AVERAGEIF(IMDB_Movies!$A$2:$A$3941,'Task 4'!A584,IMDB_Movies!$H$2:$H$3941)</f>
        <v>6.8400000000000007</v>
      </c>
    </row>
    <row r="585" spans="1:2" x14ac:dyDescent="0.3">
      <c r="A585" s="3" t="s">
        <v>2347</v>
      </c>
      <c r="B585" s="3">
        <f>AVERAGEIF(IMDB_Movies!$A$2:$A$3941,'Task 4'!A585,IMDB_Movies!$H$2:$H$3941)</f>
        <v>5.95</v>
      </c>
    </row>
    <row r="586" spans="1:2" x14ac:dyDescent="0.3">
      <c r="A586" s="3" t="s">
        <v>2350</v>
      </c>
      <c r="B586" s="3">
        <f>AVERAGEIF(IMDB_Movies!$A$2:$A$3941,'Task 4'!A586,IMDB_Movies!$H$2:$H$3941)</f>
        <v>7.2</v>
      </c>
    </row>
    <row r="587" spans="1:2" x14ac:dyDescent="0.3">
      <c r="A587" s="3" t="s">
        <v>2364</v>
      </c>
      <c r="B587" s="3">
        <f>AVERAGEIF(IMDB_Movies!$A$2:$A$3941,'Task 4'!A587,IMDB_Movies!$H$2:$H$3941)</f>
        <v>7.2</v>
      </c>
    </row>
    <row r="588" spans="1:2" x14ac:dyDescent="0.3">
      <c r="A588" s="3" t="s">
        <v>2369</v>
      </c>
      <c r="B588" s="3">
        <f>AVERAGEIF(IMDB_Movies!$A$2:$A$3941,'Task 4'!A588,IMDB_Movies!$H$2:$H$3941)</f>
        <v>5.7</v>
      </c>
    </row>
    <row r="589" spans="1:2" x14ac:dyDescent="0.3">
      <c r="A589" s="3" t="s">
        <v>2383</v>
      </c>
      <c r="B589" s="3">
        <f>AVERAGEIF(IMDB_Movies!$A$2:$A$3941,'Task 4'!A589,IMDB_Movies!$H$2:$H$3941)</f>
        <v>5.6999999999999993</v>
      </c>
    </row>
    <row r="590" spans="1:2" x14ac:dyDescent="0.3">
      <c r="A590" s="3" t="s">
        <v>2385</v>
      </c>
      <c r="B590" s="3">
        <f>AVERAGEIF(IMDB_Movies!$A$2:$A$3941,'Task 4'!A590,IMDB_Movies!$H$2:$H$3941)</f>
        <v>5.9</v>
      </c>
    </row>
    <row r="591" spans="1:2" x14ac:dyDescent="0.3">
      <c r="A591" s="3" t="s">
        <v>2388</v>
      </c>
      <c r="B591" s="3">
        <f>AVERAGEIF(IMDB_Movies!$A$2:$A$3941,'Task 4'!A591,IMDB_Movies!$H$2:$H$3941)</f>
        <v>6.4499999999999993</v>
      </c>
    </row>
    <row r="592" spans="1:2" x14ac:dyDescent="0.3">
      <c r="A592" s="3" t="s">
        <v>2395</v>
      </c>
      <c r="B592" s="3">
        <f>AVERAGEIF(IMDB_Movies!$A$2:$A$3941,'Task 4'!A592,IMDB_Movies!$H$2:$H$3941)</f>
        <v>6.6</v>
      </c>
    </row>
    <row r="593" spans="1:2" x14ac:dyDescent="0.3">
      <c r="A593" s="3" t="s">
        <v>2399</v>
      </c>
      <c r="B593" s="3">
        <f>AVERAGEIF(IMDB_Movies!$A$2:$A$3941,'Task 4'!A593,IMDB_Movies!$H$2:$H$3941)</f>
        <v>5.9</v>
      </c>
    </row>
    <row r="594" spans="1:2" x14ac:dyDescent="0.3">
      <c r="A594" s="3" t="s">
        <v>2403</v>
      </c>
      <c r="B594" s="3">
        <f>AVERAGEIF(IMDB_Movies!$A$2:$A$3941,'Task 4'!A594,IMDB_Movies!$H$2:$H$3941)</f>
        <v>6.8</v>
      </c>
    </row>
    <row r="595" spans="1:2" x14ac:dyDescent="0.3">
      <c r="A595" s="3" t="s">
        <v>2409</v>
      </c>
      <c r="B595" s="3">
        <f>AVERAGEIF(IMDB_Movies!$A$2:$A$3941,'Task 4'!A595,IMDB_Movies!$H$2:$H$3941)</f>
        <v>5.3</v>
      </c>
    </row>
    <row r="596" spans="1:2" x14ac:dyDescent="0.3">
      <c r="A596" s="3" t="s">
        <v>2411</v>
      </c>
      <c r="B596" s="3">
        <f>AVERAGEIF(IMDB_Movies!$A$2:$A$3941,'Task 4'!A596,IMDB_Movies!$H$2:$H$3941)</f>
        <v>6</v>
      </c>
    </row>
    <row r="597" spans="1:2" x14ac:dyDescent="0.3">
      <c r="A597" s="3" t="s">
        <v>2413</v>
      </c>
      <c r="B597" s="3">
        <f>AVERAGEIF(IMDB_Movies!$A$2:$A$3941,'Task 4'!A597,IMDB_Movies!$H$2:$H$3941)</f>
        <v>6</v>
      </c>
    </row>
    <row r="598" spans="1:2" x14ac:dyDescent="0.3">
      <c r="A598" s="3" t="s">
        <v>2415</v>
      </c>
      <c r="B598" s="3">
        <f>AVERAGEIF(IMDB_Movies!$A$2:$A$3941,'Task 4'!A598,IMDB_Movies!$H$2:$H$3941)</f>
        <v>3.8</v>
      </c>
    </row>
    <row r="599" spans="1:2" x14ac:dyDescent="0.3">
      <c r="A599" s="3" t="s">
        <v>2422</v>
      </c>
      <c r="B599" s="3">
        <f>AVERAGEIF(IMDB_Movies!$A$2:$A$3941,'Task 4'!A599,IMDB_Movies!$H$2:$H$3941)</f>
        <v>6.2250000000000005</v>
      </c>
    </row>
    <row r="600" spans="1:2" x14ac:dyDescent="0.3">
      <c r="A600" s="3" t="s">
        <v>2424</v>
      </c>
      <c r="B600" s="3">
        <f>AVERAGEIF(IMDB_Movies!$A$2:$A$3941,'Task 4'!A600,IMDB_Movies!$H$2:$H$3941)</f>
        <v>5.65</v>
      </c>
    </row>
    <row r="601" spans="1:2" x14ac:dyDescent="0.3">
      <c r="A601" s="3" t="s">
        <v>2428</v>
      </c>
      <c r="B601" s="3">
        <f>AVERAGEIF(IMDB_Movies!$A$2:$A$3941,'Task 4'!A601,IMDB_Movies!$H$2:$H$3941)</f>
        <v>5.8250000000000002</v>
      </c>
    </row>
    <row r="602" spans="1:2" x14ac:dyDescent="0.3">
      <c r="A602" s="3" t="s">
        <v>2434</v>
      </c>
      <c r="B602" s="3">
        <f>AVERAGEIF(IMDB_Movies!$A$2:$A$3941,'Task 4'!A602,IMDB_Movies!$H$2:$H$3941)</f>
        <v>6.1</v>
      </c>
    </row>
    <row r="603" spans="1:2" x14ac:dyDescent="0.3">
      <c r="A603" s="3" t="s">
        <v>2437</v>
      </c>
      <c r="B603" s="3">
        <f>AVERAGEIF(IMDB_Movies!$A$2:$A$3941,'Task 4'!A603,IMDB_Movies!$H$2:$H$3941)</f>
        <v>5.9</v>
      </c>
    </row>
    <row r="604" spans="1:2" x14ac:dyDescent="0.3">
      <c r="A604" s="3" t="s">
        <v>2439</v>
      </c>
      <c r="B604" s="3">
        <f>AVERAGEIF(IMDB_Movies!$A$2:$A$3941,'Task 4'!A604,IMDB_Movies!$H$2:$H$3941)</f>
        <v>6.05</v>
      </c>
    </row>
    <row r="605" spans="1:2" x14ac:dyDescent="0.3">
      <c r="A605" s="3" t="s">
        <v>2441</v>
      </c>
      <c r="B605" s="3">
        <f>AVERAGEIF(IMDB_Movies!$A$2:$A$3941,'Task 4'!A605,IMDB_Movies!$H$2:$H$3941)</f>
        <v>7.1</v>
      </c>
    </row>
    <row r="606" spans="1:2" x14ac:dyDescent="0.3">
      <c r="A606" s="3" t="s">
        <v>2444</v>
      </c>
      <c r="B606" s="3">
        <f>AVERAGEIF(IMDB_Movies!$A$2:$A$3941,'Task 4'!A606,IMDB_Movies!$H$2:$H$3941)</f>
        <v>5.6</v>
      </c>
    </row>
    <row r="607" spans="1:2" x14ac:dyDescent="0.3">
      <c r="A607" s="3" t="s">
        <v>2448</v>
      </c>
      <c r="B607" s="3">
        <f>AVERAGEIF(IMDB_Movies!$A$2:$A$3941,'Task 4'!A607,IMDB_Movies!$H$2:$H$3941)</f>
        <v>5.25</v>
      </c>
    </row>
    <row r="608" spans="1:2" x14ac:dyDescent="0.3">
      <c r="A608" s="3" t="s">
        <v>2451</v>
      </c>
      <c r="B608" s="3">
        <f>AVERAGEIF(IMDB_Movies!$A$2:$A$3941,'Task 4'!A608,IMDB_Movies!$H$2:$H$3941)</f>
        <v>6.2</v>
      </c>
    </row>
    <row r="609" spans="1:2" x14ac:dyDescent="0.3">
      <c r="A609" s="3" t="s">
        <v>2466</v>
      </c>
      <c r="B609" s="3">
        <f>AVERAGEIF(IMDB_Movies!$A$2:$A$3941,'Task 4'!A609,IMDB_Movies!$H$2:$H$3941)</f>
        <v>6.9874999999999998</v>
      </c>
    </row>
    <row r="610" spans="1:2" x14ac:dyDescent="0.3">
      <c r="A610" s="3" t="s">
        <v>2470</v>
      </c>
      <c r="B610" s="3">
        <f>AVERAGEIF(IMDB_Movies!$A$2:$A$3941,'Task 4'!A610,IMDB_Movies!$H$2:$H$3941)</f>
        <v>7.4666666666666659</v>
      </c>
    </row>
    <row r="611" spans="1:2" x14ac:dyDescent="0.3">
      <c r="A611" s="3" t="s">
        <v>2474</v>
      </c>
      <c r="B611" s="3">
        <f>AVERAGEIF(IMDB_Movies!$A$2:$A$3941,'Task 4'!A611,IMDB_Movies!$H$2:$H$3941)</f>
        <v>4.8</v>
      </c>
    </row>
    <row r="612" spans="1:2" x14ac:dyDescent="0.3">
      <c r="A612" s="3" t="s">
        <v>2478</v>
      </c>
      <c r="B612" s="3">
        <f>AVERAGEIF(IMDB_Movies!$A$2:$A$3941,'Task 4'!A612,IMDB_Movies!$H$2:$H$3941)</f>
        <v>6</v>
      </c>
    </row>
    <row r="613" spans="1:2" x14ac:dyDescent="0.3">
      <c r="A613" s="3" t="s">
        <v>2484</v>
      </c>
      <c r="B613" s="3">
        <f>AVERAGEIF(IMDB_Movies!$A$2:$A$3941,'Task 4'!A613,IMDB_Movies!$H$2:$H$3941)</f>
        <v>5.5</v>
      </c>
    </row>
    <row r="614" spans="1:2" x14ac:dyDescent="0.3">
      <c r="A614" s="3" t="s">
        <v>2489</v>
      </c>
      <c r="B614" s="3">
        <f>AVERAGEIF(IMDB_Movies!$A$2:$A$3941,'Task 4'!A614,IMDB_Movies!$H$2:$H$3941)</f>
        <v>6.4</v>
      </c>
    </row>
    <row r="615" spans="1:2" x14ac:dyDescent="0.3">
      <c r="A615" s="3" t="s">
        <v>2495</v>
      </c>
      <c r="B615" s="3">
        <f>AVERAGEIF(IMDB_Movies!$A$2:$A$3941,'Task 4'!A615,IMDB_Movies!$H$2:$H$3941)</f>
        <v>5.9</v>
      </c>
    </row>
    <row r="616" spans="1:2" x14ac:dyDescent="0.3">
      <c r="A616" s="3" t="s">
        <v>2499</v>
      </c>
      <c r="B616" s="3">
        <f>AVERAGEIF(IMDB_Movies!$A$2:$A$3941,'Task 4'!A616,IMDB_Movies!$H$2:$H$3941)</f>
        <v>5.2</v>
      </c>
    </row>
    <row r="617" spans="1:2" x14ac:dyDescent="0.3">
      <c r="A617" s="3" t="s">
        <v>2503</v>
      </c>
      <c r="B617" s="3">
        <f>AVERAGEIF(IMDB_Movies!$A$2:$A$3941,'Task 4'!A617,IMDB_Movies!$H$2:$H$3941)</f>
        <v>8.2249999999999996</v>
      </c>
    </row>
    <row r="618" spans="1:2" x14ac:dyDescent="0.3">
      <c r="A618" s="3" t="s">
        <v>2506</v>
      </c>
      <c r="B618" s="3">
        <f>AVERAGEIF(IMDB_Movies!$A$2:$A$3941,'Task 4'!A618,IMDB_Movies!$H$2:$H$3941)</f>
        <v>6.9250000000000007</v>
      </c>
    </row>
    <row r="619" spans="1:2" x14ac:dyDescent="0.3">
      <c r="A619" s="3" t="s">
        <v>2508</v>
      </c>
      <c r="B619" s="3">
        <f>AVERAGEIF(IMDB_Movies!$A$2:$A$3941,'Task 4'!A619,IMDB_Movies!$H$2:$H$3941)</f>
        <v>5.3</v>
      </c>
    </row>
    <row r="620" spans="1:2" x14ac:dyDescent="0.3">
      <c r="A620" s="3" t="s">
        <v>2510</v>
      </c>
      <c r="B620" s="3">
        <f>AVERAGEIF(IMDB_Movies!$A$2:$A$3941,'Task 4'!A620,IMDB_Movies!$H$2:$H$3941)</f>
        <v>6.4</v>
      </c>
    </row>
    <row r="621" spans="1:2" x14ac:dyDescent="0.3">
      <c r="A621" s="3" t="s">
        <v>2517</v>
      </c>
      <c r="B621" s="3">
        <f>AVERAGEIF(IMDB_Movies!$A$2:$A$3941,'Task 4'!A621,IMDB_Movies!$H$2:$H$3941)</f>
        <v>6.3</v>
      </c>
    </row>
    <row r="622" spans="1:2" x14ac:dyDescent="0.3">
      <c r="A622" s="3" t="s">
        <v>2519</v>
      </c>
      <c r="B622" s="3">
        <f>AVERAGEIF(IMDB_Movies!$A$2:$A$3941,'Task 4'!A622,IMDB_Movies!$H$2:$H$3941)</f>
        <v>4.9000000000000004</v>
      </c>
    </row>
    <row r="623" spans="1:2" x14ac:dyDescent="0.3">
      <c r="A623" s="3" t="s">
        <v>2521</v>
      </c>
      <c r="B623" s="3">
        <f>AVERAGEIF(IMDB_Movies!$A$2:$A$3941,'Task 4'!A623,IMDB_Movies!$H$2:$H$3941)</f>
        <v>6.5</v>
      </c>
    </row>
    <row r="624" spans="1:2" x14ac:dyDescent="0.3">
      <c r="A624" s="3" t="s">
        <v>2526</v>
      </c>
      <c r="B624" s="3">
        <f>AVERAGEIF(IMDB_Movies!$A$2:$A$3941,'Task 4'!A624,IMDB_Movies!$H$2:$H$3941)</f>
        <v>5.3</v>
      </c>
    </row>
    <row r="625" spans="1:2" x14ac:dyDescent="0.3">
      <c r="A625" s="3" t="s">
        <v>2529</v>
      </c>
      <c r="B625" s="3">
        <f>AVERAGEIF(IMDB_Movies!$A$2:$A$3941,'Task 4'!A625,IMDB_Movies!$H$2:$H$3941)</f>
        <v>6.5</v>
      </c>
    </row>
    <row r="626" spans="1:2" x14ac:dyDescent="0.3">
      <c r="A626" s="3" t="s">
        <v>2531</v>
      </c>
      <c r="B626" s="3">
        <f>AVERAGEIF(IMDB_Movies!$A$2:$A$3941,'Task 4'!A626,IMDB_Movies!$H$2:$H$3941)</f>
        <v>5.6999999999999993</v>
      </c>
    </row>
    <row r="627" spans="1:2" x14ac:dyDescent="0.3">
      <c r="A627" s="3" t="s">
        <v>2533</v>
      </c>
      <c r="B627" s="3">
        <f>AVERAGEIF(IMDB_Movies!$A$2:$A$3941,'Task 4'!A627,IMDB_Movies!$H$2:$H$3941)</f>
        <v>7.0333333333333341</v>
      </c>
    </row>
    <row r="628" spans="1:2" x14ac:dyDescent="0.3">
      <c r="A628" s="3" t="s">
        <v>2536</v>
      </c>
      <c r="B628" s="3">
        <f>AVERAGEIF(IMDB_Movies!$A$2:$A$3941,'Task 4'!A628,IMDB_Movies!$H$2:$H$3941)</f>
        <v>8.4</v>
      </c>
    </row>
    <row r="629" spans="1:2" x14ac:dyDescent="0.3">
      <c r="A629" s="3" t="s">
        <v>2538</v>
      </c>
      <c r="B629" s="3">
        <f>AVERAGEIF(IMDB_Movies!$A$2:$A$3941,'Task 4'!A629,IMDB_Movies!$H$2:$H$3941)</f>
        <v>6.6</v>
      </c>
    </row>
    <row r="630" spans="1:2" x14ac:dyDescent="0.3">
      <c r="A630" s="3" t="s">
        <v>2547</v>
      </c>
      <c r="B630" s="3">
        <f>AVERAGEIF(IMDB_Movies!$A$2:$A$3941,'Task 4'!A630,IMDB_Movies!$H$2:$H$3941)</f>
        <v>6.3000000000000007</v>
      </c>
    </row>
    <row r="631" spans="1:2" x14ac:dyDescent="0.3">
      <c r="A631" s="3" t="s">
        <v>2552</v>
      </c>
      <c r="B631" s="3">
        <f>AVERAGEIF(IMDB_Movies!$A$2:$A$3941,'Task 4'!A631,IMDB_Movies!$H$2:$H$3941)</f>
        <v>6.2</v>
      </c>
    </row>
    <row r="632" spans="1:2" x14ac:dyDescent="0.3">
      <c r="A632" s="3" t="s">
        <v>2555</v>
      </c>
      <c r="B632" s="3">
        <f>AVERAGEIF(IMDB_Movies!$A$2:$A$3941,'Task 4'!A632,IMDB_Movies!$H$2:$H$3941)</f>
        <v>5.5</v>
      </c>
    </row>
    <row r="633" spans="1:2" x14ac:dyDescent="0.3">
      <c r="A633" s="3" t="s">
        <v>2557</v>
      </c>
      <c r="B633" s="3">
        <f>AVERAGEIF(IMDB_Movies!$A$2:$A$3941,'Task 4'!A633,IMDB_Movies!$H$2:$H$3941)</f>
        <v>5.6</v>
      </c>
    </row>
    <row r="634" spans="1:2" x14ac:dyDescent="0.3">
      <c r="A634" s="3" t="s">
        <v>2565</v>
      </c>
      <c r="B634" s="3">
        <f>AVERAGEIF(IMDB_Movies!$A$2:$A$3941,'Task 4'!A634,IMDB_Movies!$H$2:$H$3941)</f>
        <v>6.9</v>
      </c>
    </row>
    <row r="635" spans="1:2" x14ac:dyDescent="0.3">
      <c r="A635" s="3" t="s">
        <v>2574</v>
      </c>
      <c r="B635" s="3">
        <f>AVERAGEIF(IMDB_Movies!$A$2:$A$3941,'Task 4'!A635,IMDB_Movies!$H$2:$H$3941)</f>
        <v>6.3</v>
      </c>
    </row>
    <row r="636" spans="1:2" x14ac:dyDescent="0.3">
      <c r="A636" s="3" t="s">
        <v>2576</v>
      </c>
      <c r="B636" s="3">
        <f>AVERAGEIF(IMDB_Movies!$A$2:$A$3941,'Task 4'!A636,IMDB_Movies!$H$2:$H$3941)</f>
        <v>3.6</v>
      </c>
    </row>
    <row r="637" spans="1:2" x14ac:dyDescent="0.3">
      <c r="A637" s="3" t="s">
        <v>2580</v>
      </c>
      <c r="B637" s="3">
        <f>AVERAGEIF(IMDB_Movies!$A$2:$A$3941,'Task 4'!A637,IMDB_Movies!$H$2:$H$3941)</f>
        <v>5.9</v>
      </c>
    </row>
    <row r="638" spans="1:2" x14ac:dyDescent="0.3">
      <c r="A638" s="3" t="s">
        <v>2584</v>
      </c>
      <c r="B638" s="3">
        <f>AVERAGEIF(IMDB_Movies!$A$2:$A$3941,'Task 4'!A638,IMDB_Movies!$H$2:$H$3941)</f>
        <v>7.25</v>
      </c>
    </row>
    <row r="639" spans="1:2" x14ac:dyDescent="0.3">
      <c r="A639" s="3" t="s">
        <v>2588</v>
      </c>
      <c r="B639" s="3">
        <f>AVERAGEIF(IMDB_Movies!$A$2:$A$3941,'Task 4'!A639,IMDB_Movies!$H$2:$H$3941)</f>
        <v>6.3</v>
      </c>
    </row>
    <row r="640" spans="1:2" x14ac:dyDescent="0.3">
      <c r="A640" s="3" t="s">
        <v>2591</v>
      </c>
      <c r="B640" s="3">
        <f>AVERAGEIF(IMDB_Movies!$A$2:$A$3941,'Task 4'!A640,IMDB_Movies!$H$2:$H$3941)</f>
        <v>6.6</v>
      </c>
    </row>
    <row r="641" spans="1:2" x14ac:dyDescent="0.3">
      <c r="A641" s="3" t="s">
        <v>2596</v>
      </c>
      <c r="B641" s="3">
        <f>AVERAGEIF(IMDB_Movies!$A$2:$A$3941,'Task 4'!A641,IMDB_Movies!$H$2:$H$3941)</f>
        <v>6.7666666666666657</v>
      </c>
    </row>
    <row r="642" spans="1:2" x14ac:dyDescent="0.3">
      <c r="A642" s="3" t="s">
        <v>2606</v>
      </c>
      <c r="B642" s="3">
        <f>AVERAGEIF(IMDB_Movies!$A$2:$A$3941,'Task 4'!A642,IMDB_Movies!$H$2:$H$3941)</f>
        <v>6.1</v>
      </c>
    </row>
    <row r="643" spans="1:2" x14ac:dyDescent="0.3">
      <c r="A643" s="3" t="s">
        <v>2612</v>
      </c>
      <c r="B643" s="3">
        <f>AVERAGEIF(IMDB_Movies!$A$2:$A$3941,'Task 4'!A643,IMDB_Movies!$H$2:$H$3941)</f>
        <v>5.65</v>
      </c>
    </row>
    <row r="644" spans="1:2" x14ac:dyDescent="0.3">
      <c r="A644" s="3" t="s">
        <v>2616</v>
      </c>
      <c r="B644" s="3">
        <f>AVERAGEIF(IMDB_Movies!$A$2:$A$3941,'Task 4'!A644,IMDB_Movies!$H$2:$H$3941)</f>
        <v>6.8</v>
      </c>
    </row>
    <row r="645" spans="1:2" x14ac:dyDescent="0.3">
      <c r="A645" s="3" t="s">
        <v>2618</v>
      </c>
      <c r="B645" s="3">
        <f>AVERAGEIF(IMDB_Movies!$A$2:$A$3941,'Task 4'!A645,IMDB_Movies!$H$2:$H$3941)</f>
        <v>6.3</v>
      </c>
    </row>
    <row r="646" spans="1:2" x14ac:dyDescent="0.3">
      <c r="A646" s="3" t="s">
        <v>2630</v>
      </c>
      <c r="B646" s="3">
        <f>AVERAGEIF(IMDB_Movies!$A$2:$A$3941,'Task 4'!A646,IMDB_Movies!$H$2:$H$3941)</f>
        <v>7</v>
      </c>
    </row>
    <row r="647" spans="1:2" x14ac:dyDescent="0.3">
      <c r="A647" s="3" t="s">
        <v>2639</v>
      </c>
      <c r="B647" s="3">
        <f>AVERAGEIF(IMDB_Movies!$A$2:$A$3941,'Task 4'!A647,IMDB_Movies!$H$2:$H$3941)</f>
        <v>6.1</v>
      </c>
    </row>
    <row r="648" spans="1:2" x14ac:dyDescent="0.3">
      <c r="A648" s="3" t="s">
        <v>2643</v>
      </c>
      <c r="B648" s="3">
        <f>AVERAGEIF(IMDB_Movies!$A$2:$A$3941,'Task 4'!A648,IMDB_Movies!$H$2:$H$3941)</f>
        <v>7.2</v>
      </c>
    </row>
    <row r="649" spans="1:2" x14ac:dyDescent="0.3">
      <c r="A649" s="3" t="s">
        <v>2645</v>
      </c>
      <c r="B649" s="3">
        <f>AVERAGEIF(IMDB_Movies!$A$2:$A$3941,'Task 4'!A649,IMDB_Movies!$H$2:$H$3941)</f>
        <v>7.42</v>
      </c>
    </row>
    <row r="650" spans="1:2" x14ac:dyDescent="0.3">
      <c r="A650" s="3" t="s">
        <v>2647</v>
      </c>
      <c r="B650" s="3">
        <f>AVERAGEIF(IMDB_Movies!$A$2:$A$3941,'Task 4'!A650,IMDB_Movies!$H$2:$H$3941)</f>
        <v>7.2</v>
      </c>
    </row>
    <row r="651" spans="1:2" x14ac:dyDescent="0.3">
      <c r="A651" s="3" t="s">
        <v>2650</v>
      </c>
      <c r="B651" s="3">
        <f>AVERAGEIF(IMDB_Movies!$A$2:$A$3941,'Task 4'!A651,IMDB_Movies!$H$2:$H$3941)</f>
        <v>7.15</v>
      </c>
    </row>
    <row r="652" spans="1:2" x14ac:dyDescent="0.3">
      <c r="A652" s="3" t="s">
        <v>2653</v>
      </c>
      <c r="B652" s="3">
        <f>AVERAGEIF(IMDB_Movies!$A$2:$A$3941,'Task 4'!A652,IMDB_Movies!$H$2:$H$3941)</f>
        <v>6.9</v>
      </c>
    </row>
    <row r="653" spans="1:2" x14ac:dyDescent="0.3">
      <c r="A653" s="3" t="s">
        <v>2658</v>
      </c>
      <c r="B653" s="3">
        <f>AVERAGEIF(IMDB_Movies!$A$2:$A$3941,'Task 4'!A653,IMDB_Movies!$H$2:$H$3941)</f>
        <v>6</v>
      </c>
    </row>
    <row r="654" spans="1:2" x14ac:dyDescent="0.3">
      <c r="A654" s="3" t="s">
        <v>2660</v>
      </c>
      <c r="B654" s="3">
        <f>AVERAGEIF(IMDB_Movies!$A$2:$A$3941,'Task 4'!A654,IMDB_Movies!$H$2:$H$3941)</f>
        <v>5.9</v>
      </c>
    </row>
    <row r="655" spans="1:2" x14ac:dyDescent="0.3">
      <c r="A655" s="3" t="s">
        <v>2662</v>
      </c>
      <c r="B655" s="3">
        <f>AVERAGEIF(IMDB_Movies!$A$2:$A$3941,'Task 4'!A655,IMDB_Movies!$H$2:$H$3941)</f>
        <v>6.0750000000000002</v>
      </c>
    </row>
    <row r="656" spans="1:2" x14ac:dyDescent="0.3">
      <c r="A656" s="3" t="s">
        <v>2666</v>
      </c>
      <c r="B656" s="3">
        <f>AVERAGEIF(IMDB_Movies!$A$2:$A$3941,'Task 4'!A656,IMDB_Movies!$H$2:$H$3941)</f>
        <v>7.0049999999999981</v>
      </c>
    </row>
    <row r="657" spans="1:2" x14ac:dyDescent="0.3">
      <c r="A657" s="3" t="s">
        <v>2668</v>
      </c>
      <c r="B657" s="3">
        <f>AVERAGEIF(IMDB_Movies!$A$2:$A$3941,'Task 4'!A657,IMDB_Movies!$H$2:$H$3941)</f>
        <v>5.8</v>
      </c>
    </row>
    <row r="658" spans="1:2" x14ac:dyDescent="0.3">
      <c r="A658" s="3" t="s">
        <v>2670</v>
      </c>
      <c r="B658" s="3">
        <f>AVERAGEIF(IMDB_Movies!$A$2:$A$3941,'Task 4'!A658,IMDB_Movies!$H$2:$H$3941)</f>
        <v>7.6</v>
      </c>
    </row>
    <row r="659" spans="1:2" x14ac:dyDescent="0.3">
      <c r="A659" s="3" t="s">
        <v>2673</v>
      </c>
      <c r="B659" s="3">
        <f>AVERAGEIF(IMDB_Movies!$A$2:$A$3941,'Task 4'!A659,IMDB_Movies!$H$2:$H$3941)</f>
        <v>5.4</v>
      </c>
    </row>
    <row r="660" spans="1:2" x14ac:dyDescent="0.3">
      <c r="A660" s="3" t="s">
        <v>2679</v>
      </c>
      <c r="B660" s="3">
        <f>AVERAGEIF(IMDB_Movies!$A$2:$A$3941,'Task 4'!A660,IMDB_Movies!$H$2:$H$3941)</f>
        <v>7.5</v>
      </c>
    </row>
    <row r="661" spans="1:2" x14ac:dyDescent="0.3">
      <c r="A661" s="3" t="s">
        <v>2691</v>
      </c>
      <c r="B661" s="3">
        <f>AVERAGEIF(IMDB_Movies!$A$2:$A$3941,'Task 4'!A661,IMDB_Movies!$H$2:$H$3941)</f>
        <v>7.2</v>
      </c>
    </row>
    <row r="662" spans="1:2" x14ac:dyDescent="0.3">
      <c r="A662" s="3" t="s">
        <v>2693</v>
      </c>
      <c r="B662" s="3">
        <f>AVERAGEIF(IMDB_Movies!$A$2:$A$3941,'Task 4'!A662,IMDB_Movies!$H$2:$H$3941)</f>
        <v>7.6</v>
      </c>
    </row>
    <row r="663" spans="1:2" x14ac:dyDescent="0.3">
      <c r="A663" s="3" t="s">
        <v>2699</v>
      </c>
      <c r="B663" s="3">
        <f>AVERAGEIF(IMDB_Movies!$A$2:$A$3941,'Task 4'!A663,IMDB_Movies!$H$2:$H$3941)</f>
        <v>7</v>
      </c>
    </row>
    <row r="664" spans="1:2" x14ac:dyDescent="0.3">
      <c r="A664" s="3" t="s">
        <v>2701</v>
      </c>
      <c r="B664" s="3">
        <f>AVERAGEIF(IMDB_Movies!$A$2:$A$3941,'Task 4'!A664,IMDB_Movies!$H$2:$H$3941)</f>
        <v>2.6</v>
      </c>
    </row>
    <row r="665" spans="1:2" x14ac:dyDescent="0.3">
      <c r="A665" s="3" t="s">
        <v>2704</v>
      </c>
      <c r="B665" s="3">
        <f>AVERAGEIF(IMDB_Movies!$A$2:$A$3941,'Task 4'!A665,IMDB_Movies!$H$2:$H$3941)</f>
        <v>6.6</v>
      </c>
    </row>
    <row r="666" spans="1:2" x14ac:dyDescent="0.3">
      <c r="A666" s="3" t="s">
        <v>2709</v>
      </c>
      <c r="B666" s="3">
        <f>AVERAGEIF(IMDB_Movies!$A$2:$A$3941,'Task 4'!A666,IMDB_Movies!$H$2:$H$3941)</f>
        <v>4.5500000000000007</v>
      </c>
    </row>
    <row r="667" spans="1:2" x14ac:dyDescent="0.3">
      <c r="A667" s="3" t="s">
        <v>2711</v>
      </c>
      <c r="B667" s="3">
        <f>AVERAGEIF(IMDB_Movies!$A$2:$A$3941,'Task 4'!A667,IMDB_Movies!$H$2:$H$3941)</f>
        <v>6.5</v>
      </c>
    </row>
    <row r="668" spans="1:2" x14ac:dyDescent="0.3">
      <c r="A668" s="3" t="s">
        <v>2713</v>
      </c>
      <c r="B668" s="3">
        <f>AVERAGEIF(IMDB_Movies!$A$2:$A$3941,'Task 4'!A668,IMDB_Movies!$H$2:$H$3941)</f>
        <v>6.4749999999999996</v>
      </c>
    </row>
    <row r="669" spans="1:2" x14ac:dyDescent="0.3">
      <c r="A669" s="3" t="s">
        <v>2715</v>
      </c>
      <c r="B669" s="3">
        <f>AVERAGEIF(IMDB_Movies!$A$2:$A$3941,'Task 4'!A669,IMDB_Movies!$H$2:$H$3941)</f>
        <v>6.7</v>
      </c>
    </row>
    <row r="670" spans="1:2" x14ac:dyDescent="0.3">
      <c r="A670" s="3" t="s">
        <v>2717</v>
      </c>
      <c r="B670" s="3">
        <f>AVERAGEIF(IMDB_Movies!$A$2:$A$3941,'Task 4'!A670,IMDB_Movies!$H$2:$H$3941)</f>
        <v>6.9</v>
      </c>
    </row>
    <row r="671" spans="1:2" x14ac:dyDescent="0.3">
      <c r="A671" s="3" t="s">
        <v>2721</v>
      </c>
      <c r="B671" s="3">
        <f>AVERAGEIF(IMDB_Movies!$A$2:$A$3941,'Task 4'!A671,IMDB_Movies!$H$2:$H$3941)</f>
        <v>7.1</v>
      </c>
    </row>
    <row r="672" spans="1:2" x14ac:dyDescent="0.3">
      <c r="A672" s="3" t="s">
        <v>2724</v>
      </c>
      <c r="B672" s="3">
        <f>AVERAGEIF(IMDB_Movies!$A$2:$A$3941,'Task 4'!A672,IMDB_Movies!$H$2:$H$3941)</f>
        <v>7.3</v>
      </c>
    </row>
    <row r="673" spans="1:2" x14ac:dyDescent="0.3">
      <c r="A673" s="3" t="s">
        <v>2726</v>
      </c>
      <c r="B673" s="3">
        <f>AVERAGEIF(IMDB_Movies!$A$2:$A$3941,'Task 4'!A673,IMDB_Movies!$H$2:$H$3941)</f>
        <v>3.4</v>
      </c>
    </row>
    <row r="674" spans="1:2" x14ac:dyDescent="0.3">
      <c r="A674" s="3" t="s">
        <v>2729</v>
      </c>
      <c r="B674" s="3">
        <f>AVERAGEIF(IMDB_Movies!$A$2:$A$3941,'Task 4'!A674,IMDB_Movies!$H$2:$H$3941)</f>
        <v>7.5</v>
      </c>
    </row>
    <row r="675" spans="1:2" x14ac:dyDescent="0.3">
      <c r="A675" s="3" t="s">
        <v>2732</v>
      </c>
      <c r="B675" s="3">
        <f>AVERAGEIF(IMDB_Movies!$A$2:$A$3941,'Task 4'!A675,IMDB_Movies!$H$2:$H$3941)</f>
        <v>5.45</v>
      </c>
    </row>
    <row r="676" spans="1:2" x14ac:dyDescent="0.3">
      <c r="A676" s="3" t="s">
        <v>2736</v>
      </c>
      <c r="B676" s="3">
        <f>AVERAGEIF(IMDB_Movies!$A$2:$A$3941,'Task 4'!A676,IMDB_Movies!$H$2:$H$3941)</f>
        <v>5.9</v>
      </c>
    </row>
    <row r="677" spans="1:2" x14ac:dyDescent="0.3">
      <c r="A677" s="3" t="s">
        <v>2738</v>
      </c>
      <c r="B677" s="3">
        <f>AVERAGEIF(IMDB_Movies!$A$2:$A$3941,'Task 4'!A677,IMDB_Movies!$H$2:$H$3941)</f>
        <v>5.2</v>
      </c>
    </row>
    <row r="678" spans="1:2" x14ac:dyDescent="0.3">
      <c r="A678" s="3" t="s">
        <v>2741</v>
      </c>
      <c r="B678" s="3">
        <f>AVERAGEIF(IMDB_Movies!$A$2:$A$3941,'Task 4'!A678,IMDB_Movies!$H$2:$H$3941)</f>
        <v>5.6</v>
      </c>
    </row>
    <row r="679" spans="1:2" x14ac:dyDescent="0.3">
      <c r="A679" s="3" t="s">
        <v>2743</v>
      </c>
      <c r="B679" s="3">
        <f>AVERAGEIF(IMDB_Movies!$A$2:$A$3941,'Task 4'!A679,IMDB_Movies!$H$2:$H$3941)</f>
        <v>7.7333333333333343</v>
      </c>
    </row>
    <row r="680" spans="1:2" x14ac:dyDescent="0.3">
      <c r="A680" s="3" t="s">
        <v>2745</v>
      </c>
      <c r="B680" s="3">
        <f>AVERAGEIF(IMDB_Movies!$A$2:$A$3941,'Task 4'!A680,IMDB_Movies!$H$2:$H$3941)</f>
        <v>5.95</v>
      </c>
    </row>
    <row r="681" spans="1:2" x14ac:dyDescent="0.3">
      <c r="A681" s="3" t="s">
        <v>2747</v>
      </c>
      <c r="B681" s="3">
        <f>AVERAGEIF(IMDB_Movies!$A$2:$A$3941,'Task 4'!A681,IMDB_Movies!$H$2:$H$3941)</f>
        <v>6.3</v>
      </c>
    </row>
    <row r="682" spans="1:2" x14ac:dyDescent="0.3">
      <c r="A682" s="3" t="s">
        <v>2750</v>
      </c>
      <c r="B682" s="3">
        <f>AVERAGEIF(IMDB_Movies!$A$2:$A$3941,'Task 4'!A682,IMDB_Movies!$H$2:$H$3941)</f>
        <v>5.3</v>
      </c>
    </row>
    <row r="683" spans="1:2" x14ac:dyDescent="0.3">
      <c r="A683" s="3" t="s">
        <v>2753</v>
      </c>
      <c r="B683" s="3">
        <f>AVERAGEIF(IMDB_Movies!$A$2:$A$3941,'Task 4'!A683,IMDB_Movies!$H$2:$H$3941)</f>
        <v>5.4</v>
      </c>
    </row>
    <row r="684" spans="1:2" x14ac:dyDescent="0.3">
      <c r="A684" s="3" t="s">
        <v>2758</v>
      </c>
      <c r="B684" s="3">
        <f>AVERAGEIF(IMDB_Movies!$A$2:$A$3941,'Task 4'!A684,IMDB_Movies!$H$2:$H$3941)</f>
        <v>7.4333333333333327</v>
      </c>
    </row>
    <row r="685" spans="1:2" x14ac:dyDescent="0.3">
      <c r="A685" s="3" t="s">
        <v>2761</v>
      </c>
      <c r="B685" s="3">
        <f>AVERAGEIF(IMDB_Movies!$A$2:$A$3941,'Task 4'!A685,IMDB_Movies!$H$2:$H$3941)</f>
        <v>6.55</v>
      </c>
    </row>
    <row r="686" spans="1:2" x14ac:dyDescent="0.3">
      <c r="A686" s="3" t="s">
        <v>2763</v>
      </c>
      <c r="B686" s="3">
        <f>AVERAGEIF(IMDB_Movies!$A$2:$A$3941,'Task 4'!A686,IMDB_Movies!$H$2:$H$3941)</f>
        <v>4.5999999999999996</v>
      </c>
    </row>
    <row r="687" spans="1:2" x14ac:dyDescent="0.3">
      <c r="A687" s="3" t="s">
        <v>2765</v>
      </c>
      <c r="B687" s="3">
        <f>AVERAGEIF(IMDB_Movies!$A$2:$A$3941,'Task 4'!A687,IMDB_Movies!$H$2:$H$3941)</f>
        <v>6.9799999999999995</v>
      </c>
    </row>
    <row r="688" spans="1:2" x14ac:dyDescent="0.3">
      <c r="A688" s="3" t="s">
        <v>2767</v>
      </c>
      <c r="B688" s="3">
        <f>AVERAGEIF(IMDB_Movies!$A$2:$A$3941,'Task 4'!A688,IMDB_Movies!$H$2:$H$3941)</f>
        <v>5.0999999999999996</v>
      </c>
    </row>
    <row r="689" spans="1:2" x14ac:dyDescent="0.3">
      <c r="A689" s="3" t="s">
        <v>2772</v>
      </c>
      <c r="B689" s="3">
        <f>AVERAGEIF(IMDB_Movies!$A$2:$A$3941,'Task 4'!A689,IMDB_Movies!$H$2:$H$3941)</f>
        <v>6.9333333333333336</v>
      </c>
    </row>
    <row r="690" spans="1:2" x14ac:dyDescent="0.3">
      <c r="A690" s="3" t="s">
        <v>2775</v>
      </c>
      <c r="B690" s="3">
        <f>AVERAGEIF(IMDB_Movies!$A$2:$A$3941,'Task 4'!A690,IMDB_Movies!$H$2:$H$3941)</f>
        <v>4.0999999999999996</v>
      </c>
    </row>
    <row r="691" spans="1:2" x14ac:dyDescent="0.3">
      <c r="A691" s="3" t="s">
        <v>2779</v>
      </c>
      <c r="B691" s="3">
        <f>AVERAGEIF(IMDB_Movies!$A$2:$A$3941,'Task 4'!A691,IMDB_Movies!$H$2:$H$3941)</f>
        <v>6.85</v>
      </c>
    </row>
    <row r="692" spans="1:2" x14ac:dyDescent="0.3">
      <c r="A692" s="3" t="s">
        <v>2781</v>
      </c>
      <c r="B692" s="3">
        <f>AVERAGEIF(IMDB_Movies!$A$2:$A$3941,'Task 4'!A692,IMDB_Movies!$H$2:$H$3941)</f>
        <v>4.8</v>
      </c>
    </row>
    <row r="693" spans="1:2" x14ac:dyDescent="0.3">
      <c r="A693" s="3" t="s">
        <v>2783</v>
      </c>
      <c r="B693" s="3">
        <f>AVERAGEIF(IMDB_Movies!$A$2:$A$3941,'Task 4'!A693,IMDB_Movies!$H$2:$H$3941)</f>
        <v>6.1</v>
      </c>
    </row>
    <row r="694" spans="1:2" x14ac:dyDescent="0.3">
      <c r="A694" s="3" t="s">
        <v>2785</v>
      </c>
      <c r="B694" s="3">
        <f>AVERAGEIF(IMDB_Movies!$A$2:$A$3941,'Task 4'!A694,IMDB_Movies!$H$2:$H$3941)</f>
        <v>4.8</v>
      </c>
    </row>
    <row r="695" spans="1:2" x14ac:dyDescent="0.3">
      <c r="A695" s="3" t="s">
        <v>2793</v>
      </c>
      <c r="B695" s="3">
        <f>AVERAGEIF(IMDB_Movies!$A$2:$A$3941,'Task 4'!A695,IMDB_Movies!$H$2:$H$3941)</f>
        <v>8.4333333333333336</v>
      </c>
    </row>
    <row r="696" spans="1:2" x14ac:dyDescent="0.3">
      <c r="A696" s="3" t="s">
        <v>2795</v>
      </c>
      <c r="B696" s="3">
        <f>AVERAGEIF(IMDB_Movies!$A$2:$A$3941,'Task 4'!A696,IMDB_Movies!$H$2:$H$3941)</f>
        <v>6.5</v>
      </c>
    </row>
    <row r="697" spans="1:2" x14ac:dyDescent="0.3">
      <c r="A697" s="3" t="s">
        <v>2797</v>
      </c>
      <c r="B697" s="3">
        <f>AVERAGEIF(IMDB_Movies!$A$2:$A$3941,'Task 4'!A697,IMDB_Movies!$H$2:$H$3941)</f>
        <v>7.1</v>
      </c>
    </row>
    <row r="698" spans="1:2" x14ac:dyDescent="0.3">
      <c r="A698" s="3" t="s">
        <v>2801</v>
      </c>
      <c r="B698" s="3">
        <f>AVERAGEIF(IMDB_Movies!$A$2:$A$3941,'Task 4'!A698,IMDB_Movies!$H$2:$H$3941)</f>
        <v>5.6</v>
      </c>
    </row>
    <row r="699" spans="1:2" x14ac:dyDescent="0.3">
      <c r="A699" s="3" t="s">
        <v>2803</v>
      </c>
      <c r="B699" s="3">
        <f>AVERAGEIF(IMDB_Movies!$A$2:$A$3941,'Task 4'!A699,IMDB_Movies!$H$2:$H$3941)</f>
        <v>4.8</v>
      </c>
    </row>
    <row r="700" spans="1:2" x14ac:dyDescent="0.3">
      <c r="A700" s="3" t="s">
        <v>2805</v>
      </c>
      <c r="B700" s="3">
        <f>AVERAGEIF(IMDB_Movies!$A$2:$A$3941,'Task 4'!A700,IMDB_Movies!$H$2:$H$3941)</f>
        <v>6.85</v>
      </c>
    </row>
    <row r="701" spans="1:2" x14ac:dyDescent="0.3">
      <c r="A701" s="3" t="s">
        <v>2808</v>
      </c>
      <c r="B701" s="3">
        <f>AVERAGEIF(IMDB_Movies!$A$2:$A$3941,'Task 4'!A701,IMDB_Movies!$H$2:$H$3941)</f>
        <v>6</v>
      </c>
    </row>
    <row r="702" spans="1:2" x14ac:dyDescent="0.3">
      <c r="A702" s="3" t="s">
        <v>2811</v>
      </c>
      <c r="B702" s="3">
        <f>AVERAGEIF(IMDB_Movies!$A$2:$A$3941,'Task 4'!A702,IMDB_Movies!$H$2:$H$3941)</f>
        <v>5.4</v>
      </c>
    </row>
    <row r="703" spans="1:2" x14ac:dyDescent="0.3">
      <c r="A703" s="3" t="s">
        <v>2815</v>
      </c>
      <c r="B703" s="3">
        <f>AVERAGEIF(IMDB_Movies!$A$2:$A$3941,'Task 4'!A703,IMDB_Movies!$H$2:$H$3941)</f>
        <v>6.4</v>
      </c>
    </row>
    <row r="704" spans="1:2" x14ac:dyDescent="0.3">
      <c r="A704" s="3" t="s">
        <v>2820</v>
      </c>
      <c r="B704" s="3">
        <f>AVERAGEIF(IMDB_Movies!$A$2:$A$3941,'Task 4'!A704,IMDB_Movies!$H$2:$H$3941)</f>
        <v>5.0999999999999996</v>
      </c>
    </row>
    <row r="705" spans="1:2" x14ac:dyDescent="0.3">
      <c r="A705" s="3" t="s">
        <v>2822</v>
      </c>
      <c r="B705" s="3">
        <f>AVERAGEIF(IMDB_Movies!$A$2:$A$3941,'Task 4'!A705,IMDB_Movies!$H$2:$H$3941)</f>
        <v>7.4333333333333336</v>
      </c>
    </row>
    <row r="706" spans="1:2" x14ac:dyDescent="0.3">
      <c r="A706" s="3" t="s">
        <v>2825</v>
      </c>
      <c r="B706" s="3">
        <f>AVERAGEIF(IMDB_Movies!$A$2:$A$3941,'Task 4'!A706,IMDB_Movies!$H$2:$H$3941)</f>
        <v>4.9000000000000004</v>
      </c>
    </row>
    <row r="707" spans="1:2" x14ac:dyDescent="0.3">
      <c r="A707" s="3" t="s">
        <v>2827</v>
      </c>
      <c r="B707" s="3">
        <f>AVERAGEIF(IMDB_Movies!$A$2:$A$3941,'Task 4'!A707,IMDB_Movies!$H$2:$H$3941)</f>
        <v>7.1</v>
      </c>
    </row>
    <row r="708" spans="1:2" x14ac:dyDescent="0.3">
      <c r="A708" s="3" t="s">
        <v>2833</v>
      </c>
      <c r="B708" s="3">
        <f>AVERAGEIF(IMDB_Movies!$A$2:$A$3941,'Task 4'!A708,IMDB_Movies!$H$2:$H$3941)</f>
        <v>5.9</v>
      </c>
    </row>
    <row r="709" spans="1:2" x14ac:dyDescent="0.3">
      <c r="A709" s="3" t="s">
        <v>2839</v>
      </c>
      <c r="B709" s="3">
        <f>AVERAGEIF(IMDB_Movies!$A$2:$A$3941,'Task 4'!A709,IMDB_Movies!$H$2:$H$3941)</f>
        <v>5.95</v>
      </c>
    </row>
    <row r="710" spans="1:2" x14ac:dyDescent="0.3">
      <c r="A710" s="3" t="s">
        <v>2862</v>
      </c>
      <c r="B710" s="3">
        <f>AVERAGEIF(IMDB_Movies!$A$2:$A$3941,'Task 4'!A710,IMDB_Movies!$H$2:$H$3941)</f>
        <v>6.4499999999999993</v>
      </c>
    </row>
    <row r="711" spans="1:2" x14ac:dyDescent="0.3">
      <c r="A711" s="3" t="s">
        <v>2869</v>
      </c>
      <c r="B711" s="3">
        <f>AVERAGEIF(IMDB_Movies!$A$2:$A$3941,'Task 4'!A711,IMDB_Movies!$H$2:$H$3941)</f>
        <v>6.75</v>
      </c>
    </row>
    <row r="712" spans="1:2" x14ac:dyDescent="0.3">
      <c r="A712" s="3" t="s">
        <v>2871</v>
      </c>
      <c r="B712" s="3">
        <f>AVERAGEIF(IMDB_Movies!$A$2:$A$3941,'Task 4'!A712,IMDB_Movies!$H$2:$H$3941)</f>
        <v>4.8</v>
      </c>
    </row>
    <row r="713" spans="1:2" x14ac:dyDescent="0.3">
      <c r="A713" s="3" t="s">
        <v>2879</v>
      </c>
      <c r="B713" s="3">
        <f>AVERAGEIF(IMDB_Movies!$A$2:$A$3941,'Task 4'!A713,IMDB_Movies!$H$2:$H$3941)</f>
        <v>5.65</v>
      </c>
    </row>
    <row r="714" spans="1:2" x14ac:dyDescent="0.3">
      <c r="A714" s="3" t="s">
        <v>2886</v>
      </c>
      <c r="B714" s="3">
        <f>AVERAGEIF(IMDB_Movies!$A$2:$A$3941,'Task 4'!A714,IMDB_Movies!$H$2:$H$3941)</f>
        <v>6.5</v>
      </c>
    </row>
    <row r="715" spans="1:2" x14ac:dyDescent="0.3">
      <c r="A715" s="3" t="s">
        <v>2888</v>
      </c>
      <c r="B715" s="3">
        <f>AVERAGEIF(IMDB_Movies!$A$2:$A$3941,'Task 4'!A715,IMDB_Movies!$H$2:$H$3941)</f>
        <v>6.3666666666666671</v>
      </c>
    </row>
    <row r="716" spans="1:2" x14ac:dyDescent="0.3">
      <c r="A716" s="3" t="s">
        <v>2890</v>
      </c>
      <c r="B716" s="3">
        <f>AVERAGEIF(IMDB_Movies!$A$2:$A$3941,'Task 4'!A716,IMDB_Movies!$H$2:$H$3941)</f>
        <v>5.4</v>
      </c>
    </row>
    <row r="717" spans="1:2" x14ac:dyDescent="0.3">
      <c r="A717" s="3" t="s">
        <v>2895</v>
      </c>
      <c r="B717" s="3">
        <f>AVERAGEIF(IMDB_Movies!$A$2:$A$3941,'Task 4'!A717,IMDB_Movies!$H$2:$H$3941)</f>
        <v>5.6</v>
      </c>
    </row>
    <row r="718" spans="1:2" x14ac:dyDescent="0.3">
      <c r="A718" s="3" t="s">
        <v>2897</v>
      </c>
      <c r="B718" s="3">
        <f>AVERAGEIF(IMDB_Movies!$A$2:$A$3941,'Task 4'!A718,IMDB_Movies!$H$2:$H$3941)</f>
        <v>8</v>
      </c>
    </row>
    <row r="719" spans="1:2" x14ac:dyDescent="0.3">
      <c r="A719" s="3" t="s">
        <v>2899</v>
      </c>
      <c r="B719" s="3">
        <f>AVERAGEIF(IMDB_Movies!$A$2:$A$3941,'Task 4'!A719,IMDB_Movies!$H$2:$H$3941)</f>
        <v>7.25</v>
      </c>
    </row>
    <row r="720" spans="1:2" x14ac:dyDescent="0.3">
      <c r="A720" s="3" t="s">
        <v>2902</v>
      </c>
      <c r="B720" s="3">
        <f>AVERAGEIF(IMDB_Movies!$A$2:$A$3941,'Task 4'!A720,IMDB_Movies!$H$2:$H$3941)</f>
        <v>7.45</v>
      </c>
    </row>
    <row r="721" spans="1:2" x14ac:dyDescent="0.3">
      <c r="A721" s="3" t="s">
        <v>2904</v>
      </c>
      <c r="B721" s="3">
        <f>AVERAGEIF(IMDB_Movies!$A$2:$A$3941,'Task 4'!A721,IMDB_Movies!$H$2:$H$3941)</f>
        <v>5.9</v>
      </c>
    </row>
    <row r="722" spans="1:2" x14ac:dyDescent="0.3">
      <c r="A722" s="3" t="s">
        <v>2909</v>
      </c>
      <c r="B722" s="3">
        <f>AVERAGEIF(IMDB_Movies!$A$2:$A$3941,'Task 4'!A722,IMDB_Movies!$H$2:$H$3941)</f>
        <v>6.0500000000000007</v>
      </c>
    </row>
    <row r="723" spans="1:2" x14ac:dyDescent="0.3">
      <c r="A723" s="3" t="s">
        <v>2914</v>
      </c>
      <c r="B723" s="3">
        <f>AVERAGEIF(IMDB_Movies!$A$2:$A$3941,'Task 4'!A723,IMDB_Movies!$H$2:$H$3941)</f>
        <v>7.65</v>
      </c>
    </row>
    <row r="724" spans="1:2" x14ac:dyDescent="0.3">
      <c r="A724" s="3" t="s">
        <v>2919</v>
      </c>
      <c r="B724" s="3">
        <f>AVERAGEIF(IMDB_Movies!$A$2:$A$3941,'Task 4'!A724,IMDB_Movies!$H$2:$H$3941)</f>
        <v>6.9</v>
      </c>
    </row>
    <row r="725" spans="1:2" x14ac:dyDescent="0.3">
      <c r="A725" s="3" t="s">
        <v>2921</v>
      </c>
      <c r="B725" s="3">
        <f>AVERAGEIF(IMDB_Movies!$A$2:$A$3941,'Task 4'!A725,IMDB_Movies!$H$2:$H$3941)</f>
        <v>7.3272727272727272</v>
      </c>
    </row>
    <row r="726" spans="1:2" x14ac:dyDescent="0.3">
      <c r="A726" s="3" t="s">
        <v>2925</v>
      </c>
      <c r="B726" s="3">
        <f>AVERAGEIF(IMDB_Movies!$A$2:$A$3941,'Task 4'!A726,IMDB_Movies!$H$2:$H$3941)</f>
        <v>6.4</v>
      </c>
    </row>
    <row r="727" spans="1:2" x14ac:dyDescent="0.3">
      <c r="A727" s="3" t="s">
        <v>2927</v>
      </c>
      <c r="B727" s="3">
        <f>AVERAGEIF(IMDB_Movies!$A$2:$A$3941,'Task 4'!A727,IMDB_Movies!$H$2:$H$3941)</f>
        <v>6.8</v>
      </c>
    </row>
    <row r="728" spans="1:2" x14ac:dyDescent="0.3">
      <c r="A728" s="3" t="s">
        <v>2930</v>
      </c>
      <c r="B728" s="3">
        <f>AVERAGEIF(IMDB_Movies!$A$2:$A$3941,'Task 4'!A728,IMDB_Movies!$H$2:$H$3941)</f>
        <v>6.666666666666667</v>
      </c>
    </row>
    <row r="729" spans="1:2" x14ac:dyDescent="0.3">
      <c r="A729" s="3" t="s">
        <v>2943</v>
      </c>
      <c r="B729" s="3">
        <f>AVERAGEIF(IMDB_Movies!$A$2:$A$3941,'Task 4'!A729,IMDB_Movies!$H$2:$H$3941)</f>
        <v>6.5</v>
      </c>
    </row>
    <row r="730" spans="1:2" x14ac:dyDescent="0.3">
      <c r="A730" s="3" t="s">
        <v>2963</v>
      </c>
      <c r="B730" s="3">
        <f>AVERAGEIF(IMDB_Movies!$A$2:$A$3941,'Task 4'!A730,IMDB_Movies!$H$2:$H$3941)</f>
        <v>5.4</v>
      </c>
    </row>
    <row r="731" spans="1:2" x14ac:dyDescent="0.3">
      <c r="A731" s="3" t="s">
        <v>2967</v>
      </c>
      <c r="B731" s="3">
        <f>AVERAGEIF(IMDB_Movies!$A$2:$A$3941,'Task 4'!A731,IMDB_Movies!$H$2:$H$3941)</f>
        <v>6</v>
      </c>
    </row>
    <row r="732" spans="1:2" x14ac:dyDescent="0.3">
      <c r="A732" s="3" t="s">
        <v>2971</v>
      </c>
      <c r="B732" s="3">
        <f>AVERAGEIF(IMDB_Movies!$A$2:$A$3941,'Task 4'!A732,IMDB_Movies!$H$2:$H$3941)</f>
        <v>4.3</v>
      </c>
    </row>
    <row r="733" spans="1:2" x14ac:dyDescent="0.3">
      <c r="A733" s="3" t="s">
        <v>2974</v>
      </c>
      <c r="B733" s="3">
        <f>AVERAGEIF(IMDB_Movies!$A$2:$A$3941,'Task 4'!A733,IMDB_Movies!$H$2:$H$3941)</f>
        <v>6.1</v>
      </c>
    </row>
    <row r="734" spans="1:2" x14ac:dyDescent="0.3">
      <c r="A734" s="3" t="s">
        <v>2978</v>
      </c>
      <c r="B734" s="3">
        <f>AVERAGEIF(IMDB_Movies!$A$2:$A$3941,'Task 4'!A734,IMDB_Movies!$H$2:$H$3941)</f>
        <v>5.2</v>
      </c>
    </row>
    <row r="735" spans="1:2" x14ac:dyDescent="0.3">
      <c r="A735" s="3" t="s">
        <v>2982</v>
      </c>
      <c r="B735" s="3">
        <f>AVERAGEIF(IMDB_Movies!$A$2:$A$3941,'Task 4'!A735,IMDB_Movies!$H$2:$H$3941)</f>
        <v>7.5999999999999988</v>
      </c>
    </row>
    <row r="736" spans="1:2" x14ac:dyDescent="0.3">
      <c r="A736" s="3" t="s">
        <v>2992</v>
      </c>
      <c r="B736" s="3">
        <f>AVERAGEIF(IMDB_Movies!$A$2:$A$3941,'Task 4'!A736,IMDB_Movies!$H$2:$H$3941)</f>
        <v>6.8666666666666671</v>
      </c>
    </row>
    <row r="737" spans="1:2" x14ac:dyDescent="0.3">
      <c r="A737" s="3" t="s">
        <v>3004</v>
      </c>
      <c r="B737" s="3">
        <f>AVERAGEIF(IMDB_Movies!$A$2:$A$3941,'Task 4'!A737,IMDB_Movies!$H$2:$H$3941)</f>
        <v>6</v>
      </c>
    </row>
    <row r="738" spans="1:2" x14ac:dyDescent="0.3">
      <c r="A738" s="3" t="s">
        <v>3009</v>
      </c>
      <c r="B738" s="3">
        <f>AVERAGEIF(IMDB_Movies!$A$2:$A$3941,'Task 4'!A738,IMDB_Movies!$H$2:$H$3941)</f>
        <v>6.7</v>
      </c>
    </row>
    <row r="739" spans="1:2" x14ac:dyDescent="0.3">
      <c r="A739" s="3" t="s">
        <v>3012</v>
      </c>
      <c r="B739" s="3">
        <f>AVERAGEIF(IMDB_Movies!$A$2:$A$3941,'Task 4'!A739,IMDB_Movies!$H$2:$H$3941)</f>
        <v>6.2</v>
      </c>
    </row>
    <row r="740" spans="1:2" x14ac:dyDescent="0.3">
      <c r="A740" s="3" t="s">
        <v>3021</v>
      </c>
      <c r="B740" s="3">
        <f>AVERAGEIF(IMDB_Movies!$A$2:$A$3941,'Task 4'!A740,IMDB_Movies!$H$2:$H$3941)</f>
        <v>7.2</v>
      </c>
    </row>
    <row r="741" spans="1:2" x14ac:dyDescent="0.3">
      <c r="A741" s="3" t="s">
        <v>3025</v>
      </c>
      <c r="B741" s="3">
        <f>AVERAGEIF(IMDB_Movies!$A$2:$A$3941,'Task 4'!A741,IMDB_Movies!$H$2:$H$3941)</f>
        <v>4.7666666666666666</v>
      </c>
    </row>
    <row r="742" spans="1:2" x14ac:dyDescent="0.3">
      <c r="A742" s="3" t="s">
        <v>3027</v>
      </c>
      <c r="B742" s="3">
        <f>AVERAGEIF(IMDB_Movies!$A$2:$A$3941,'Task 4'!A742,IMDB_Movies!$H$2:$H$3941)</f>
        <v>6.8999999999999995</v>
      </c>
    </row>
    <row r="743" spans="1:2" x14ac:dyDescent="0.3">
      <c r="A743" s="3" t="s">
        <v>3029</v>
      </c>
      <c r="B743" s="3">
        <f>AVERAGEIF(IMDB_Movies!$A$2:$A$3941,'Task 4'!A743,IMDB_Movies!$H$2:$H$3941)</f>
        <v>5.45</v>
      </c>
    </row>
    <row r="744" spans="1:2" x14ac:dyDescent="0.3">
      <c r="A744" s="3" t="s">
        <v>3038</v>
      </c>
      <c r="B744" s="3">
        <f>AVERAGEIF(IMDB_Movies!$A$2:$A$3941,'Task 4'!A744,IMDB_Movies!$H$2:$H$3941)</f>
        <v>7.8</v>
      </c>
    </row>
    <row r="745" spans="1:2" x14ac:dyDescent="0.3">
      <c r="A745" s="3" t="s">
        <v>3043</v>
      </c>
      <c r="B745" s="3">
        <f>AVERAGEIF(IMDB_Movies!$A$2:$A$3941,'Task 4'!A745,IMDB_Movies!$H$2:$H$3941)</f>
        <v>5.2</v>
      </c>
    </row>
    <row r="746" spans="1:2" x14ac:dyDescent="0.3">
      <c r="A746" s="3" t="s">
        <v>3045</v>
      </c>
      <c r="B746" s="3">
        <f>AVERAGEIF(IMDB_Movies!$A$2:$A$3941,'Task 4'!A746,IMDB_Movies!$H$2:$H$3941)</f>
        <v>5.6</v>
      </c>
    </row>
    <row r="747" spans="1:2" x14ac:dyDescent="0.3">
      <c r="A747" s="3" t="s">
        <v>3049</v>
      </c>
      <c r="B747" s="3">
        <f>AVERAGEIF(IMDB_Movies!$A$2:$A$3941,'Task 4'!A747,IMDB_Movies!$H$2:$H$3941)</f>
        <v>6.6</v>
      </c>
    </row>
    <row r="748" spans="1:2" x14ac:dyDescent="0.3">
      <c r="A748" s="3" t="s">
        <v>3051</v>
      </c>
      <c r="B748" s="3">
        <f>AVERAGEIF(IMDB_Movies!$A$2:$A$3941,'Task 4'!A748,IMDB_Movies!$H$2:$H$3941)</f>
        <v>5.4</v>
      </c>
    </row>
    <row r="749" spans="1:2" x14ac:dyDescent="0.3">
      <c r="A749" s="3" t="s">
        <v>3057</v>
      </c>
      <c r="B749" s="3">
        <f>AVERAGEIF(IMDB_Movies!$A$2:$A$3941,'Task 4'!A749,IMDB_Movies!$H$2:$H$3941)</f>
        <v>6.333333333333333</v>
      </c>
    </row>
    <row r="750" spans="1:2" x14ac:dyDescent="0.3">
      <c r="A750" s="3" t="s">
        <v>3059</v>
      </c>
      <c r="B750" s="3">
        <f>AVERAGEIF(IMDB_Movies!$A$2:$A$3941,'Task 4'!A750,IMDB_Movies!$H$2:$H$3941)</f>
        <v>5.6</v>
      </c>
    </row>
    <row r="751" spans="1:2" x14ac:dyDescent="0.3">
      <c r="A751" s="3" t="s">
        <v>3064</v>
      </c>
      <c r="B751" s="3">
        <f>AVERAGEIF(IMDB_Movies!$A$2:$A$3941,'Task 4'!A751,IMDB_Movies!$H$2:$H$3941)</f>
        <v>6.3</v>
      </c>
    </row>
    <row r="752" spans="1:2" x14ac:dyDescent="0.3">
      <c r="A752" s="3" t="s">
        <v>3066</v>
      </c>
      <c r="B752" s="3">
        <f>AVERAGEIF(IMDB_Movies!$A$2:$A$3941,'Task 4'!A752,IMDB_Movies!$H$2:$H$3941)</f>
        <v>5.25</v>
      </c>
    </row>
    <row r="753" spans="1:2" x14ac:dyDescent="0.3">
      <c r="A753" s="3" t="s">
        <v>3068</v>
      </c>
      <c r="B753" s="3">
        <f>AVERAGEIF(IMDB_Movies!$A$2:$A$3941,'Task 4'!A753,IMDB_Movies!$H$2:$H$3941)</f>
        <v>6.8</v>
      </c>
    </row>
    <row r="754" spans="1:2" x14ac:dyDescent="0.3">
      <c r="A754" s="3" t="s">
        <v>3070</v>
      </c>
      <c r="B754" s="3">
        <f>AVERAGEIF(IMDB_Movies!$A$2:$A$3941,'Task 4'!A754,IMDB_Movies!$H$2:$H$3941)</f>
        <v>7.5</v>
      </c>
    </row>
    <row r="755" spans="1:2" x14ac:dyDescent="0.3">
      <c r="A755" s="3" t="s">
        <v>3075</v>
      </c>
      <c r="B755" s="3">
        <f>AVERAGEIF(IMDB_Movies!$A$2:$A$3941,'Task 4'!A755,IMDB_Movies!$H$2:$H$3941)</f>
        <v>6.65</v>
      </c>
    </row>
    <row r="756" spans="1:2" x14ac:dyDescent="0.3">
      <c r="A756" s="3" t="s">
        <v>3077</v>
      </c>
      <c r="B756" s="3">
        <f>AVERAGEIF(IMDB_Movies!$A$2:$A$3941,'Task 4'!A756,IMDB_Movies!$H$2:$H$3941)</f>
        <v>3.3</v>
      </c>
    </row>
    <row r="757" spans="1:2" x14ac:dyDescent="0.3">
      <c r="A757" s="3" t="s">
        <v>3080</v>
      </c>
      <c r="B757" s="3">
        <f>AVERAGEIF(IMDB_Movies!$A$2:$A$3941,'Task 4'!A757,IMDB_Movies!$H$2:$H$3941)</f>
        <v>3.5</v>
      </c>
    </row>
    <row r="758" spans="1:2" x14ac:dyDescent="0.3">
      <c r="A758" s="3" t="s">
        <v>3088</v>
      </c>
      <c r="B758" s="3">
        <f>AVERAGEIF(IMDB_Movies!$A$2:$A$3941,'Task 4'!A758,IMDB_Movies!$H$2:$H$3941)</f>
        <v>6.9499999999999993</v>
      </c>
    </row>
    <row r="759" spans="1:2" x14ac:dyDescent="0.3">
      <c r="A759" s="3" t="s">
        <v>3090</v>
      </c>
      <c r="B759" s="3">
        <f>AVERAGEIF(IMDB_Movies!$A$2:$A$3941,'Task 4'!A759,IMDB_Movies!$H$2:$H$3941)</f>
        <v>6.9</v>
      </c>
    </row>
    <row r="760" spans="1:2" x14ac:dyDescent="0.3">
      <c r="A760" s="3" t="s">
        <v>3092</v>
      </c>
      <c r="B760" s="3">
        <f>AVERAGEIF(IMDB_Movies!$A$2:$A$3941,'Task 4'!A760,IMDB_Movies!$H$2:$H$3941)</f>
        <v>7.5</v>
      </c>
    </row>
    <row r="761" spans="1:2" x14ac:dyDescent="0.3">
      <c r="A761" s="3" t="s">
        <v>3096</v>
      </c>
      <c r="B761" s="3">
        <f>AVERAGEIF(IMDB_Movies!$A$2:$A$3941,'Task 4'!A761,IMDB_Movies!$H$2:$H$3941)</f>
        <v>6.8</v>
      </c>
    </row>
    <row r="762" spans="1:2" x14ac:dyDescent="0.3">
      <c r="A762" s="3" t="s">
        <v>3099</v>
      </c>
      <c r="B762" s="3">
        <f>AVERAGEIF(IMDB_Movies!$A$2:$A$3941,'Task 4'!A762,IMDB_Movies!$H$2:$H$3941)</f>
        <v>5.8000000000000007</v>
      </c>
    </row>
    <row r="763" spans="1:2" x14ac:dyDescent="0.3">
      <c r="A763" s="3" t="s">
        <v>3101</v>
      </c>
      <c r="B763" s="3">
        <f>AVERAGEIF(IMDB_Movies!$A$2:$A$3941,'Task 4'!A763,IMDB_Movies!$H$2:$H$3941)</f>
        <v>5.6</v>
      </c>
    </row>
    <row r="764" spans="1:2" x14ac:dyDescent="0.3">
      <c r="A764" s="3" t="s">
        <v>3104</v>
      </c>
      <c r="B764" s="3">
        <f>AVERAGEIF(IMDB_Movies!$A$2:$A$3941,'Task 4'!A764,IMDB_Movies!$H$2:$H$3941)</f>
        <v>6.3</v>
      </c>
    </row>
    <row r="765" spans="1:2" x14ac:dyDescent="0.3">
      <c r="A765" s="3" t="s">
        <v>3108</v>
      </c>
      <c r="B765" s="3">
        <f>AVERAGEIF(IMDB_Movies!$A$2:$A$3941,'Task 4'!A765,IMDB_Movies!$H$2:$H$3941)</f>
        <v>6.6</v>
      </c>
    </row>
    <row r="766" spans="1:2" x14ac:dyDescent="0.3">
      <c r="A766" s="3" t="s">
        <v>3110</v>
      </c>
      <c r="B766" s="3">
        <f>AVERAGEIF(IMDB_Movies!$A$2:$A$3941,'Task 4'!A766,IMDB_Movies!$H$2:$H$3941)</f>
        <v>3.3</v>
      </c>
    </row>
    <row r="767" spans="1:2" x14ac:dyDescent="0.3">
      <c r="A767" s="3" t="s">
        <v>3114</v>
      </c>
      <c r="B767" s="3">
        <f>AVERAGEIF(IMDB_Movies!$A$2:$A$3941,'Task 4'!A767,IMDB_Movies!$H$2:$H$3941)</f>
        <v>5.6</v>
      </c>
    </row>
    <row r="768" spans="1:2" x14ac:dyDescent="0.3">
      <c r="A768" s="3" t="s">
        <v>3116</v>
      </c>
      <c r="B768" s="3">
        <f>AVERAGEIF(IMDB_Movies!$A$2:$A$3941,'Task 4'!A768,IMDB_Movies!$H$2:$H$3941)</f>
        <v>5.3</v>
      </c>
    </row>
    <row r="769" spans="1:2" x14ac:dyDescent="0.3">
      <c r="A769" s="3" t="s">
        <v>3120</v>
      </c>
      <c r="B769" s="3">
        <f>AVERAGEIF(IMDB_Movies!$A$2:$A$3941,'Task 4'!A769,IMDB_Movies!$H$2:$H$3941)</f>
        <v>6.3999999999999995</v>
      </c>
    </row>
    <row r="770" spans="1:2" x14ac:dyDescent="0.3">
      <c r="A770" s="3" t="s">
        <v>3122</v>
      </c>
      <c r="B770" s="3">
        <f>AVERAGEIF(IMDB_Movies!$A$2:$A$3941,'Task 4'!A770,IMDB_Movies!$H$2:$H$3941)</f>
        <v>5.9</v>
      </c>
    </row>
    <row r="771" spans="1:2" x14ac:dyDescent="0.3">
      <c r="A771" s="3" t="s">
        <v>3124</v>
      </c>
      <c r="B771" s="3">
        <f>AVERAGEIF(IMDB_Movies!$A$2:$A$3941,'Task 4'!A771,IMDB_Movies!$H$2:$H$3941)</f>
        <v>5.4</v>
      </c>
    </row>
    <row r="772" spans="1:2" x14ac:dyDescent="0.3">
      <c r="A772" s="3" t="s">
        <v>3128</v>
      </c>
      <c r="B772" s="3">
        <f>AVERAGEIF(IMDB_Movies!$A$2:$A$3941,'Task 4'!A772,IMDB_Movies!$H$2:$H$3941)</f>
        <v>5.4</v>
      </c>
    </row>
    <row r="773" spans="1:2" x14ac:dyDescent="0.3">
      <c r="A773" s="3" t="s">
        <v>3130</v>
      </c>
      <c r="B773" s="3">
        <f>AVERAGEIF(IMDB_Movies!$A$2:$A$3941,'Task 4'!A773,IMDB_Movies!$H$2:$H$3941)</f>
        <v>5.0666666666666664</v>
      </c>
    </row>
    <row r="774" spans="1:2" x14ac:dyDescent="0.3">
      <c r="A774" s="3" t="s">
        <v>3140</v>
      </c>
      <c r="B774" s="3">
        <f>AVERAGEIF(IMDB_Movies!$A$2:$A$3941,'Task 4'!A774,IMDB_Movies!$H$2:$H$3941)</f>
        <v>6.85</v>
      </c>
    </row>
    <row r="775" spans="1:2" x14ac:dyDescent="0.3">
      <c r="A775" s="3" t="s">
        <v>3150</v>
      </c>
      <c r="B775" s="3">
        <f>AVERAGEIF(IMDB_Movies!$A$2:$A$3941,'Task 4'!A775,IMDB_Movies!$H$2:$H$3941)</f>
        <v>6.4</v>
      </c>
    </row>
    <row r="776" spans="1:2" x14ac:dyDescent="0.3">
      <c r="A776" s="3" t="s">
        <v>3152</v>
      </c>
      <c r="B776" s="3">
        <f>AVERAGEIF(IMDB_Movies!$A$2:$A$3941,'Task 4'!A776,IMDB_Movies!$H$2:$H$3941)</f>
        <v>5.9</v>
      </c>
    </row>
    <row r="777" spans="1:2" x14ac:dyDescent="0.3">
      <c r="A777" s="3" t="s">
        <v>3154</v>
      </c>
      <c r="B777" s="3">
        <f>AVERAGEIF(IMDB_Movies!$A$2:$A$3941,'Task 4'!A777,IMDB_Movies!$H$2:$H$3941)</f>
        <v>4.7333333333333334</v>
      </c>
    </row>
    <row r="778" spans="1:2" x14ac:dyDescent="0.3">
      <c r="A778" s="3" t="s">
        <v>3158</v>
      </c>
      <c r="B778" s="3">
        <f>AVERAGEIF(IMDB_Movies!$A$2:$A$3941,'Task 4'!A778,IMDB_Movies!$H$2:$H$3941)</f>
        <v>5.5500000000000007</v>
      </c>
    </row>
    <row r="779" spans="1:2" x14ac:dyDescent="0.3">
      <c r="A779" s="3" t="s">
        <v>3160</v>
      </c>
      <c r="B779" s="3">
        <f>AVERAGEIF(IMDB_Movies!$A$2:$A$3941,'Task 4'!A779,IMDB_Movies!$H$2:$H$3941)</f>
        <v>7</v>
      </c>
    </row>
    <row r="780" spans="1:2" x14ac:dyDescent="0.3">
      <c r="A780" s="3" t="s">
        <v>3162</v>
      </c>
      <c r="B780" s="3">
        <f>AVERAGEIF(IMDB_Movies!$A$2:$A$3941,'Task 4'!A780,IMDB_Movies!$H$2:$H$3941)</f>
        <v>4.0999999999999996</v>
      </c>
    </row>
    <row r="781" spans="1:2" x14ac:dyDescent="0.3">
      <c r="A781" s="3" t="s">
        <v>3166</v>
      </c>
      <c r="B781" s="3">
        <f>AVERAGEIF(IMDB_Movies!$A$2:$A$3941,'Task 4'!A781,IMDB_Movies!$H$2:$H$3941)</f>
        <v>5.0500000000000007</v>
      </c>
    </row>
    <row r="782" spans="1:2" x14ac:dyDescent="0.3">
      <c r="A782" s="3" t="s">
        <v>3168</v>
      </c>
      <c r="B782" s="3">
        <f>AVERAGEIF(IMDB_Movies!$A$2:$A$3941,'Task 4'!A782,IMDB_Movies!$H$2:$H$3941)</f>
        <v>4.0999999999999996</v>
      </c>
    </row>
    <row r="783" spans="1:2" x14ac:dyDescent="0.3">
      <c r="A783" s="3" t="s">
        <v>3173</v>
      </c>
      <c r="B783" s="3">
        <f>AVERAGEIF(IMDB_Movies!$A$2:$A$3941,'Task 4'!A783,IMDB_Movies!$H$2:$H$3941)</f>
        <v>6.9249999999999998</v>
      </c>
    </row>
    <row r="784" spans="1:2" x14ac:dyDescent="0.3">
      <c r="A784" s="3" t="s">
        <v>3175</v>
      </c>
      <c r="B784" s="3">
        <f>AVERAGEIF(IMDB_Movies!$A$2:$A$3941,'Task 4'!A784,IMDB_Movies!$H$2:$H$3941)</f>
        <v>7.2</v>
      </c>
    </row>
    <row r="785" spans="1:2" x14ac:dyDescent="0.3">
      <c r="A785" s="3" t="s">
        <v>3178</v>
      </c>
      <c r="B785" s="3">
        <f>AVERAGEIF(IMDB_Movies!$A$2:$A$3941,'Task 4'!A785,IMDB_Movies!$H$2:$H$3941)</f>
        <v>7.8</v>
      </c>
    </row>
    <row r="786" spans="1:2" x14ac:dyDescent="0.3">
      <c r="A786" s="3" t="s">
        <v>3181</v>
      </c>
      <c r="B786" s="3">
        <f>AVERAGEIF(IMDB_Movies!$A$2:$A$3941,'Task 4'!A786,IMDB_Movies!$H$2:$H$3941)</f>
        <v>7</v>
      </c>
    </row>
    <row r="787" spans="1:2" x14ac:dyDescent="0.3">
      <c r="A787" s="3" t="s">
        <v>3186</v>
      </c>
      <c r="B787" s="3">
        <f>AVERAGEIF(IMDB_Movies!$A$2:$A$3941,'Task 4'!A787,IMDB_Movies!$H$2:$H$3941)</f>
        <v>6.5</v>
      </c>
    </row>
    <row r="788" spans="1:2" x14ac:dyDescent="0.3">
      <c r="A788" s="3" t="s">
        <v>3190</v>
      </c>
      <c r="B788" s="3">
        <f>AVERAGEIF(IMDB_Movies!$A$2:$A$3941,'Task 4'!A788,IMDB_Movies!$H$2:$H$3941)</f>
        <v>6.5999999999999988</v>
      </c>
    </row>
    <row r="789" spans="1:2" x14ac:dyDescent="0.3">
      <c r="A789" s="3" t="s">
        <v>3198</v>
      </c>
      <c r="B789" s="3">
        <f>AVERAGEIF(IMDB_Movies!$A$2:$A$3941,'Task 4'!A789,IMDB_Movies!$H$2:$H$3941)</f>
        <v>6.5</v>
      </c>
    </row>
    <row r="790" spans="1:2" x14ac:dyDescent="0.3">
      <c r="A790" s="3" t="s">
        <v>3203</v>
      </c>
      <c r="B790" s="3">
        <f>AVERAGEIF(IMDB_Movies!$A$2:$A$3941,'Task 4'!A790,IMDB_Movies!$H$2:$H$3941)</f>
        <v>6.9</v>
      </c>
    </row>
    <row r="791" spans="1:2" x14ac:dyDescent="0.3">
      <c r="A791" s="3" t="s">
        <v>3206</v>
      </c>
      <c r="B791" s="3">
        <f>AVERAGEIF(IMDB_Movies!$A$2:$A$3941,'Task 4'!A791,IMDB_Movies!$H$2:$H$3941)</f>
        <v>6.5666666666666664</v>
      </c>
    </row>
    <row r="792" spans="1:2" x14ac:dyDescent="0.3">
      <c r="A792" s="3" t="s">
        <v>3208</v>
      </c>
      <c r="B792" s="3">
        <f>AVERAGEIF(IMDB_Movies!$A$2:$A$3941,'Task 4'!A792,IMDB_Movies!$H$2:$H$3941)</f>
        <v>6.2</v>
      </c>
    </row>
    <row r="793" spans="1:2" x14ac:dyDescent="0.3">
      <c r="A793" s="3" t="s">
        <v>3211</v>
      </c>
      <c r="B793" s="3">
        <f>AVERAGEIF(IMDB_Movies!$A$2:$A$3941,'Task 4'!A793,IMDB_Movies!$H$2:$H$3941)</f>
        <v>5.9499999999999993</v>
      </c>
    </row>
    <row r="794" spans="1:2" x14ac:dyDescent="0.3">
      <c r="A794" s="3" t="s">
        <v>3217</v>
      </c>
      <c r="B794" s="3">
        <f>AVERAGEIF(IMDB_Movies!$A$2:$A$3941,'Task 4'!A794,IMDB_Movies!$H$2:$H$3941)</f>
        <v>6.5250000000000004</v>
      </c>
    </row>
    <row r="795" spans="1:2" x14ac:dyDescent="0.3">
      <c r="A795" s="3" t="s">
        <v>3222</v>
      </c>
      <c r="B795" s="3">
        <f>AVERAGEIF(IMDB_Movies!$A$2:$A$3941,'Task 4'!A795,IMDB_Movies!$H$2:$H$3941)</f>
        <v>6.3999999999999995</v>
      </c>
    </row>
    <row r="796" spans="1:2" x14ac:dyDescent="0.3">
      <c r="A796" s="3" t="s">
        <v>3225</v>
      </c>
      <c r="B796" s="3">
        <f>AVERAGEIF(IMDB_Movies!$A$2:$A$3941,'Task 4'!A796,IMDB_Movies!$H$2:$H$3941)</f>
        <v>6.4</v>
      </c>
    </row>
    <row r="797" spans="1:2" x14ac:dyDescent="0.3">
      <c r="A797" s="3" t="s">
        <v>3227</v>
      </c>
      <c r="B797" s="3">
        <f>AVERAGEIF(IMDB_Movies!$A$2:$A$3941,'Task 4'!A797,IMDB_Movies!$H$2:$H$3941)</f>
        <v>3.9</v>
      </c>
    </row>
    <row r="798" spans="1:2" x14ac:dyDescent="0.3">
      <c r="A798" s="3" t="s">
        <v>3229</v>
      </c>
      <c r="B798" s="3">
        <f>AVERAGEIF(IMDB_Movies!$A$2:$A$3941,'Task 4'!A798,IMDB_Movies!$H$2:$H$3941)</f>
        <v>7.2</v>
      </c>
    </row>
    <row r="799" spans="1:2" x14ac:dyDescent="0.3">
      <c r="A799" s="3" t="s">
        <v>3232</v>
      </c>
      <c r="B799" s="3">
        <f>AVERAGEIF(IMDB_Movies!$A$2:$A$3941,'Task 4'!A799,IMDB_Movies!$H$2:$H$3941)</f>
        <v>5.0999999999999996</v>
      </c>
    </row>
    <row r="800" spans="1:2" x14ac:dyDescent="0.3">
      <c r="A800" s="3" t="s">
        <v>3246</v>
      </c>
      <c r="B800" s="3">
        <f>AVERAGEIF(IMDB_Movies!$A$2:$A$3941,'Task 4'!A800,IMDB_Movies!$H$2:$H$3941)</f>
        <v>6.35</v>
      </c>
    </row>
    <row r="801" spans="1:2" x14ac:dyDescent="0.3">
      <c r="A801" s="3" t="s">
        <v>3250</v>
      </c>
      <c r="B801" s="3">
        <f>AVERAGEIF(IMDB_Movies!$A$2:$A$3941,'Task 4'!A801,IMDB_Movies!$H$2:$H$3941)</f>
        <v>5.4</v>
      </c>
    </row>
    <row r="802" spans="1:2" x14ac:dyDescent="0.3">
      <c r="A802" s="3" t="s">
        <v>3253</v>
      </c>
      <c r="B802" s="3">
        <f>AVERAGEIF(IMDB_Movies!$A$2:$A$3941,'Task 4'!A802,IMDB_Movies!$H$2:$H$3941)</f>
        <v>5.6</v>
      </c>
    </row>
    <row r="803" spans="1:2" x14ac:dyDescent="0.3">
      <c r="A803" s="3" t="s">
        <v>3256</v>
      </c>
      <c r="B803" s="3">
        <f>AVERAGEIF(IMDB_Movies!$A$2:$A$3941,'Task 4'!A803,IMDB_Movies!$H$2:$H$3941)</f>
        <v>2.8</v>
      </c>
    </row>
    <row r="804" spans="1:2" x14ac:dyDescent="0.3">
      <c r="A804" s="3" t="s">
        <v>3258</v>
      </c>
      <c r="B804" s="3">
        <f>AVERAGEIF(IMDB_Movies!$A$2:$A$3941,'Task 4'!A804,IMDB_Movies!$H$2:$H$3941)</f>
        <v>6.7</v>
      </c>
    </row>
    <row r="805" spans="1:2" x14ac:dyDescent="0.3">
      <c r="A805" s="3" t="s">
        <v>3260</v>
      </c>
      <c r="B805" s="3">
        <f>AVERAGEIF(IMDB_Movies!$A$2:$A$3941,'Task 4'!A805,IMDB_Movies!$H$2:$H$3941)</f>
        <v>5.0999999999999996</v>
      </c>
    </row>
    <row r="806" spans="1:2" x14ac:dyDescent="0.3">
      <c r="A806" s="3" t="s">
        <v>3266</v>
      </c>
      <c r="B806" s="3">
        <f>AVERAGEIF(IMDB_Movies!$A$2:$A$3941,'Task 4'!A806,IMDB_Movies!$H$2:$H$3941)</f>
        <v>6.45</v>
      </c>
    </row>
    <row r="807" spans="1:2" x14ac:dyDescent="0.3">
      <c r="A807" s="3" t="s">
        <v>3269</v>
      </c>
      <c r="B807" s="3">
        <f>AVERAGEIF(IMDB_Movies!$A$2:$A$3941,'Task 4'!A807,IMDB_Movies!$H$2:$H$3941)</f>
        <v>6.4499999999999993</v>
      </c>
    </row>
    <row r="808" spans="1:2" x14ac:dyDescent="0.3">
      <c r="A808" s="3" t="s">
        <v>3271</v>
      </c>
      <c r="B808" s="3">
        <f>AVERAGEIF(IMDB_Movies!$A$2:$A$3941,'Task 4'!A808,IMDB_Movies!$H$2:$H$3941)</f>
        <v>7.6333333333333329</v>
      </c>
    </row>
    <row r="809" spans="1:2" x14ac:dyDescent="0.3">
      <c r="A809" s="3" t="s">
        <v>3273</v>
      </c>
      <c r="B809" s="3">
        <f>AVERAGEIF(IMDB_Movies!$A$2:$A$3941,'Task 4'!A809,IMDB_Movies!$H$2:$H$3941)</f>
        <v>7.1</v>
      </c>
    </row>
    <row r="810" spans="1:2" x14ac:dyDescent="0.3">
      <c r="A810" s="3" t="s">
        <v>3285</v>
      </c>
      <c r="B810" s="3">
        <f>AVERAGEIF(IMDB_Movies!$A$2:$A$3941,'Task 4'!A810,IMDB_Movies!$H$2:$H$3941)</f>
        <v>6.65</v>
      </c>
    </row>
    <row r="811" spans="1:2" x14ac:dyDescent="0.3">
      <c r="A811" s="3" t="s">
        <v>3287</v>
      </c>
      <c r="B811" s="3">
        <f>AVERAGEIF(IMDB_Movies!$A$2:$A$3941,'Task 4'!A811,IMDB_Movies!$H$2:$H$3941)</f>
        <v>5.6</v>
      </c>
    </row>
    <row r="812" spans="1:2" x14ac:dyDescent="0.3">
      <c r="A812" s="3" t="s">
        <v>3293</v>
      </c>
      <c r="B812" s="3">
        <f>AVERAGEIF(IMDB_Movies!$A$2:$A$3941,'Task 4'!A812,IMDB_Movies!$H$2:$H$3941)</f>
        <v>4.5999999999999996</v>
      </c>
    </row>
    <row r="813" spans="1:2" x14ac:dyDescent="0.3">
      <c r="A813" s="3" t="s">
        <v>3300</v>
      </c>
      <c r="B813" s="3">
        <f>AVERAGEIF(IMDB_Movies!$A$2:$A$3941,'Task 4'!A813,IMDB_Movies!$H$2:$H$3941)</f>
        <v>5.8</v>
      </c>
    </row>
    <row r="814" spans="1:2" x14ac:dyDescent="0.3">
      <c r="A814" s="3" t="s">
        <v>3304</v>
      </c>
      <c r="B814" s="3">
        <f>AVERAGEIF(IMDB_Movies!$A$2:$A$3941,'Task 4'!A814,IMDB_Movies!$H$2:$H$3941)</f>
        <v>5.9</v>
      </c>
    </row>
    <row r="815" spans="1:2" x14ac:dyDescent="0.3">
      <c r="A815" s="3" t="s">
        <v>3307</v>
      </c>
      <c r="B815" s="3">
        <f>AVERAGEIF(IMDB_Movies!$A$2:$A$3941,'Task 4'!A815,IMDB_Movies!$H$2:$H$3941)</f>
        <v>6.5500000000000007</v>
      </c>
    </row>
    <row r="816" spans="1:2" x14ac:dyDescent="0.3">
      <c r="A816" s="3" t="s">
        <v>3310</v>
      </c>
      <c r="B816" s="3">
        <f>AVERAGEIF(IMDB_Movies!$A$2:$A$3941,'Task 4'!A816,IMDB_Movies!$H$2:$H$3941)</f>
        <v>3.9</v>
      </c>
    </row>
    <row r="817" spans="1:2" x14ac:dyDescent="0.3">
      <c r="A817" s="3" t="s">
        <v>3312</v>
      </c>
      <c r="B817" s="3">
        <f>AVERAGEIF(IMDB_Movies!$A$2:$A$3941,'Task 4'!A817,IMDB_Movies!$H$2:$H$3941)</f>
        <v>4.0999999999999996</v>
      </c>
    </row>
    <row r="818" spans="1:2" x14ac:dyDescent="0.3">
      <c r="A818" s="3" t="s">
        <v>3314</v>
      </c>
      <c r="B818" s="3">
        <f>AVERAGEIF(IMDB_Movies!$A$2:$A$3941,'Task 4'!A818,IMDB_Movies!$H$2:$H$3941)</f>
        <v>6.2</v>
      </c>
    </row>
    <row r="819" spans="1:2" x14ac:dyDescent="0.3">
      <c r="A819" s="3" t="s">
        <v>3321</v>
      </c>
      <c r="B819" s="3">
        <f>AVERAGEIF(IMDB_Movies!$A$2:$A$3941,'Task 4'!A819,IMDB_Movies!$H$2:$H$3941)</f>
        <v>7.8</v>
      </c>
    </row>
    <row r="820" spans="1:2" x14ac:dyDescent="0.3">
      <c r="A820" s="3" t="s">
        <v>3324</v>
      </c>
      <c r="B820" s="3">
        <f>AVERAGEIF(IMDB_Movies!$A$2:$A$3941,'Task 4'!A820,IMDB_Movies!$H$2:$H$3941)</f>
        <v>6.1</v>
      </c>
    </row>
    <row r="821" spans="1:2" x14ac:dyDescent="0.3">
      <c r="A821" s="3" t="s">
        <v>3327</v>
      </c>
      <c r="B821" s="3">
        <f>AVERAGEIF(IMDB_Movies!$A$2:$A$3941,'Task 4'!A821,IMDB_Movies!$H$2:$H$3941)</f>
        <v>6.3</v>
      </c>
    </row>
    <row r="822" spans="1:2" x14ac:dyDescent="0.3">
      <c r="A822" s="3" t="s">
        <v>3329</v>
      </c>
      <c r="B822" s="3">
        <f>AVERAGEIF(IMDB_Movies!$A$2:$A$3941,'Task 4'!A822,IMDB_Movies!$H$2:$H$3941)</f>
        <v>6.45</v>
      </c>
    </row>
    <row r="823" spans="1:2" x14ac:dyDescent="0.3">
      <c r="A823" s="3" t="s">
        <v>3331</v>
      </c>
      <c r="B823" s="3">
        <f>AVERAGEIF(IMDB_Movies!$A$2:$A$3941,'Task 4'!A823,IMDB_Movies!$H$2:$H$3941)</f>
        <v>7.3</v>
      </c>
    </row>
    <row r="824" spans="1:2" x14ac:dyDescent="0.3">
      <c r="A824" s="3" t="s">
        <v>3340</v>
      </c>
      <c r="B824" s="3">
        <f>AVERAGEIF(IMDB_Movies!$A$2:$A$3941,'Task 4'!A824,IMDB_Movies!$H$2:$H$3941)</f>
        <v>7.0666666666666664</v>
      </c>
    </row>
    <row r="825" spans="1:2" x14ac:dyDescent="0.3">
      <c r="A825" s="3" t="s">
        <v>3344</v>
      </c>
      <c r="B825" s="3">
        <f>AVERAGEIF(IMDB_Movies!$A$2:$A$3941,'Task 4'!A825,IMDB_Movies!$H$2:$H$3941)</f>
        <v>4.8</v>
      </c>
    </row>
    <row r="826" spans="1:2" x14ac:dyDescent="0.3">
      <c r="A826" s="3" t="s">
        <v>3351</v>
      </c>
      <c r="B826" s="3">
        <f>AVERAGEIF(IMDB_Movies!$A$2:$A$3941,'Task 4'!A826,IMDB_Movies!$H$2:$H$3941)</f>
        <v>4.5999999999999996</v>
      </c>
    </row>
    <row r="827" spans="1:2" x14ac:dyDescent="0.3">
      <c r="A827" s="3" t="s">
        <v>3354</v>
      </c>
      <c r="B827" s="3">
        <f>AVERAGEIF(IMDB_Movies!$A$2:$A$3941,'Task 4'!A827,IMDB_Movies!$H$2:$H$3941)</f>
        <v>6.1</v>
      </c>
    </row>
    <row r="828" spans="1:2" x14ac:dyDescent="0.3">
      <c r="A828" s="3" t="s">
        <v>3357</v>
      </c>
      <c r="B828" s="3">
        <f>AVERAGEIF(IMDB_Movies!$A$2:$A$3941,'Task 4'!A828,IMDB_Movies!$H$2:$H$3941)</f>
        <v>7.1</v>
      </c>
    </row>
    <row r="829" spans="1:2" x14ac:dyDescent="0.3">
      <c r="A829" s="3" t="s">
        <v>3359</v>
      </c>
      <c r="B829" s="3">
        <f>AVERAGEIF(IMDB_Movies!$A$2:$A$3941,'Task 4'!A829,IMDB_Movies!$H$2:$H$3941)</f>
        <v>5.8</v>
      </c>
    </row>
    <row r="830" spans="1:2" x14ac:dyDescent="0.3">
      <c r="A830" s="3" t="s">
        <v>3362</v>
      </c>
      <c r="B830" s="3">
        <f>AVERAGEIF(IMDB_Movies!$A$2:$A$3941,'Task 4'!A830,IMDB_Movies!$H$2:$H$3941)</f>
        <v>5.8</v>
      </c>
    </row>
    <row r="831" spans="1:2" x14ac:dyDescent="0.3">
      <c r="A831" s="3" t="s">
        <v>3368</v>
      </c>
      <c r="B831" s="3">
        <f>AVERAGEIF(IMDB_Movies!$A$2:$A$3941,'Task 4'!A831,IMDB_Movies!$H$2:$H$3941)</f>
        <v>4.7</v>
      </c>
    </row>
    <row r="832" spans="1:2" x14ac:dyDescent="0.3">
      <c r="A832" s="3" t="s">
        <v>3373</v>
      </c>
      <c r="B832" s="3">
        <f>AVERAGEIF(IMDB_Movies!$A$2:$A$3941,'Task 4'!A832,IMDB_Movies!$H$2:$H$3941)</f>
        <v>7</v>
      </c>
    </row>
    <row r="833" spans="1:2" x14ac:dyDescent="0.3">
      <c r="A833" s="3" t="s">
        <v>3375</v>
      </c>
      <c r="B833" s="3">
        <f>AVERAGEIF(IMDB_Movies!$A$2:$A$3941,'Task 4'!A833,IMDB_Movies!$H$2:$H$3941)</f>
        <v>6.7666666666666657</v>
      </c>
    </row>
    <row r="834" spans="1:2" x14ac:dyDescent="0.3">
      <c r="A834" s="3" t="s">
        <v>3378</v>
      </c>
      <c r="B834" s="3">
        <f>AVERAGEIF(IMDB_Movies!$A$2:$A$3941,'Task 4'!A834,IMDB_Movies!$H$2:$H$3941)</f>
        <v>5.7</v>
      </c>
    </row>
    <row r="835" spans="1:2" x14ac:dyDescent="0.3">
      <c r="A835" s="3" t="s">
        <v>3393</v>
      </c>
      <c r="B835" s="3">
        <f>AVERAGEIF(IMDB_Movies!$A$2:$A$3941,'Task 4'!A835,IMDB_Movies!$H$2:$H$3941)</f>
        <v>7.6999999999999993</v>
      </c>
    </row>
    <row r="836" spans="1:2" x14ac:dyDescent="0.3">
      <c r="A836" s="3" t="s">
        <v>3399</v>
      </c>
      <c r="B836" s="3">
        <f>AVERAGEIF(IMDB_Movies!$A$2:$A$3941,'Task 4'!A836,IMDB_Movies!$H$2:$H$3941)</f>
        <v>7.6</v>
      </c>
    </row>
    <row r="837" spans="1:2" x14ac:dyDescent="0.3">
      <c r="A837" s="3" t="s">
        <v>3402</v>
      </c>
      <c r="B837" s="3">
        <f>AVERAGEIF(IMDB_Movies!$A$2:$A$3941,'Task 4'!A837,IMDB_Movies!$H$2:$H$3941)</f>
        <v>6.4333333333333336</v>
      </c>
    </row>
    <row r="838" spans="1:2" x14ac:dyDescent="0.3">
      <c r="A838" s="3" t="s">
        <v>3404</v>
      </c>
      <c r="B838" s="3">
        <f>AVERAGEIF(IMDB_Movies!$A$2:$A$3941,'Task 4'!A838,IMDB_Movies!$H$2:$H$3941)</f>
        <v>2.7</v>
      </c>
    </row>
    <row r="839" spans="1:2" x14ac:dyDescent="0.3">
      <c r="A839" s="3" t="s">
        <v>3406</v>
      </c>
      <c r="B839" s="3">
        <f>AVERAGEIF(IMDB_Movies!$A$2:$A$3941,'Task 4'!A839,IMDB_Movies!$H$2:$H$3941)</f>
        <v>5.8</v>
      </c>
    </row>
    <row r="840" spans="1:2" x14ac:dyDescent="0.3">
      <c r="A840" s="3" t="s">
        <v>3408</v>
      </c>
      <c r="B840" s="3">
        <f>AVERAGEIF(IMDB_Movies!$A$2:$A$3941,'Task 4'!A840,IMDB_Movies!$H$2:$H$3941)</f>
        <v>7</v>
      </c>
    </row>
    <row r="841" spans="1:2" x14ac:dyDescent="0.3">
      <c r="A841" s="3" t="s">
        <v>3410</v>
      </c>
      <c r="B841" s="3">
        <f>AVERAGEIF(IMDB_Movies!$A$2:$A$3941,'Task 4'!A841,IMDB_Movies!$H$2:$H$3941)</f>
        <v>5.4</v>
      </c>
    </row>
    <row r="842" spans="1:2" x14ac:dyDescent="0.3">
      <c r="A842" s="3" t="s">
        <v>3414</v>
      </c>
      <c r="B842" s="3">
        <f>AVERAGEIF(IMDB_Movies!$A$2:$A$3941,'Task 4'!A842,IMDB_Movies!$H$2:$H$3941)</f>
        <v>5.9</v>
      </c>
    </row>
    <row r="843" spans="1:2" x14ac:dyDescent="0.3">
      <c r="A843" s="3" t="s">
        <v>3416</v>
      </c>
      <c r="B843" s="3">
        <f>AVERAGEIF(IMDB_Movies!$A$2:$A$3941,'Task 4'!A843,IMDB_Movies!$H$2:$H$3941)</f>
        <v>6.3</v>
      </c>
    </row>
    <row r="844" spans="1:2" x14ac:dyDescent="0.3">
      <c r="A844" s="3" t="s">
        <v>3421</v>
      </c>
      <c r="B844" s="3">
        <f>AVERAGEIF(IMDB_Movies!$A$2:$A$3941,'Task 4'!A844,IMDB_Movies!$H$2:$H$3941)</f>
        <v>7.9</v>
      </c>
    </row>
    <row r="845" spans="1:2" x14ac:dyDescent="0.3">
      <c r="A845" s="3" t="s">
        <v>3425</v>
      </c>
      <c r="B845" s="3">
        <f>AVERAGEIF(IMDB_Movies!$A$2:$A$3941,'Task 4'!A845,IMDB_Movies!$H$2:$H$3941)</f>
        <v>5.45</v>
      </c>
    </row>
    <row r="846" spans="1:2" x14ac:dyDescent="0.3">
      <c r="A846" s="3" t="s">
        <v>3431</v>
      </c>
      <c r="B846" s="3">
        <f>AVERAGEIF(IMDB_Movies!$A$2:$A$3941,'Task 4'!A846,IMDB_Movies!$H$2:$H$3941)</f>
        <v>6.9333333333333336</v>
      </c>
    </row>
    <row r="847" spans="1:2" x14ac:dyDescent="0.3">
      <c r="A847" s="3" t="s">
        <v>3433</v>
      </c>
      <c r="B847" s="3">
        <f>AVERAGEIF(IMDB_Movies!$A$2:$A$3941,'Task 4'!A847,IMDB_Movies!$H$2:$H$3941)</f>
        <v>6.7</v>
      </c>
    </row>
    <row r="848" spans="1:2" x14ac:dyDescent="0.3">
      <c r="A848" s="3" t="s">
        <v>3438</v>
      </c>
      <c r="B848" s="3">
        <f>AVERAGEIF(IMDB_Movies!$A$2:$A$3941,'Task 4'!A848,IMDB_Movies!$H$2:$H$3941)</f>
        <v>7.5</v>
      </c>
    </row>
    <row r="849" spans="1:2" x14ac:dyDescent="0.3">
      <c r="A849" s="3" t="s">
        <v>3447</v>
      </c>
      <c r="B849" s="3">
        <f>AVERAGEIF(IMDB_Movies!$A$2:$A$3941,'Task 4'!A849,IMDB_Movies!$H$2:$H$3941)</f>
        <v>5.5</v>
      </c>
    </row>
    <row r="850" spans="1:2" x14ac:dyDescent="0.3">
      <c r="A850" s="3" t="s">
        <v>3449</v>
      </c>
      <c r="B850" s="3">
        <f>AVERAGEIF(IMDB_Movies!$A$2:$A$3941,'Task 4'!A850,IMDB_Movies!$H$2:$H$3941)</f>
        <v>6.3</v>
      </c>
    </row>
    <row r="851" spans="1:2" x14ac:dyDescent="0.3">
      <c r="A851" s="3" t="s">
        <v>3451</v>
      </c>
      <c r="B851" s="3">
        <f>AVERAGEIF(IMDB_Movies!$A$2:$A$3941,'Task 4'!A851,IMDB_Movies!$H$2:$H$3941)</f>
        <v>6.5</v>
      </c>
    </row>
    <row r="852" spans="1:2" x14ac:dyDescent="0.3">
      <c r="A852" s="3" t="s">
        <v>3455</v>
      </c>
      <c r="B852" s="3">
        <f>AVERAGEIF(IMDB_Movies!$A$2:$A$3941,'Task 4'!A852,IMDB_Movies!$H$2:$H$3941)</f>
        <v>3.9</v>
      </c>
    </row>
    <row r="853" spans="1:2" x14ac:dyDescent="0.3">
      <c r="A853" s="3" t="s">
        <v>3463</v>
      </c>
      <c r="B853" s="3">
        <f>AVERAGEIF(IMDB_Movies!$A$2:$A$3941,'Task 4'!A853,IMDB_Movies!$H$2:$H$3941)</f>
        <v>6.15</v>
      </c>
    </row>
    <row r="854" spans="1:2" x14ac:dyDescent="0.3">
      <c r="A854" s="3" t="s">
        <v>3466</v>
      </c>
      <c r="B854" s="3">
        <f>AVERAGEIF(IMDB_Movies!$A$2:$A$3941,'Task 4'!A854,IMDB_Movies!$H$2:$H$3941)</f>
        <v>6.5</v>
      </c>
    </row>
    <row r="855" spans="1:2" x14ac:dyDescent="0.3">
      <c r="A855" s="3" t="s">
        <v>3468</v>
      </c>
      <c r="B855" s="3">
        <f>AVERAGEIF(IMDB_Movies!$A$2:$A$3941,'Task 4'!A855,IMDB_Movies!$H$2:$H$3941)</f>
        <v>6.4</v>
      </c>
    </row>
    <row r="856" spans="1:2" x14ac:dyDescent="0.3">
      <c r="A856" s="3" t="s">
        <v>3470</v>
      </c>
      <c r="B856" s="3">
        <f>AVERAGEIF(IMDB_Movies!$A$2:$A$3941,'Task 4'!A856,IMDB_Movies!$H$2:$H$3941)</f>
        <v>6.05</v>
      </c>
    </row>
    <row r="857" spans="1:2" x14ac:dyDescent="0.3">
      <c r="A857" s="3" t="s">
        <v>3472</v>
      </c>
      <c r="B857" s="3">
        <f>AVERAGEIF(IMDB_Movies!$A$2:$A$3941,'Task 4'!A857,IMDB_Movies!$H$2:$H$3941)</f>
        <v>5.1000000000000005</v>
      </c>
    </row>
    <row r="858" spans="1:2" x14ac:dyDescent="0.3">
      <c r="A858" s="3" t="s">
        <v>3476</v>
      </c>
      <c r="B858" s="3">
        <f>AVERAGEIF(IMDB_Movies!$A$2:$A$3941,'Task 4'!A858,IMDB_Movies!$H$2:$H$3941)</f>
        <v>5.3</v>
      </c>
    </row>
    <row r="859" spans="1:2" x14ac:dyDescent="0.3">
      <c r="A859" s="3" t="s">
        <v>3481</v>
      </c>
      <c r="B859" s="3">
        <f>AVERAGEIF(IMDB_Movies!$A$2:$A$3941,'Task 4'!A859,IMDB_Movies!$H$2:$H$3941)</f>
        <v>5.833333333333333</v>
      </c>
    </row>
    <row r="860" spans="1:2" x14ac:dyDescent="0.3">
      <c r="A860" s="3" t="s">
        <v>3485</v>
      </c>
      <c r="B860" s="3">
        <f>AVERAGEIF(IMDB_Movies!$A$2:$A$3941,'Task 4'!A860,IMDB_Movies!$H$2:$H$3941)</f>
        <v>8.5</v>
      </c>
    </row>
    <row r="861" spans="1:2" x14ac:dyDescent="0.3">
      <c r="A861" s="3" t="s">
        <v>3488</v>
      </c>
      <c r="B861" s="3">
        <f>AVERAGEIF(IMDB_Movies!$A$2:$A$3941,'Task 4'!A861,IMDB_Movies!$H$2:$H$3941)</f>
        <v>6.4333333333333336</v>
      </c>
    </row>
    <row r="862" spans="1:2" x14ac:dyDescent="0.3">
      <c r="A862" s="3" t="s">
        <v>3491</v>
      </c>
      <c r="B862" s="3">
        <f>AVERAGEIF(IMDB_Movies!$A$2:$A$3941,'Task 4'!A862,IMDB_Movies!$H$2:$H$3941)</f>
        <v>5.25</v>
      </c>
    </row>
    <row r="863" spans="1:2" x14ac:dyDescent="0.3">
      <c r="A863" s="3" t="s">
        <v>3494</v>
      </c>
      <c r="B863" s="3">
        <f>AVERAGEIF(IMDB_Movies!$A$2:$A$3941,'Task 4'!A863,IMDB_Movies!$H$2:$H$3941)</f>
        <v>7</v>
      </c>
    </row>
    <row r="864" spans="1:2" x14ac:dyDescent="0.3">
      <c r="A864" s="3" t="s">
        <v>3499</v>
      </c>
      <c r="B864" s="3">
        <f>AVERAGEIF(IMDB_Movies!$A$2:$A$3941,'Task 4'!A864,IMDB_Movies!$H$2:$H$3941)</f>
        <v>5</v>
      </c>
    </row>
    <row r="865" spans="1:2" x14ac:dyDescent="0.3">
      <c r="A865" s="3" t="s">
        <v>3504</v>
      </c>
      <c r="B865" s="3">
        <f>AVERAGEIF(IMDB_Movies!$A$2:$A$3941,'Task 4'!A865,IMDB_Movies!$H$2:$H$3941)</f>
        <v>6.4</v>
      </c>
    </row>
    <row r="866" spans="1:2" x14ac:dyDescent="0.3">
      <c r="A866" s="3" t="s">
        <v>3508</v>
      </c>
      <c r="B866" s="3">
        <f>AVERAGEIF(IMDB_Movies!$A$2:$A$3941,'Task 4'!A866,IMDB_Movies!$H$2:$H$3941)</f>
        <v>7.55</v>
      </c>
    </row>
    <row r="867" spans="1:2" x14ac:dyDescent="0.3">
      <c r="A867" s="3" t="s">
        <v>3511</v>
      </c>
      <c r="B867" s="3">
        <f>AVERAGEIF(IMDB_Movies!$A$2:$A$3941,'Task 4'!A867,IMDB_Movies!$H$2:$H$3941)</f>
        <v>4</v>
      </c>
    </row>
    <row r="868" spans="1:2" x14ac:dyDescent="0.3">
      <c r="A868" s="3" t="s">
        <v>3517</v>
      </c>
      <c r="B868" s="3">
        <f>AVERAGEIF(IMDB_Movies!$A$2:$A$3941,'Task 4'!A868,IMDB_Movies!$H$2:$H$3941)</f>
        <v>5.8</v>
      </c>
    </row>
    <row r="869" spans="1:2" x14ac:dyDescent="0.3">
      <c r="A869" s="3" t="s">
        <v>3519</v>
      </c>
      <c r="B869" s="3">
        <f>AVERAGEIF(IMDB_Movies!$A$2:$A$3941,'Task 4'!A869,IMDB_Movies!$H$2:$H$3941)</f>
        <v>5.25</v>
      </c>
    </row>
    <row r="870" spans="1:2" x14ac:dyDescent="0.3">
      <c r="A870" s="3" t="s">
        <v>3521</v>
      </c>
      <c r="B870" s="3">
        <f>AVERAGEIF(IMDB_Movies!$A$2:$A$3941,'Task 4'!A870,IMDB_Movies!$H$2:$H$3941)</f>
        <v>5.7333333333333334</v>
      </c>
    </row>
    <row r="871" spans="1:2" x14ac:dyDescent="0.3">
      <c r="A871" s="3" t="s">
        <v>3523</v>
      </c>
      <c r="B871" s="3">
        <f>AVERAGEIF(IMDB_Movies!$A$2:$A$3941,'Task 4'!A871,IMDB_Movies!$H$2:$H$3941)</f>
        <v>6.6</v>
      </c>
    </row>
    <row r="872" spans="1:2" x14ac:dyDescent="0.3">
      <c r="A872" s="3" t="s">
        <v>3528</v>
      </c>
      <c r="B872" s="3">
        <f>AVERAGEIF(IMDB_Movies!$A$2:$A$3941,'Task 4'!A872,IMDB_Movies!$H$2:$H$3941)</f>
        <v>6</v>
      </c>
    </row>
    <row r="873" spans="1:2" x14ac:dyDescent="0.3">
      <c r="A873" s="3" t="s">
        <v>3530</v>
      </c>
      <c r="B873" s="3">
        <f>AVERAGEIF(IMDB_Movies!$A$2:$A$3941,'Task 4'!A873,IMDB_Movies!$H$2:$H$3941)</f>
        <v>6.1</v>
      </c>
    </row>
    <row r="874" spans="1:2" x14ac:dyDescent="0.3">
      <c r="A874" s="3" t="s">
        <v>3535</v>
      </c>
      <c r="B874" s="3">
        <f>AVERAGEIF(IMDB_Movies!$A$2:$A$3941,'Task 4'!A874,IMDB_Movies!$H$2:$H$3941)</f>
        <v>6.3</v>
      </c>
    </row>
    <row r="875" spans="1:2" x14ac:dyDescent="0.3">
      <c r="A875" s="3" t="s">
        <v>3546</v>
      </c>
      <c r="B875" s="3">
        <f>AVERAGEIF(IMDB_Movies!$A$2:$A$3941,'Task 4'!A875,IMDB_Movies!$H$2:$H$3941)</f>
        <v>4.3</v>
      </c>
    </row>
    <row r="876" spans="1:2" x14ac:dyDescent="0.3">
      <c r="A876" s="3" t="s">
        <v>3553</v>
      </c>
      <c r="B876" s="3">
        <f>AVERAGEIF(IMDB_Movies!$A$2:$A$3941,'Task 4'!A876,IMDB_Movies!$H$2:$H$3941)</f>
        <v>6.1</v>
      </c>
    </row>
    <row r="877" spans="1:2" x14ac:dyDescent="0.3">
      <c r="A877" s="3" t="s">
        <v>3561</v>
      </c>
      <c r="B877" s="3">
        <f>AVERAGEIF(IMDB_Movies!$A$2:$A$3941,'Task 4'!A877,IMDB_Movies!$H$2:$H$3941)</f>
        <v>3.5333333333333337</v>
      </c>
    </row>
    <row r="878" spans="1:2" x14ac:dyDescent="0.3">
      <c r="A878" s="3" t="s">
        <v>3568</v>
      </c>
      <c r="B878" s="3">
        <f>AVERAGEIF(IMDB_Movies!$A$2:$A$3941,'Task 4'!A878,IMDB_Movies!$H$2:$H$3941)</f>
        <v>2.8</v>
      </c>
    </row>
    <row r="879" spans="1:2" x14ac:dyDescent="0.3">
      <c r="A879" s="3" t="s">
        <v>3570</v>
      </c>
      <c r="B879" s="3">
        <f>AVERAGEIF(IMDB_Movies!$A$2:$A$3941,'Task 4'!A879,IMDB_Movies!$H$2:$H$3941)</f>
        <v>5</v>
      </c>
    </row>
    <row r="880" spans="1:2" x14ac:dyDescent="0.3">
      <c r="A880" s="3" t="s">
        <v>3574</v>
      </c>
      <c r="B880" s="3">
        <f>AVERAGEIF(IMDB_Movies!$A$2:$A$3941,'Task 4'!A880,IMDB_Movies!$H$2:$H$3941)</f>
        <v>5.35</v>
      </c>
    </row>
    <row r="881" spans="1:2" x14ac:dyDescent="0.3">
      <c r="A881" s="3" t="s">
        <v>3577</v>
      </c>
      <c r="B881" s="3">
        <f>AVERAGEIF(IMDB_Movies!$A$2:$A$3941,'Task 4'!A881,IMDB_Movies!$H$2:$H$3941)</f>
        <v>7.3599999999999994</v>
      </c>
    </row>
    <row r="882" spans="1:2" x14ac:dyDescent="0.3">
      <c r="A882" s="3" t="s">
        <v>3580</v>
      </c>
      <c r="B882" s="3">
        <f>AVERAGEIF(IMDB_Movies!$A$2:$A$3941,'Task 4'!A882,IMDB_Movies!$H$2:$H$3941)</f>
        <v>7.4</v>
      </c>
    </row>
    <row r="883" spans="1:2" x14ac:dyDescent="0.3">
      <c r="A883" s="3" t="s">
        <v>3588</v>
      </c>
      <c r="B883" s="3">
        <f>AVERAGEIF(IMDB_Movies!$A$2:$A$3941,'Task 4'!A883,IMDB_Movies!$H$2:$H$3941)</f>
        <v>6.1</v>
      </c>
    </row>
    <row r="884" spans="1:2" x14ac:dyDescent="0.3">
      <c r="A884" s="3" t="s">
        <v>3590</v>
      </c>
      <c r="B884" s="3">
        <f>AVERAGEIF(IMDB_Movies!$A$2:$A$3941,'Task 4'!A884,IMDB_Movies!$H$2:$H$3941)</f>
        <v>7</v>
      </c>
    </row>
    <row r="885" spans="1:2" x14ac:dyDescent="0.3">
      <c r="A885" s="3" t="s">
        <v>3592</v>
      </c>
      <c r="B885" s="3">
        <f>AVERAGEIF(IMDB_Movies!$A$2:$A$3941,'Task 4'!A885,IMDB_Movies!$H$2:$H$3941)</f>
        <v>7</v>
      </c>
    </row>
    <row r="886" spans="1:2" x14ac:dyDescent="0.3">
      <c r="A886" s="3" t="s">
        <v>3594</v>
      </c>
      <c r="B886" s="3">
        <f>AVERAGEIF(IMDB_Movies!$A$2:$A$3941,'Task 4'!A886,IMDB_Movies!$H$2:$H$3941)</f>
        <v>7.2</v>
      </c>
    </row>
    <row r="887" spans="1:2" x14ac:dyDescent="0.3">
      <c r="A887" s="3" t="s">
        <v>3596</v>
      </c>
      <c r="B887" s="3">
        <f>AVERAGEIF(IMDB_Movies!$A$2:$A$3941,'Task 4'!A887,IMDB_Movies!$H$2:$H$3941)</f>
        <v>4.9000000000000004</v>
      </c>
    </row>
    <row r="888" spans="1:2" x14ac:dyDescent="0.3">
      <c r="A888" s="3" t="s">
        <v>3600</v>
      </c>
      <c r="B888" s="3">
        <f>AVERAGEIF(IMDB_Movies!$A$2:$A$3941,'Task 4'!A888,IMDB_Movies!$H$2:$H$3941)</f>
        <v>7.5</v>
      </c>
    </row>
    <row r="889" spans="1:2" x14ac:dyDescent="0.3">
      <c r="A889" s="3" t="s">
        <v>3604</v>
      </c>
      <c r="B889" s="3">
        <f>AVERAGEIF(IMDB_Movies!$A$2:$A$3941,'Task 4'!A889,IMDB_Movies!$H$2:$H$3941)</f>
        <v>6.9</v>
      </c>
    </row>
    <row r="890" spans="1:2" x14ac:dyDescent="0.3">
      <c r="A890" s="3" t="s">
        <v>3607</v>
      </c>
      <c r="B890" s="3">
        <f>AVERAGEIF(IMDB_Movies!$A$2:$A$3941,'Task 4'!A890,IMDB_Movies!$H$2:$H$3941)</f>
        <v>4.5</v>
      </c>
    </row>
    <row r="891" spans="1:2" x14ac:dyDescent="0.3">
      <c r="A891" s="3" t="s">
        <v>3612</v>
      </c>
      <c r="B891" s="3">
        <f>AVERAGEIF(IMDB_Movies!$A$2:$A$3941,'Task 4'!A891,IMDB_Movies!$H$2:$H$3941)</f>
        <v>7</v>
      </c>
    </row>
    <row r="892" spans="1:2" x14ac:dyDescent="0.3">
      <c r="A892" s="3" t="s">
        <v>3618</v>
      </c>
      <c r="B892" s="3">
        <f>AVERAGEIF(IMDB_Movies!$A$2:$A$3941,'Task 4'!A892,IMDB_Movies!$H$2:$H$3941)</f>
        <v>6.7</v>
      </c>
    </row>
    <row r="893" spans="1:2" x14ac:dyDescent="0.3">
      <c r="A893" s="3" t="s">
        <v>3621</v>
      </c>
      <c r="B893" s="3">
        <f>AVERAGEIF(IMDB_Movies!$A$2:$A$3941,'Task 4'!A893,IMDB_Movies!$H$2:$H$3941)</f>
        <v>7.5</v>
      </c>
    </row>
    <row r="894" spans="1:2" x14ac:dyDescent="0.3">
      <c r="A894" s="3" t="s">
        <v>3624</v>
      </c>
      <c r="B894" s="3">
        <f>AVERAGEIF(IMDB_Movies!$A$2:$A$3941,'Task 4'!A894,IMDB_Movies!$H$2:$H$3941)</f>
        <v>6.2</v>
      </c>
    </row>
    <row r="895" spans="1:2" x14ac:dyDescent="0.3">
      <c r="A895" s="3" t="s">
        <v>3631</v>
      </c>
      <c r="B895" s="3">
        <f>AVERAGEIF(IMDB_Movies!$A$2:$A$3941,'Task 4'!A895,IMDB_Movies!$H$2:$H$3941)</f>
        <v>5.5</v>
      </c>
    </row>
    <row r="896" spans="1:2" x14ac:dyDescent="0.3">
      <c r="A896" s="3" t="s">
        <v>3641</v>
      </c>
      <c r="B896" s="3">
        <f>AVERAGEIF(IMDB_Movies!$A$2:$A$3941,'Task 4'!A896,IMDB_Movies!$H$2:$H$3941)</f>
        <v>5.7</v>
      </c>
    </row>
    <row r="897" spans="1:2" x14ac:dyDescent="0.3">
      <c r="A897" s="3" t="s">
        <v>3651</v>
      </c>
      <c r="B897" s="3">
        <f>AVERAGEIF(IMDB_Movies!$A$2:$A$3941,'Task 4'!A897,IMDB_Movies!$H$2:$H$3941)</f>
        <v>3.6</v>
      </c>
    </row>
    <row r="898" spans="1:2" x14ac:dyDescent="0.3">
      <c r="A898" s="3" t="s">
        <v>3656</v>
      </c>
      <c r="B898" s="3">
        <f>AVERAGEIF(IMDB_Movies!$A$2:$A$3941,'Task 4'!A898,IMDB_Movies!$H$2:$H$3941)</f>
        <v>7.6</v>
      </c>
    </row>
    <row r="899" spans="1:2" x14ac:dyDescent="0.3">
      <c r="A899" s="3" t="s">
        <v>3660</v>
      </c>
      <c r="B899" s="3">
        <f>AVERAGEIF(IMDB_Movies!$A$2:$A$3941,'Task 4'!A899,IMDB_Movies!$H$2:$H$3941)</f>
        <v>6.65</v>
      </c>
    </row>
    <row r="900" spans="1:2" x14ac:dyDescent="0.3">
      <c r="A900" s="3" t="s">
        <v>3662</v>
      </c>
      <c r="B900" s="3">
        <f>AVERAGEIF(IMDB_Movies!$A$2:$A$3941,'Task 4'!A900,IMDB_Movies!$H$2:$H$3941)</f>
        <v>6.3</v>
      </c>
    </row>
    <row r="901" spans="1:2" x14ac:dyDescent="0.3">
      <c r="A901" s="3" t="s">
        <v>3664</v>
      </c>
      <c r="B901" s="3">
        <f>AVERAGEIF(IMDB_Movies!$A$2:$A$3941,'Task 4'!A901,IMDB_Movies!$H$2:$H$3941)</f>
        <v>5.7</v>
      </c>
    </row>
    <row r="902" spans="1:2" x14ac:dyDescent="0.3">
      <c r="A902" s="3" t="s">
        <v>3667</v>
      </c>
      <c r="B902" s="3">
        <f>AVERAGEIF(IMDB_Movies!$A$2:$A$3941,'Task 4'!A902,IMDB_Movies!$H$2:$H$3941)</f>
        <v>6.8</v>
      </c>
    </row>
    <row r="903" spans="1:2" x14ac:dyDescent="0.3">
      <c r="A903" s="3" t="s">
        <v>3670</v>
      </c>
      <c r="B903" s="3">
        <f>AVERAGEIF(IMDB_Movies!$A$2:$A$3941,'Task 4'!A903,IMDB_Movies!$H$2:$H$3941)</f>
        <v>6</v>
      </c>
    </row>
    <row r="904" spans="1:2" x14ac:dyDescent="0.3">
      <c r="A904" s="3" t="s">
        <v>3673</v>
      </c>
      <c r="B904" s="3">
        <f>AVERAGEIF(IMDB_Movies!$A$2:$A$3941,'Task 4'!A904,IMDB_Movies!$H$2:$H$3941)</f>
        <v>5.6333333333333329</v>
      </c>
    </row>
    <row r="905" spans="1:2" x14ac:dyDescent="0.3">
      <c r="A905" s="3" t="s">
        <v>3676</v>
      </c>
      <c r="B905" s="3">
        <f>AVERAGEIF(IMDB_Movies!$A$2:$A$3941,'Task 4'!A905,IMDB_Movies!$H$2:$H$3941)</f>
        <v>6.4</v>
      </c>
    </row>
    <row r="906" spans="1:2" x14ac:dyDescent="0.3">
      <c r="A906" s="3" t="s">
        <v>3686</v>
      </c>
      <c r="B906" s="3">
        <f>AVERAGEIF(IMDB_Movies!$A$2:$A$3941,'Task 4'!A906,IMDB_Movies!$H$2:$H$3941)</f>
        <v>3.1</v>
      </c>
    </row>
    <row r="907" spans="1:2" x14ac:dyDescent="0.3">
      <c r="A907" s="3" t="s">
        <v>3691</v>
      </c>
      <c r="B907" s="3">
        <f>AVERAGEIF(IMDB_Movies!$A$2:$A$3941,'Task 4'!A907,IMDB_Movies!$H$2:$H$3941)</f>
        <v>7.25</v>
      </c>
    </row>
    <row r="908" spans="1:2" x14ac:dyDescent="0.3">
      <c r="A908" s="3" t="s">
        <v>3699</v>
      </c>
      <c r="B908" s="3">
        <f>AVERAGEIF(IMDB_Movies!$A$2:$A$3941,'Task 4'!A908,IMDB_Movies!$H$2:$H$3941)</f>
        <v>3.9</v>
      </c>
    </row>
    <row r="909" spans="1:2" x14ac:dyDescent="0.3">
      <c r="A909" s="3" t="s">
        <v>3702</v>
      </c>
      <c r="B909" s="3">
        <f>AVERAGEIF(IMDB_Movies!$A$2:$A$3941,'Task 4'!A909,IMDB_Movies!$H$2:$H$3941)</f>
        <v>6.7</v>
      </c>
    </row>
    <row r="910" spans="1:2" x14ac:dyDescent="0.3">
      <c r="A910" s="3" t="s">
        <v>3709</v>
      </c>
      <c r="B910" s="3">
        <f>AVERAGEIF(IMDB_Movies!$A$2:$A$3941,'Task 4'!A910,IMDB_Movies!$H$2:$H$3941)</f>
        <v>5</v>
      </c>
    </row>
    <row r="911" spans="1:2" x14ac:dyDescent="0.3">
      <c r="A911" s="3" t="s">
        <v>3711</v>
      </c>
      <c r="B911" s="3">
        <f>AVERAGEIF(IMDB_Movies!$A$2:$A$3941,'Task 4'!A911,IMDB_Movies!$H$2:$H$3941)</f>
        <v>5.3</v>
      </c>
    </row>
    <row r="912" spans="1:2" x14ac:dyDescent="0.3">
      <c r="A912" s="3" t="s">
        <v>3714</v>
      </c>
      <c r="B912" s="3">
        <f>AVERAGEIF(IMDB_Movies!$A$2:$A$3941,'Task 4'!A912,IMDB_Movies!$H$2:$H$3941)</f>
        <v>6.5</v>
      </c>
    </row>
    <row r="913" spans="1:2" x14ac:dyDescent="0.3">
      <c r="A913" s="3" t="s">
        <v>3717</v>
      </c>
      <c r="B913" s="3">
        <f>AVERAGEIF(IMDB_Movies!$A$2:$A$3941,'Task 4'!A913,IMDB_Movies!$H$2:$H$3941)</f>
        <v>5.8</v>
      </c>
    </row>
    <row r="914" spans="1:2" x14ac:dyDescent="0.3">
      <c r="A914" s="3" t="s">
        <v>3721</v>
      </c>
      <c r="B914" s="3">
        <f>AVERAGEIF(IMDB_Movies!$A$2:$A$3941,'Task 4'!A914,IMDB_Movies!$H$2:$H$3941)</f>
        <v>5.6</v>
      </c>
    </row>
    <row r="915" spans="1:2" x14ac:dyDescent="0.3">
      <c r="A915" s="3" t="s">
        <v>3725</v>
      </c>
      <c r="B915" s="3">
        <f>AVERAGEIF(IMDB_Movies!$A$2:$A$3941,'Task 4'!A915,IMDB_Movies!$H$2:$H$3941)</f>
        <v>5.2</v>
      </c>
    </row>
    <row r="916" spans="1:2" x14ac:dyDescent="0.3">
      <c r="A916" s="3" t="s">
        <v>3729</v>
      </c>
      <c r="B916" s="3">
        <f>AVERAGEIF(IMDB_Movies!$A$2:$A$3941,'Task 4'!A916,IMDB_Movies!$H$2:$H$3941)</f>
        <v>6.5333333333333341</v>
      </c>
    </row>
    <row r="917" spans="1:2" x14ac:dyDescent="0.3">
      <c r="A917" s="3" t="s">
        <v>3732</v>
      </c>
      <c r="B917" s="3">
        <f>AVERAGEIF(IMDB_Movies!$A$2:$A$3941,'Task 4'!A917,IMDB_Movies!$H$2:$H$3941)</f>
        <v>5.45</v>
      </c>
    </row>
    <row r="918" spans="1:2" x14ac:dyDescent="0.3">
      <c r="A918" s="3" t="s">
        <v>3738</v>
      </c>
      <c r="B918" s="3">
        <f>AVERAGEIF(IMDB_Movies!$A$2:$A$3941,'Task 4'!A918,IMDB_Movies!$H$2:$H$3941)</f>
        <v>5</v>
      </c>
    </row>
    <row r="919" spans="1:2" x14ac:dyDescent="0.3">
      <c r="A919" s="3" t="s">
        <v>3740</v>
      </c>
      <c r="B919" s="3">
        <f>AVERAGEIF(IMDB_Movies!$A$2:$A$3941,'Task 4'!A919,IMDB_Movies!$H$2:$H$3941)</f>
        <v>6.1</v>
      </c>
    </row>
    <row r="920" spans="1:2" x14ac:dyDescent="0.3">
      <c r="A920" s="3" t="s">
        <v>3742</v>
      </c>
      <c r="B920" s="3">
        <f>AVERAGEIF(IMDB_Movies!$A$2:$A$3941,'Task 4'!A920,IMDB_Movies!$H$2:$H$3941)</f>
        <v>4.7</v>
      </c>
    </row>
    <row r="921" spans="1:2" x14ac:dyDescent="0.3">
      <c r="A921" s="3" t="s">
        <v>3746</v>
      </c>
      <c r="B921" s="3">
        <f>AVERAGEIF(IMDB_Movies!$A$2:$A$3941,'Task 4'!A921,IMDB_Movies!$H$2:$H$3941)</f>
        <v>5.5</v>
      </c>
    </row>
    <row r="922" spans="1:2" x14ac:dyDescent="0.3">
      <c r="A922" s="3" t="s">
        <v>3748</v>
      </c>
      <c r="B922" s="3">
        <f>AVERAGEIF(IMDB_Movies!$A$2:$A$3941,'Task 4'!A922,IMDB_Movies!$H$2:$H$3941)</f>
        <v>7.1</v>
      </c>
    </row>
    <row r="923" spans="1:2" x14ac:dyDescent="0.3">
      <c r="A923" s="3" t="s">
        <v>3751</v>
      </c>
      <c r="B923" s="3">
        <f>AVERAGEIF(IMDB_Movies!$A$2:$A$3941,'Task 4'!A923,IMDB_Movies!$H$2:$H$3941)</f>
        <v>6.7</v>
      </c>
    </row>
    <row r="924" spans="1:2" x14ac:dyDescent="0.3">
      <c r="A924" s="3" t="s">
        <v>3759</v>
      </c>
      <c r="B924" s="3">
        <f>AVERAGEIF(IMDB_Movies!$A$2:$A$3941,'Task 4'!A924,IMDB_Movies!$H$2:$H$3941)</f>
        <v>3.5</v>
      </c>
    </row>
    <row r="925" spans="1:2" x14ac:dyDescent="0.3">
      <c r="A925" s="3" t="s">
        <v>3762</v>
      </c>
      <c r="B925" s="3">
        <f>AVERAGEIF(IMDB_Movies!$A$2:$A$3941,'Task 4'!A925,IMDB_Movies!$H$2:$H$3941)</f>
        <v>7.166666666666667</v>
      </c>
    </row>
    <row r="926" spans="1:2" x14ac:dyDescent="0.3">
      <c r="A926" s="3" t="s">
        <v>3765</v>
      </c>
      <c r="B926" s="3">
        <f>AVERAGEIF(IMDB_Movies!$A$2:$A$3941,'Task 4'!A926,IMDB_Movies!$H$2:$H$3941)</f>
        <v>7.1</v>
      </c>
    </row>
    <row r="927" spans="1:2" x14ac:dyDescent="0.3">
      <c r="A927" s="3" t="s">
        <v>3768</v>
      </c>
      <c r="B927" s="3">
        <f>AVERAGEIF(IMDB_Movies!$A$2:$A$3941,'Task 4'!A927,IMDB_Movies!$H$2:$H$3941)</f>
        <v>7.4000000000000012</v>
      </c>
    </row>
    <row r="928" spans="1:2" x14ac:dyDescent="0.3">
      <c r="A928" s="3" t="s">
        <v>3770</v>
      </c>
      <c r="B928" s="3">
        <f>AVERAGEIF(IMDB_Movies!$A$2:$A$3941,'Task 4'!A928,IMDB_Movies!$H$2:$H$3941)</f>
        <v>5.9</v>
      </c>
    </row>
    <row r="929" spans="1:2" x14ac:dyDescent="0.3">
      <c r="A929" s="3" t="s">
        <v>3774</v>
      </c>
      <c r="B929" s="3">
        <f>AVERAGEIF(IMDB_Movies!$A$2:$A$3941,'Task 4'!A929,IMDB_Movies!$H$2:$H$3941)</f>
        <v>6.2</v>
      </c>
    </row>
    <row r="930" spans="1:2" x14ac:dyDescent="0.3">
      <c r="A930" s="3" t="s">
        <v>3777</v>
      </c>
      <c r="B930" s="3">
        <f>AVERAGEIF(IMDB_Movies!$A$2:$A$3941,'Task 4'!A930,IMDB_Movies!$H$2:$H$3941)</f>
        <v>6.7</v>
      </c>
    </row>
    <row r="931" spans="1:2" x14ac:dyDescent="0.3">
      <c r="A931" s="3" t="s">
        <v>3782</v>
      </c>
      <c r="B931" s="3">
        <f>AVERAGEIF(IMDB_Movies!$A$2:$A$3941,'Task 4'!A931,IMDB_Movies!$H$2:$H$3941)</f>
        <v>6.5</v>
      </c>
    </row>
    <row r="932" spans="1:2" x14ac:dyDescent="0.3">
      <c r="A932" s="3" t="s">
        <v>3785</v>
      </c>
      <c r="B932" s="3">
        <f>AVERAGEIF(IMDB_Movies!$A$2:$A$3941,'Task 4'!A932,IMDB_Movies!$H$2:$H$3941)</f>
        <v>8.1</v>
      </c>
    </row>
    <row r="933" spans="1:2" x14ac:dyDescent="0.3">
      <c r="A933" s="3" t="s">
        <v>3787</v>
      </c>
      <c r="B933" s="3">
        <f>AVERAGEIF(IMDB_Movies!$A$2:$A$3941,'Task 4'!A933,IMDB_Movies!$H$2:$H$3941)</f>
        <v>6.05</v>
      </c>
    </row>
    <row r="934" spans="1:2" x14ac:dyDescent="0.3">
      <c r="A934" s="3" t="s">
        <v>3789</v>
      </c>
      <c r="B934" s="3">
        <f>AVERAGEIF(IMDB_Movies!$A$2:$A$3941,'Task 4'!A934,IMDB_Movies!$H$2:$H$3941)</f>
        <v>5.85</v>
      </c>
    </row>
    <row r="935" spans="1:2" x14ac:dyDescent="0.3">
      <c r="A935" s="3" t="s">
        <v>3792</v>
      </c>
      <c r="B935" s="3">
        <f>AVERAGEIF(IMDB_Movies!$A$2:$A$3941,'Task 4'!A935,IMDB_Movies!$H$2:$H$3941)</f>
        <v>6</v>
      </c>
    </row>
    <row r="936" spans="1:2" x14ac:dyDescent="0.3">
      <c r="A936" s="3" t="s">
        <v>3796</v>
      </c>
      <c r="B936" s="3">
        <f>AVERAGEIF(IMDB_Movies!$A$2:$A$3941,'Task 4'!A936,IMDB_Movies!$H$2:$H$3941)</f>
        <v>7.9</v>
      </c>
    </row>
    <row r="937" spans="1:2" x14ac:dyDescent="0.3">
      <c r="A937" s="3" t="s">
        <v>3799</v>
      </c>
      <c r="B937" s="3">
        <f>AVERAGEIF(IMDB_Movies!$A$2:$A$3941,'Task 4'!A937,IMDB_Movies!$H$2:$H$3941)</f>
        <v>5.6</v>
      </c>
    </row>
    <row r="938" spans="1:2" x14ac:dyDescent="0.3">
      <c r="A938" s="3" t="s">
        <v>3805</v>
      </c>
      <c r="B938" s="3">
        <f>AVERAGEIF(IMDB_Movies!$A$2:$A$3941,'Task 4'!A938,IMDB_Movies!$H$2:$H$3941)</f>
        <v>5.0999999999999996</v>
      </c>
    </row>
    <row r="939" spans="1:2" x14ac:dyDescent="0.3">
      <c r="A939" s="3" t="s">
        <v>3810</v>
      </c>
      <c r="B939" s="3">
        <f>AVERAGEIF(IMDB_Movies!$A$2:$A$3941,'Task 4'!A939,IMDB_Movies!$H$2:$H$3941)</f>
        <v>5.8</v>
      </c>
    </row>
    <row r="940" spans="1:2" x14ac:dyDescent="0.3">
      <c r="A940" s="3" t="s">
        <v>3813</v>
      </c>
      <c r="B940" s="3">
        <f>AVERAGEIF(IMDB_Movies!$A$2:$A$3941,'Task 4'!A940,IMDB_Movies!$H$2:$H$3941)</f>
        <v>6.2</v>
      </c>
    </row>
    <row r="941" spans="1:2" x14ac:dyDescent="0.3">
      <c r="A941" s="3" t="s">
        <v>3816</v>
      </c>
      <c r="B941" s="3">
        <f>AVERAGEIF(IMDB_Movies!$A$2:$A$3941,'Task 4'!A941,IMDB_Movies!$H$2:$H$3941)</f>
        <v>5.6</v>
      </c>
    </row>
    <row r="942" spans="1:2" x14ac:dyDescent="0.3">
      <c r="A942" s="3" t="s">
        <v>3821</v>
      </c>
      <c r="B942" s="3">
        <f>AVERAGEIF(IMDB_Movies!$A$2:$A$3941,'Task 4'!A942,IMDB_Movies!$H$2:$H$3941)</f>
        <v>7.2</v>
      </c>
    </row>
    <row r="943" spans="1:2" x14ac:dyDescent="0.3">
      <c r="A943" s="3" t="s">
        <v>3825</v>
      </c>
      <c r="B943" s="3">
        <f>AVERAGEIF(IMDB_Movies!$A$2:$A$3941,'Task 4'!A943,IMDB_Movies!$H$2:$H$3941)</f>
        <v>5.15</v>
      </c>
    </row>
    <row r="944" spans="1:2" x14ac:dyDescent="0.3">
      <c r="A944" s="3" t="s">
        <v>3827</v>
      </c>
      <c r="B944" s="3">
        <f>AVERAGEIF(IMDB_Movies!$A$2:$A$3941,'Task 4'!A944,IMDB_Movies!$H$2:$H$3941)</f>
        <v>3.1</v>
      </c>
    </row>
    <row r="945" spans="1:2" x14ac:dyDescent="0.3">
      <c r="A945" s="3" t="s">
        <v>3829</v>
      </c>
      <c r="B945" s="3">
        <f>AVERAGEIF(IMDB_Movies!$A$2:$A$3941,'Task 4'!A945,IMDB_Movies!$H$2:$H$3941)</f>
        <v>5.8</v>
      </c>
    </row>
    <row r="946" spans="1:2" x14ac:dyDescent="0.3">
      <c r="A946" s="3" t="s">
        <v>3833</v>
      </c>
      <c r="B946" s="3">
        <f>AVERAGEIF(IMDB_Movies!$A$2:$A$3941,'Task 4'!A946,IMDB_Movies!$H$2:$H$3941)</f>
        <v>6.5</v>
      </c>
    </row>
    <row r="947" spans="1:2" x14ac:dyDescent="0.3">
      <c r="A947" s="3" t="s">
        <v>3837</v>
      </c>
      <c r="B947" s="3">
        <f>AVERAGEIF(IMDB_Movies!$A$2:$A$3941,'Task 4'!A947,IMDB_Movies!$H$2:$H$3941)</f>
        <v>3.6</v>
      </c>
    </row>
    <row r="948" spans="1:2" x14ac:dyDescent="0.3">
      <c r="A948" s="3" t="s">
        <v>3839</v>
      </c>
      <c r="B948" s="3">
        <f>AVERAGEIF(IMDB_Movies!$A$2:$A$3941,'Task 4'!A948,IMDB_Movies!$H$2:$H$3941)</f>
        <v>7.2</v>
      </c>
    </row>
    <row r="949" spans="1:2" x14ac:dyDescent="0.3">
      <c r="A949" s="3" t="s">
        <v>3841</v>
      </c>
      <c r="B949" s="3">
        <f>AVERAGEIF(IMDB_Movies!$A$2:$A$3941,'Task 4'!A949,IMDB_Movies!$H$2:$H$3941)</f>
        <v>3</v>
      </c>
    </row>
    <row r="950" spans="1:2" x14ac:dyDescent="0.3">
      <c r="A950" s="3" t="s">
        <v>3845</v>
      </c>
      <c r="B950" s="3">
        <f>AVERAGEIF(IMDB_Movies!$A$2:$A$3941,'Task 4'!A950,IMDB_Movies!$H$2:$H$3941)</f>
        <v>6.4</v>
      </c>
    </row>
    <row r="951" spans="1:2" x14ac:dyDescent="0.3">
      <c r="A951" s="3" t="s">
        <v>3848</v>
      </c>
      <c r="B951" s="3">
        <f>AVERAGEIF(IMDB_Movies!$A$2:$A$3941,'Task 4'!A951,IMDB_Movies!$H$2:$H$3941)</f>
        <v>6.6</v>
      </c>
    </row>
    <row r="952" spans="1:2" x14ac:dyDescent="0.3">
      <c r="A952" s="3" t="s">
        <v>3852</v>
      </c>
      <c r="B952" s="3">
        <f>AVERAGEIF(IMDB_Movies!$A$2:$A$3941,'Task 4'!A952,IMDB_Movies!$H$2:$H$3941)</f>
        <v>4.0999999999999996</v>
      </c>
    </row>
    <row r="953" spans="1:2" x14ac:dyDescent="0.3">
      <c r="A953" s="3" t="s">
        <v>3854</v>
      </c>
      <c r="B953" s="3">
        <f>AVERAGEIF(IMDB_Movies!$A$2:$A$3941,'Task 4'!A953,IMDB_Movies!$H$2:$H$3941)</f>
        <v>6.4499999999999993</v>
      </c>
    </row>
    <row r="954" spans="1:2" x14ac:dyDescent="0.3">
      <c r="A954" s="3" t="s">
        <v>3856</v>
      </c>
      <c r="B954" s="3">
        <f>AVERAGEIF(IMDB_Movies!$A$2:$A$3941,'Task 4'!A954,IMDB_Movies!$H$2:$H$3941)</f>
        <v>6.8</v>
      </c>
    </row>
    <row r="955" spans="1:2" x14ac:dyDescent="0.3">
      <c r="A955" s="3" t="s">
        <v>3860</v>
      </c>
      <c r="B955" s="3">
        <f>AVERAGEIF(IMDB_Movies!$A$2:$A$3941,'Task 4'!A955,IMDB_Movies!$H$2:$H$3941)</f>
        <v>7.1</v>
      </c>
    </row>
    <row r="956" spans="1:2" x14ac:dyDescent="0.3">
      <c r="A956" s="3" t="s">
        <v>3862</v>
      </c>
      <c r="B956" s="3">
        <f>AVERAGEIF(IMDB_Movies!$A$2:$A$3941,'Task 4'!A956,IMDB_Movies!$H$2:$H$3941)</f>
        <v>5.666666666666667</v>
      </c>
    </row>
    <row r="957" spans="1:2" x14ac:dyDescent="0.3">
      <c r="A957" s="3" t="s">
        <v>3864</v>
      </c>
      <c r="B957" s="3">
        <f>AVERAGEIF(IMDB_Movies!$A$2:$A$3941,'Task 4'!A957,IMDB_Movies!$H$2:$H$3941)</f>
        <v>7</v>
      </c>
    </row>
    <row r="958" spans="1:2" x14ac:dyDescent="0.3">
      <c r="A958" s="3" t="s">
        <v>3867</v>
      </c>
      <c r="B958" s="3">
        <f>AVERAGEIF(IMDB_Movies!$A$2:$A$3941,'Task 4'!A958,IMDB_Movies!$H$2:$H$3941)</f>
        <v>7.3</v>
      </c>
    </row>
    <row r="959" spans="1:2" x14ac:dyDescent="0.3">
      <c r="A959" s="3" t="s">
        <v>3873</v>
      </c>
      <c r="B959" s="3">
        <f>AVERAGEIF(IMDB_Movies!$A$2:$A$3941,'Task 4'!A959,IMDB_Movies!$H$2:$H$3941)</f>
        <v>8</v>
      </c>
    </row>
    <row r="960" spans="1:2" x14ac:dyDescent="0.3">
      <c r="A960" s="3" t="s">
        <v>3878</v>
      </c>
      <c r="B960" s="3">
        <f>AVERAGEIF(IMDB_Movies!$A$2:$A$3941,'Task 4'!A960,IMDB_Movies!$H$2:$H$3941)</f>
        <v>5.4</v>
      </c>
    </row>
    <row r="961" spans="1:2" x14ac:dyDescent="0.3">
      <c r="A961" s="3" t="s">
        <v>3880</v>
      </c>
      <c r="B961" s="3">
        <f>AVERAGEIF(IMDB_Movies!$A$2:$A$3941,'Task 4'!A961,IMDB_Movies!$H$2:$H$3941)</f>
        <v>3.3</v>
      </c>
    </row>
    <row r="962" spans="1:2" x14ac:dyDescent="0.3">
      <c r="A962" s="3" t="s">
        <v>3887</v>
      </c>
      <c r="B962" s="3">
        <f>AVERAGEIF(IMDB_Movies!$A$2:$A$3941,'Task 4'!A962,IMDB_Movies!$H$2:$H$3941)</f>
        <v>4.8</v>
      </c>
    </row>
    <row r="963" spans="1:2" x14ac:dyDescent="0.3">
      <c r="A963" s="3" t="s">
        <v>3890</v>
      </c>
      <c r="B963" s="3">
        <f>AVERAGEIF(IMDB_Movies!$A$2:$A$3941,'Task 4'!A963,IMDB_Movies!$H$2:$H$3941)</f>
        <v>6.1</v>
      </c>
    </row>
    <row r="964" spans="1:2" x14ac:dyDescent="0.3">
      <c r="A964" s="3" t="s">
        <v>3894</v>
      </c>
      <c r="B964" s="3">
        <f>AVERAGEIF(IMDB_Movies!$A$2:$A$3941,'Task 4'!A964,IMDB_Movies!$H$2:$H$3941)</f>
        <v>4.9000000000000004</v>
      </c>
    </row>
    <row r="965" spans="1:2" x14ac:dyDescent="0.3">
      <c r="A965" s="3" t="s">
        <v>3897</v>
      </c>
      <c r="B965" s="3">
        <f>AVERAGEIF(IMDB_Movies!$A$2:$A$3941,'Task 4'!A965,IMDB_Movies!$H$2:$H$3941)</f>
        <v>4.3999999999999995</v>
      </c>
    </row>
    <row r="966" spans="1:2" x14ac:dyDescent="0.3">
      <c r="A966" s="3" t="s">
        <v>3899</v>
      </c>
      <c r="B966" s="3">
        <f>AVERAGEIF(IMDB_Movies!$A$2:$A$3941,'Task 4'!A966,IMDB_Movies!$H$2:$H$3941)</f>
        <v>7.2</v>
      </c>
    </row>
    <row r="967" spans="1:2" x14ac:dyDescent="0.3">
      <c r="A967" s="3" t="s">
        <v>3902</v>
      </c>
      <c r="B967" s="3">
        <f>AVERAGEIF(IMDB_Movies!$A$2:$A$3941,'Task 4'!A967,IMDB_Movies!$H$2:$H$3941)</f>
        <v>5.6</v>
      </c>
    </row>
    <row r="968" spans="1:2" x14ac:dyDescent="0.3">
      <c r="A968" s="3" t="s">
        <v>3906</v>
      </c>
      <c r="B968" s="3">
        <f>AVERAGEIF(IMDB_Movies!$A$2:$A$3941,'Task 4'!A968,IMDB_Movies!$H$2:$H$3941)</f>
        <v>7.2</v>
      </c>
    </row>
    <row r="969" spans="1:2" x14ac:dyDescent="0.3">
      <c r="A969" s="3" t="s">
        <v>3908</v>
      </c>
      <c r="B969" s="3">
        <f>AVERAGEIF(IMDB_Movies!$A$2:$A$3941,'Task 4'!A969,IMDB_Movies!$H$2:$H$3941)</f>
        <v>5.9</v>
      </c>
    </row>
    <row r="970" spans="1:2" x14ac:dyDescent="0.3">
      <c r="A970" s="3" t="s">
        <v>3912</v>
      </c>
      <c r="B970" s="3">
        <f>AVERAGEIF(IMDB_Movies!$A$2:$A$3941,'Task 4'!A970,IMDB_Movies!$H$2:$H$3941)</f>
        <v>7</v>
      </c>
    </row>
    <row r="971" spans="1:2" x14ac:dyDescent="0.3">
      <c r="A971" s="3" t="s">
        <v>3914</v>
      </c>
      <c r="B971" s="3">
        <f>AVERAGEIF(IMDB_Movies!$A$2:$A$3941,'Task 4'!A971,IMDB_Movies!$H$2:$H$3941)</f>
        <v>6</v>
      </c>
    </row>
    <row r="972" spans="1:2" x14ac:dyDescent="0.3">
      <c r="A972" s="3" t="s">
        <v>3917</v>
      </c>
      <c r="B972" s="3">
        <f>AVERAGEIF(IMDB_Movies!$A$2:$A$3941,'Task 4'!A972,IMDB_Movies!$H$2:$H$3941)</f>
        <v>6.8</v>
      </c>
    </row>
    <row r="973" spans="1:2" x14ac:dyDescent="0.3">
      <c r="A973" s="3" t="s">
        <v>3920</v>
      </c>
      <c r="B973" s="3">
        <f>AVERAGEIF(IMDB_Movies!$A$2:$A$3941,'Task 4'!A973,IMDB_Movies!$H$2:$H$3941)</f>
        <v>7.2</v>
      </c>
    </row>
    <row r="974" spans="1:2" x14ac:dyDescent="0.3">
      <c r="A974" s="3" t="s">
        <v>3922</v>
      </c>
      <c r="B974" s="3">
        <f>AVERAGEIF(IMDB_Movies!$A$2:$A$3941,'Task 4'!A974,IMDB_Movies!$H$2:$H$3941)</f>
        <v>2.8</v>
      </c>
    </row>
    <row r="975" spans="1:2" x14ac:dyDescent="0.3">
      <c r="A975" s="3" t="s">
        <v>3926</v>
      </c>
      <c r="B975" s="3">
        <f>AVERAGEIF(IMDB_Movies!$A$2:$A$3941,'Task 4'!A975,IMDB_Movies!$H$2:$H$3941)</f>
        <v>7.1</v>
      </c>
    </row>
    <row r="976" spans="1:2" x14ac:dyDescent="0.3">
      <c r="A976" s="3" t="s">
        <v>3929</v>
      </c>
      <c r="B976" s="3">
        <f>AVERAGEIF(IMDB_Movies!$A$2:$A$3941,'Task 4'!A976,IMDB_Movies!$H$2:$H$3941)</f>
        <v>4.4000000000000004</v>
      </c>
    </row>
    <row r="977" spans="1:2" x14ac:dyDescent="0.3">
      <c r="A977" s="3" t="s">
        <v>3931</v>
      </c>
      <c r="B977" s="3">
        <f>AVERAGEIF(IMDB_Movies!$A$2:$A$3941,'Task 4'!A977,IMDB_Movies!$H$2:$H$3941)</f>
        <v>6.2</v>
      </c>
    </row>
    <row r="978" spans="1:2" x14ac:dyDescent="0.3">
      <c r="A978" s="3" t="s">
        <v>3933</v>
      </c>
      <c r="B978" s="3">
        <f>AVERAGEIF(IMDB_Movies!$A$2:$A$3941,'Task 4'!A978,IMDB_Movies!$H$2:$H$3941)</f>
        <v>7.3</v>
      </c>
    </row>
    <row r="979" spans="1:2" x14ac:dyDescent="0.3">
      <c r="A979" s="3" t="s">
        <v>3936</v>
      </c>
      <c r="B979" s="3">
        <f>AVERAGEIF(IMDB_Movies!$A$2:$A$3941,'Task 4'!A979,IMDB_Movies!$H$2:$H$3941)</f>
        <v>7.05</v>
      </c>
    </row>
    <row r="980" spans="1:2" x14ac:dyDescent="0.3">
      <c r="A980" s="3" t="s">
        <v>3938</v>
      </c>
      <c r="B980" s="3">
        <f>AVERAGEIF(IMDB_Movies!$A$2:$A$3941,'Task 4'!A980,IMDB_Movies!$H$2:$H$3941)</f>
        <v>4.5</v>
      </c>
    </row>
    <row r="981" spans="1:2" x14ac:dyDescent="0.3">
      <c r="A981" s="3" t="s">
        <v>3940</v>
      </c>
      <c r="B981" s="3">
        <f>AVERAGEIF(IMDB_Movies!$A$2:$A$3941,'Task 4'!A981,IMDB_Movies!$H$2:$H$3941)</f>
        <v>5.9</v>
      </c>
    </row>
    <row r="982" spans="1:2" x14ac:dyDescent="0.3">
      <c r="A982" s="3" t="s">
        <v>3942</v>
      </c>
      <c r="B982" s="3">
        <f>AVERAGEIF(IMDB_Movies!$A$2:$A$3941,'Task 4'!A982,IMDB_Movies!$H$2:$H$3941)</f>
        <v>6.6</v>
      </c>
    </row>
    <row r="983" spans="1:2" x14ac:dyDescent="0.3">
      <c r="A983" s="3" t="s">
        <v>3955</v>
      </c>
      <c r="B983" s="3">
        <f>AVERAGEIF(IMDB_Movies!$A$2:$A$3941,'Task 4'!A983,IMDB_Movies!$H$2:$H$3941)</f>
        <v>6.8</v>
      </c>
    </row>
    <row r="984" spans="1:2" x14ac:dyDescent="0.3">
      <c r="A984" s="3" t="s">
        <v>3958</v>
      </c>
      <c r="B984" s="3">
        <f>AVERAGEIF(IMDB_Movies!$A$2:$A$3941,'Task 4'!A984,IMDB_Movies!$H$2:$H$3941)</f>
        <v>7.85</v>
      </c>
    </row>
    <row r="985" spans="1:2" x14ac:dyDescent="0.3">
      <c r="A985" s="3" t="s">
        <v>3962</v>
      </c>
      <c r="B985" s="3">
        <f>AVERAGEIF(IMDB_Movies!$A$2:$A$3941,'Task 4'!A985,IMDB_Movies!$H$2:$H$3941)</f>
        <v>6.2</v>
      </c>
    </row>
    <row r="986" spans="1:2" x14ac:dyDescent="0.3">
      <c r="A986" s="3" t="s">
        <v>3969</v>
      </c>
      <c r="B986" s="3">
        <f>AVERAGEIF(IMDB_Movies!$A$2:$A$3941,'Task 4'!A986,IMDB_Movies!$H$2:$H$3941)</f>
        <v>7</v>
      </c>
    </row>
    <row r="987" spans="1:2" x14ac:dyDescent="0.3">
      <c r="A987" s="3" t="s">
        <v>3972</v>
      </c>
      <c r="B987" s="3">
        <f>AVERAGEIF(IMDB_Movies!$A$2:$A$3941,'Task 4'!A987,IMDB_Movies!$H$2:$H$3941)</f>
        <v>6.4</v>
      </c>
    </row>
    <row r="988" spans="1:2" x14ac:dyDescent="0.3">
      <c r="A988" s="3" t="s">
        <v>3977</v>
      </c>
      <c r="B988" s="3">
        <f>AVERAGEIF(IMDB_Movies!$A$2:$A$3941,'Task 4'!A988,IMDB_Movies!$H$2:$H$3941)</f>
        <v>5.3</v>
      </c>
    </row>
    <row r="989" spans="1:2" x14ac:dyDescent="0.3">
      <c r="A989" s="3" t="s">
        <v>3980</v>
      </c>
      <c r="B989" s="3">
        <f>AVERAGEIF(IMDB_Movies!$A$2:$A$3941,'Task 4'!A989,IMDB_Movies!$H$2:$H$3941)</f>
        <v>6.5</v>
      </c>
    </row>
    <row r="990" spans="1:2" x14ac:dyDescent="0.3">
      <c r="A990" s="3" t="s">
        <v>3982</v>
      </c>
      <c r="B990" s="3">
        <f>AVERAGEIF(IMDB_Movies!$A$2:$A$3941,'Task 4'!A990,IMDB_Movies!$H$2:$H$3941)</f>
        <v>6.2</v>
      </c>
    </row>
    <row r="991" spans="1:2" x14ac:dyDescent="0.3">
      <c r="A991" s="3" t="s">
        <v>3986</v>
      </c>
      <c r="B991" s="3">
        <f>AVERAGEIF(IMDB_Movies!$A$2:$A$3941,'Task 4'!A991,IMDB_Movies!$H$2:$H$3941)</f>
        <v>5.7</v>
      </c>
    </row>
    <row r="992" spans="1:2" x14ac:dyDescent="0.3">
      <c r="A992" s="3" t="s">
        <v>3990</v>
      </c>
      <c r="B992" s="3">
        <f>AVERAGEIF(IMDB_Movies!$A$2:$A$3941,'Task 4'!A992,IMDB_Movies!$H$2:$H$3941)</f>
        <v>7.75</v>
      </c>
    </row>
    <row r="993" spans="1:2" x14ac:dyDescent="0.3">
      <c r="A993" s="3" t="s">
        <v>3993</v>
      </c>
      <c r="B993" s="3">
        <f>AVERAGEIF(IMDB_Movies!$A$2:$A$3941,'Task 4'!A993,IMDB_Movies!$H$2:$H$3941)</f>
        <v>6.8</v>
      </c>
    </row>
    <row r="994" spans="1:2" x14ac:dyDescent="0.3">
      <c r="A994" s="3" t="s">
        <v>3996</v>
      </c>
      <c r="B994" s="3">
        <f>AVERAGEIF(IMDB_Movies!$A$2:$A$3941,'Task 4'!A994,IMDB_Movies!$H$2:$H$3941)</f>
        <v>5.5600000000000005</v>
      </c>
    </row>
    <row r="995" spans="1:2" x14ac:dyDescent="0.3">
      <c r="A995" s="3" t="s">
        <v>3999</v>
      </c>
      <c r="B995" s="3">
        <f>AVERAGEIF(IMDB_Movies!$A$2:$A$3941,'Task 4'!A995,IMDB_Movies!$H$2:$H$3941)</f>
        <v>6.6</v>
      </c>
    </row>
    <row r="996" spans="1:2" x14ac:dyDescent="0.3">
      <c r="A996" s="3" t="s">
        <v>4002</v>
      </c>
      <c r="B996" s="3">
        <f>AVERAGEIF(IMDB_Movies!$A$2:$A$3941,'Task 4'!A996,IMDB_Movies!$H$2:$H$3941)</f>
        <v>4.0999999999999996</v>
      </c>
    </row>
    <row r="997" spans="1:2" x14ac:dyDescent="0.3">
      <c r="A997" s="3" t="s">
        <v>4006</v>
      </c>
      <c r="B997" s="3">
        <f>AVERAGEIF(IMDB_Movies!$A$2:$A$3941,'Task 4'!A997,IMDB_Movies!$H$2:$H$3941)</f>
        <v>7.4499999999999993</v>
      </c>
    </row>
    <row r="998" spans="1:2" x14ac:dyDescent="0.3">
      <c r="A998" s="3" t="s">
        <v>4008</v>
      </c>
      <c r="B998" s="3">
        <f>AVERAGEIF(IMDB_Movies!$A$2:$A$3941,'Task 4'!A998,IMDB_Movies!$H$2:$H$3941)</f>
        <v>6.833333333333333</v>
      </c>
    </row>
    <row r="999" spans="1:2" x14ac:dyDescent="0.3">
      <c r="A999" s="3" t="s">
        <v>4010</v>
      </c>
      <c r="B999" s="3">
        <f>AVERAGEIF(IMDB_Movies!$A$2:$A$3941,'Task 4'!A999,IMDB_Movies!$H$2:$H$3941)</f>
        <v>4.5999999999999996</v>
      </c>
    </row>
    <row r="1000" spans="1:2" x14ac:dyDescent="0.3">
      <c r="A1000" s="3" t="s">
        <v>4014</v>
      </c>
      <c r="B1000" s="3">
        <f>AVERAGEIF(IMDB_Movies!$A$2:$A$3941,'Task 4'!A1000,IMDB_Movies!$H$2:$H$3941)</f>
        <v>7</v>
      </c>
    </row>
    <row r="1001" spans="1:2" x14ac:dyDescent="0.3">
      <c r="A1001" s="3" t="s">
        <v>4018</v>
      </c>
      <c r="B1001" s="3">
        <f>AVERAGEIF(IMDB_Movies!$A$2:$A$3941,'Task 4'!A1001,IMDB_Movies!$H$2:$H$3941)</f>
        <v>7.1333333333333329</v>
      </c>
    </row>
    <row r="1002" spans="1:2" x14ac:dyDescent="0.3">
      <c r="A1002" s="3" t="s">
        <v>4021</v>
      </c>
      <c r="B1002" s="3">
        <f>AVERAGEIF(IMDB_Movies!$A$2:$A$3941,'Task 4'!A1002,IMDB_Movies!$H$2:$H$3941)</f>
        <v>4.8</v>
      </c>
    </row>
    <row r="1003" spans="1:2" x14ac:dyDescent="0.3">
      <c r="A1003" s="3" t="s">
        <v>4023</v>
      </c>
      <c r="B1003" s="3">
        <f>AVERAGEIF(IMDB_Movies!$A$2:$A$3941,'Task 4'!A1003,IMDB_Movies!$H$2:$H$3941)</f>
        <v>4</v>
      </c>
    </row>
    <row r="1004" spans="1:2" x14ac:dyDescent="0.3">
      <c r="A1004" s="3" t="s">
        <v>4028</v>
      </c>
      <c r="B1004" s="3">
        <f>AVERAGEIF(IMDB_Movies!$A$2:$A$3941,'Task 4'!A1004,IMDB_Movies!$H$2:$H$3941)</f>
        <v>6</v>
      </c>
    </row>
    <row r="1005" spans="1:2" x14ac:dyDescent="0.3">
      <c r="A1005" s="3" t="s">
        <v>4033</v>
      </c>
      <c r="B1005" s="3">
        <f>AVERAGEIF(IMDB_Movies!$A$2:$A$3941,'Task 4'!A1005,IMDB_Movies!$H$2:$H$3941)</f>
        <v>6.5</v>
      </c>
    </row>
    <row r="1006" spans="1:2" x14ac:dyDescent="0.3">
      <c r="A1006" s="3" t="s">
        <v>4035</v>
      </c>
      <c r="B1006" s="3">
        <f>AVERAGEIF(IMDB_Movies!$A$2:$A$3941,'Task 4'!A1006,IMDB_Movies!$H$2:$H$3941)</f>
        <v>5.0999999999999996</v>
      </c>
    </row>
    <row r="1007" spans="1:2" x14ac:dyDescent="0.3">
      <c r="A1007" s="3" t="s">
        <v>4037</v>
      </c>
      <c r="B1007" s="3">
        <f>AVERAGEIF(IMDB_Movies!$A$2:$A$3941,'Task 4'!A1007,IMDB_Movies!$H$2:$H$3941)</f>
        <v>4.0999999999999996</v>
      </c>
    </row>
    <row r="1008" spans="1:2" x14ac:dyDescent="0.3">
      <c r="A1008" s="3" t="s">
        <v>4040</v>
      </c>
      <c r="B1008" s="3">
        <f>AVERAGEIF(IMDB_Movies!$A$2:$A$3941,'Task 4'!A1008,IMDB_Movies!$H$2:$H$3941)</f>
        <v>4.7</v>
      </c>
    </row>
    <row r="1009" spans="1:2" x14ac:dyDescent="0.3">
      <c r="A1009" s="3" t="s">
        <v>4042</v>
      </c>
      <c r="B1009" s="3">
        <f>AVERAGEIF(IMDB_Movies!$A$2:$A$3941,'Task 4'!A1009,IMDB_Movies!$H$2:$H$3941)</f>
        <v>6.4</v>
      </c>
    </row>
    <row r="1010" spans="1:2" x14ac:dyDescent="0.3">
      <c r="A1010" s="3" t="s">
        <v>4045</v>
      </c>
      <c r="B1010" s="3">
        <f>AVERAGEIF(IMDB_Movies!$A$2:$A$3941,'Task 4'!A1010,IMDB_Movies!$H$2:$H$3941)</f>
        <v>5.5</v>
      </c>
    </row>
    <row r="1011" spans="1:2" x14ac:dyDescent="0.3">
      <c r="A1011" s="3" t="s">
        <v>4047</v>
      </c>
      <c r="B1011" s="3">
        <f>AVERAGEIF(IMDB_Movies!$A$2:$A$3941,'Task 4'!A1011,IMDB_Movies!$H$2:$H$3941)</f>
        <v>7.35</v>
      </c>
    </row>
    <row r="1012" spans="1:2" x14ac:dyDescent="0.3">
      <c r="A1012" s="3" t="s">
        <v>4050</v>
      </c>
      <c r="B1012" s="3">
        <f>AVERAGEIF(IMDB_Movies!$A$2:$A$3941,'Task 4'!A1012,IMDB_Movies!$H$2:$H$3941)</f>
        <v>4.9000000000000004</v>
      </c>
    </row>
    <row r="1013" spans="1:2" x14ac:dyDescent="0.3">
      <c r="A1013" s="3" t="s">
        <v>4053</v>
      </c>
      <c r="B1013" s="3">
        <f>AVERAGEIF(IMDB_Movies!$A$2:$A$3941,'Task 4'!A1013,IMDB_Movies!$H$2:$H$3941)</f>
        <v>6</v>
      </c>
    </row>
    <row r="1014" spans="1:2" x14ac:dyDescent="0.3">
      <c r="A1014" s="3" t="s">
        <v>4057</v>
      </c>
      <c r="B1014" s="3">
        <f>AVERAGEIF(IMDB_Movies!$A$2:$A$3941,'Task 4'!A1014,IMDB_Movies!$H$2:$H$3941)</f>
        <v>4.5</v>
      </c>
    </row>
    <row r="1015" spans="1:2" x14ac:dyDescent="0.3">
      <c r="A1015" s="3" t="s">
        <v>4059</v>
      </c>
      <c r="B1015" s="3">
        <f>AVERAGEIF(IMDB_Movies!$A$2:$A$3941,'Task 4'!A1015,IMDB_Movies!$H$2:$H$3941)</f>
        <v>6.15</v>
      </c>
    </row>
    <row r="1016" spans="1:2" x14ac:dyDescent="0.3">
      <c r="A1016" s="3" t="s">
        <v>4061</v>
      </c>
      <c r="B1016" s="3">
        <f>AVERAGEIF(IMDB_Movies!$A$2:$A$3941,'Task 4'!A1016,IMDB_Movies!$H$2:$H$3941)</f>
        <v>4.5999999999999996</v>
      </c>
    </row>
    <row r="1017" spans="1:2" x14ac:dyDescent="0.3">
      <c r="A1017" s="3" t="s">
        <v>4063</v>
      </c>
      <c r="B1017" s="3">
        <f>AVERAGEIF(IMDB_Movies!$A$2:$A$3941,'Task 4'!A1017,IMDB_Movies!$H$2:$H$3941)</f>
        <v>6.2</v>
      </c>
    </row>
    <row r="1018" spans="1:2" x14ac:dyDescent="0.3">
      <c r="A1018" s="3" t="s">
        <v>4066</v>
      </c>
      <c r="B1018" s="3">
        <f>AVERAGEIF(IMDB_Movies!$A$2:$A$3941,'Task 4'!A1018,IMDB_Movies!$H$2:$H$3941)</f>
        <v>7.15</v>
      </c>
    </row>
    <row r="1019" spans="1:2" x14ac:dyDescent="0.3">
      <c r="A1019" s="3" t="s">
        <v>4068</v>
      </c>
      <c r="B1019" s="3">
        <f>AVERAGEIF(IMDB_Movies!$A$2:$A$3941,'Task 4'!A1019,IMDB_Movies!$H$2:$H$3941)</f>
        <v>6.9</v>
      </c>
    </row>
    <row r="1020" spans="1:2" x14ac:dyDescent="0.3">
      <c r="A1020" s="3" t="s">
        <v>4070</v>
      </c>
      <c r="B1020" s="3">
        <f>AVERAGEIF(IMDB_Movies!$A$2:$A$3941,'Task 4'!A1020,IMDB_Movies!$H$2:$H$3941)</f>
        <v>6.833333333333333</v>
      </c>
    </row>
    <row r="1021" spans="1:2" x14ac:dyDescent="0.3">
      <c r="A1021" s="3" t="s">
        <v>4072</v>
      </c>
      <c r="B1021" s="3">
        <f>AVERAGEIF(IMDB_Movies!$A$2:$A$3941,'Task 4'!A1021,IMDB_Movies!$H$2:$H$3941)</f>
        <v>5.6</v>
      </c>
    </row>
    <row r="1022" spans="1:2" x14ac:dyDescent="0.3">
      <c r="A1022" s="3" t="s">
        <v>4076</v>
      </c>
      <c r="B1022" s="3">
        <f>AVERAGEIF(IMDB_Movies!$A$2:$A$3941,'Task 4'!A1022,IMDB_Movies!$H$2:$H$3941)</f>
        <v>2.8</v>
      </c>
    </row>
    <row r="1023" spans="1:2" x14ac:dyDescent="0.3">
      <c r="A1023" s="3" t="s">
        <v>4078</v>
      </c>
      <c r="B1023" s="3">
        <f>AVERAGEIF(IMDB_Movies!$A$2:$A$3941,'Task 4'!A1023,IMDB_Movies!$H$2:$H$3941)</f>
        <v>5.4</v>
      </c>
    </row>
    <row r="1024" spans="1:2" x14ac:dyDescent="0.3">
      <c r="A1024" s="3" t="s">
        <v>4081</v>
      </c>
      <c r="B1024" s="3">
        <f>AVERAGEIF(IMDB_Movies!$A$2:$A$3941,'Task 4'!A1024,IMDB_Movies!$H$2:$H$3941)</f>
        <v>5.0999999999999996</v>
      </c>
    </row>
    <row r="1025" spans="1:2" x14ac:dyDescent="0.3">
      <c r="A1025" s="3" t="s">
        <v>4087</v>
      </c>
      <c r="B1025" s="3">
        <f>AVERAGEIF(IMDB_Movies!$A$2:$A$3941,'Task 4'!A1025,IMDB_Movies!$H$2:$H$3941)</f>
        <v>7.2</v>
      </c>
    </row>
    <row r="1026" spans="1:2" x14ac:dyDescent="0.3">
      <c r="A1026" s="3" t="s">
        <v>4090</v>
      </c>
      <c r="B1026" s="3">
        <f>AVERAGEIF(IMDB_Movies!$A$2:$A$3941,'Task 4'!A1026,IMDB_Movies!$H$2:$H$3941)</f>
        <v>6.4833333333333316</v>
      </c>
    </row>
    <row r="1027" spans="1:2" x14ac:dyDescent="0.3">
      <c r="A1027" s="3" t="s">
        <v>4093</v>
      </c>
      <c r="B1027" s="3">
        <f>AVERAGEIF(IMDB_Movies!$A$2:$A$3941,'Task 4'!A1027,IMDB_Movies!$H$2:$H$3941)</f>
        <v>5.45</v>
      </c>
    </row>
    <row r="1028" spans="1:2" x14ac:dyDescent="0.3">
      <c r="A1028" s="3" t="s">
        <v>4095</v>
      </c>
      <c r="B1028" s="3">
        <f>AVERAGEIF(IMDB_Movies!$A$2:$A$3941,'Task 4'!A1028,IMDB_Movies!$H$2:$H$3941)</f>
        <v>4.9000000000000004</v>
      </c>
    </row>
    <row r="1029" spans="1:2" x14ac:dyDescent="0.3">
      <c r="A1029" s="3" t="s">
        <v>4098</v>
      </c>
      <c r="B1029" s="3">
        <f>AVERAGEIF(IMDB_Movies!$A$2:$A$3941,'Task 4'!A1029,IMDB_Movies!$H$2:$H$3941)</f>
        <v>5.6</v>
      </c>
    </row>
    <row r="1030" spans="1:2" x14ac:dyDescent="0.3">
      <c r="A1030" s="3" t="s">
        <v>4100</v>
      </c>
      <c r="B1030" s="3">
        <f>AVERAGEIF(IMDB_Movies!$A$2:$A$3941,'Task 4'!A1030,IMDB_Movies!$H$2:$H$3941)</f>
        <v>7.6</v>
      </c>
    </row>
    <row r="1031" spans="1:2" x14ac:dyDescent="0.3">
      <c r="A1031" s="3" t="s">
        <v>4102</v>
      </c>
      <c r="B1031" s="3">
        <f>AVERAGEIF(IMDB_Movies!$A$2:$A$3941,'Task 4'!A1031,IMDB_Movies!$H$2:$H$3941)</f>
        <v>5.3</v>
      </c>
    </row>
    <row r="1032" spans="1:2" x14ac:dyDescent="0.3">
      <c r="A1032" s="3" t="s">
        <v>4104</v>
      </c>
      <c r="B1032" s="3">
        <f>AVERAGEIF(IMDB_Movies!$A$2:$A$3941,'Task 4'!A1032,IMDB_Movies!$H$2:$H$3941)</f>
        <v>6.68</v>
      </c>
    </row>
    <row r="1033" spans="1:2" x14ac:dyDescent="0.3">
      <c r="A1033" s="3" t="s">
        <v>4106</v>
      </c>
      <c r="B1033" s="3">
        <f>AVERAGEIF(IMDB_Movies!$A$2:$A$3941,'Task 4'!A1033,IMDB_Movies!$H$2:$H$3941)</f>
        <v>5.3</v>
      </c>
    </row>
    <row r="1034" spans="1:2" x14ac:dyDescent="0.3">
      <c r="A1034" s="3" t="s">
        <v>4110</v>
      </c>
      <c r="B1034" s="3">
        <f>AVERAGEIF(IMDB_Movies!$A$2:$A$3941,'Task 4'!A1034,IMDB_Movies!$H$2:$H$3941)</f>
        <v>5.6</v>
      </c>
    </row>
    <row r="1035" spans="1:2" x14ac:dyDescent="0.3">
      <c r="A1035" s="3" t="s">
        <v>4114</v>
      </c>
      <c r="B1035" s="3">
        <f>AVERAGEIF(IMDB_Movies!$A$2:$A$3941,'Task 4'!A1035,IMDB_Movies!$H$2:$H$3941)</f>
        <v>6.5</v>
      </c>
    </row>
    <row r="1036" spans="1:2" x14ac:dyDescent="0.3">
      <c r="A1036" s="3" t="s">
        <v>4117</v>
      </c>
      <c r="B1036" s="3">
        <f>AVERAGEIF(IMDB_Movies!$A$2:$A$3941,'Task 4'!A1036,IMDB_Movies!$H$2:$H$3941)</f>
        <v>6.2</v>
      </c>
    </row>
    <row r="1037" spans="1:2" x14ac:dyDescent="0.3">
      <c r="A1037" s="3" t="s">
        <v>4121</v>
      </c>
      <c r="B1037" s="3">
        <f>AVERAGEIF(IMDB_Movies!$A$2:$A$3941,'Task 4'!A1037,IMDB_Movies!$H$2:$H$3941)</f>
        <v>7</v>
      </c>
    </row>
    <row r="1038" spans="1:2" x14ac:dyDescent="0.3">
      <c r="A1038" s="3" t="s">
        <v>4123</v>
      </c>
      <c r="B1038" s="3">
        <f>AVERAGEIF(IMDB_Movies!$A$2:$A$3941,'Task 4'!A1038,IMDB_Movies!$H$2:$H$3941)</f>
        <v>6.8600000000000012</v>
      </c>
    </row>
    <row r="1039" spans="1:2" x14ac:dyDescent="0.3">
      <c r="A1039" s="3" t="s">
        <v>4125</v>
      </c>
      <c r="B1039" s="3">
        <f>AVERAGEIF(IMDB_Movies!$A$2:$A$3941,'Task 4'!A1039,IMDB_Movies!$H$2:$H$3941)</f>
        <v>5.3</v>
      </c>
    </row>
    <row r="1040" spans="1:2" x14ac:dyDescent="0.3">
      <c r="A1040" s="3" t="s">
        <v>4127</v>
      </c>
      <c r="B1040" s="3">
        <f>AVERAGEIF(IMDB_Movies!$A$2:$A$3941,'Task 4'!A1040,IMDB_Movies!$H$2:$H$3941)</f>
        <v>6.3</v>
      </c>
    </row>
    <row r="1041" spans="1:2" x14ac:dyDescent="0.3">
      <c r="A1041" s="3" t="s">
        <v>4130</v>
      </c>
      <c r="B1041" s="3">
        <f>AVERAGEIF(IMDB_Movies!$A$2:$A$3941,'Task 4'!A1041,IMDB_Movies!$H$2:$H$3941)</f>
        <v>8.3000000000000007</v>
      </c>
    </row>
    <row r="1042" spans="1:2" x14ac:dyDescent="0.3">
      <c r="A1042" s="3" t="s">
        <v>4134</v>
      </c>
      <c r="B1042" s="3">
        <f>AVERAGEIF(IMDB_Movies!$A$2:$A$3941,'Task 4'!A1042,IMDB_Movies!$H$2:$H$3941)</f>
        <v>6.4</v>
      </c>
    </row>
    <row r="1043" spans="1:2" x14ac:dyDescent="0.3">
      <c r="A1043" s="3" t="s">
        <v>4136</v>
      </c>
      <c r="B1043" s="3">
        <f>AVERAGEIF(IMDB_Movies!$A$2:$A$3941,'Task 4'!A1043,IMDB_Movies!$H$2:$H$3941)</f>
        <v>6.9</v>
      </c>
    </row>
    <row r="1044" spans="1:2" x14ac:dyDescent="0.3">
      <c r="A1044" s="3" t="s">
        <v>4139</v>
      </c>
      <c r="B1044" s="3">
        <f>AVERAGEIF(IMDB_Movies!$A$2:$A$3941,'Task 4'!A1044,IMDB_Movies!$H$2:$H$3941)</f>
        <v>6.2</v>
      </c>
    </row>
    <row r="1045" spans="1:2" x14ac:dyDescent="0.3">
      <c r="A1045" s="3" t="s">
        <v>4142</v>
      </c>
      <c r="B1045" s="3">
        <f>AVERAGEIF(IMDB_Movies!$A$2:$A$3941,'Task 4'!A1045,IMDB_Movies!$H$2:$H$3941)</f>
        <v>6.1</v>
      </c>
    </row>
    <row r="1046" spans="1:2" x14ac:dyDescent="0.3">
      <c r="A1046" s="3" t="s">
        <v>4145</v>
      </c>
      <c r="B1046" s="3">
        <f>AVERAGEIF(IMDB_Movies!$A$2:$A$3941,'Task 4'!A1046,IMDB_Movies!$H$2:$H$3941)</f>
        <v>5.0999999999999996</v>
      </c>
    </row>
    <row r="1047" spans="1:2" x14ac:dyDescent="0.3">
      <c r="A1047" s="3" t="s">
        <v>4147</v>
      </c>
      <c r="B1047" s="3">
        <f>AVERAGEIF(IMDB_Movies!$A$2:$A$3941,'Task 4'!A1047,IMDB_Movies!$H$2:$H$3941)</f>
        <v>5.6333333333333329</v>
      </c>
    </row>
    <row r="1048" spans="1:2" x14ac:dyDescent="0.3">
      <c r="A1048" s="3" t="s">
        <v>4150</v>
      </c>
      <c r="B1048" s="3">
        <f>AVERAGEIF(IMDB_Movies!$A$2:$A$3941,'Task 4'!A1048,IMDB_Movies!$H$2:$H$3941)</f>
        <v>5.9</v>
      </c>
    </row>
    <row r="1049" spans="1:2" x14ac:dyDescent="0.3">
      <c r="A1049" s="3" t="s">
        <v>4154</v>
      </c>
      <c r="B1049" s="3">
        <f>AVERAGEIF(IMDB_Movies!$A$2:$A$3941,'Task 4'!A1049,IMDB_Movies!$H$2:$H$3941)</f>
        <v>5.7</v>
      </c>
    </row>
    <row r="1050" spans="1:2" x14ac:dyDescent="0.3">
      <c r="A1050" s="3" t="s">
        <v>4157</v>
      </c>
      <c r="B1050" s="3">
        <f>AVERAGEIF(IMDB_Movies!$A$2:$A$3941,'Task 4'!A1050,IMDB_Movies!$H$2:$H$3941)</f>
        <v>7.5</v>
      </c>
    </row>
    <row r="1051" spans="1:2" x14ac:dyDescent="0.3">
      <c r="A1051" s="3" t="s">
        <v>4160</v>
      </c>
      <c r="B1051" s="3">
        <f>AVERAGEIF(IMDB_Movies!$A$2:$A$3941,'Task 4'!A1051,IMDB_Movies!$H$2:$H$3941)</f>
        <v>7.5</v>
      </c>
    </row>
    <row r="1052" spans="1:2" x14ac:dyDescent="0.3">
      <c r="A1052" s="3" t="s">
        <v>4165</v>
      </c>
      <c r="B1052" s="3">
        <f>AVERAGEIF(IMDB_Movies!$A$2:$A$3941,'Task 4'!A1052,IMDB_Movies!$H$2:$H$3941)</f>
        <v>5.5</v>
      </c>
    </row>
    <row r="1053" spans="1:2" x14ac:dyDescent="0.3">
      <c r="A1053" s="3" t="s">
        <v>4172</v>
      </c>
      <c r="B1053" s="3">
        <f>AVERAGEIF(IMDB_Movies!$A$2:$A$3941,'Task 4'!A1053,IMDB_Movies!$H$2:$H$3941)</f>
        <v>5.0999999999999996</v>
      </c>
    </row>
    <row r="1054" spans="1:2" x14ac:dyDescent="0.3">
      <c r="A1054" s="3" t="s">
        <v>4174</v>
      </c>
      <c r="B1054" s="3">
        <f>AVERAGEIF(IMDB_Movies!$A$2:$A$3941,'Task 4'!A1054,IMDB_Movies!$H$2:$H$3941)</f>
        <v>6.95</v>
      </c>
    </row>
    <row r="1055" spans="1:2" x14ac:dyDescent="0.3">
      <c r="A1055" s="3" t="s">
        <v>4186</v>
      </c>
      <c r="B1055" s="3">
        <f>AVERAGEIF(IMDB_Movies!$A$2:$A$3941,'Task 4'!A1055,IMDB_Movies!$H$2:$H$3941)</f>
        <v>6.4</v>
      </c>
    </row>
    <row r="1056" spans="1:2" x14ac:dyDescent="0.3">
      <c r="A1056" s="3" t="s">
        <v>4188</v>
      </c>
      <c r="B1056" s="3">
        <f>AVERAGEIF(IMDB_Movies!$A$2:$A$3941,'Task 4'!A1056,IMDB_Movies!$H$2:$H$3941)</f>
        <v>6</v>
      </c>
    </row>
    <row r="1057" spans="1:2" x14ac:dyDescent="0.3">
      <c r="A1057" s="3" t="s">
        <v>4190</v>
      </c>
      <c r="B1057" s="3">
        <f>AVERAGEIF(IMDB_Movies!$A$2:$A$3941,'Task 4'!A1057,IMDB_Movies!$H$2:$H$3941)</f>
        <v>6.9</v>
      </c>
    </row>
    <row r="1058" spans="1:2" x14ac:dyDescent="0.3">
      <c r="A1058" s="3" t="s">
        <v>4193</v>
      </c>
      <c r="B1058" s="3">
        <f>AVERAGEIF(IMDB_Movies!$A$2:$A$3941,'Task 4'!A1058,IMDB_Movies!$H$2:$H$3941)</f>
        <v>6.1</v>
      </c>
    </row>
    <row r="1059" spans="1:2" x14ac:dyDescent="0.3">
      <c r="A1059" s="3" t="s">
        <v>4196</v>
      </c>
      <c r="B1059" s="3">
        <f>AVERAGEIF(IMDB_Movies!$A$2:$A$3941,'Task 4'!A1059,IMDB_Movies!$H$2:$H$3941)</f>
        <v>4.4000000000000004</v>
      </c>
    </row>
    <row r="1060" spans="1:2" x14ac:dyDescent="0.3">
      <c r="A1060" s="3" t="s">
        <v>4198</v>
      </c>
      <c r="B1060" s="3">
        <f>AVERAGEIF(IMDB_Movies!$A$2:$A$3941,'Task 4'!A1060,IMDB_Movies!$H$2:$H$3941)</f>
        <v>7</v>
      </c>
    </row>
    <row r="1061" spans="1:2" x14ac:dyDescent="0.3">
      <c r="A1061" s="3" t="s">
        <v>4202</v>
      </c>
      <c r="B1061" s="3">
        <f>AVERAGEIF(IMDB_Movies!$A$2:$A$3941,'Task 4'!A1061,IMDB_Movies!$H$2:$H$3941)</f>
        <v>5.4</v>
      </c>
    </row>
    <row r="1062" spans="1:2" x14ac:dyDescent="0.3">
      <c r="A1062" s="3" t="s">
        <v>4204</v>
      </c>
      <c r="B1062" s="3">
        <f>AVERAGEIF(IMDB_Movies!$A$2:$A$3941,'Task 4'!A1062,IMDB_Movies!$H$2:$H$3941)</f>
        <v>7.55</v>
      </c>
    </row>
    <row r="1063" spans="1:2" x14ac:dyDescent="0.3">
      <c r="A1063" s="3" t="s">
        <v>4206</v>
      </c>
      <c r="B1063" s="3">
        <f>AVERAGEIF(IMDB_Movies!$A$2:$A$3941,'Task 4'!A1063,IMDB_Movies!$H$2:$H$3941)</f>
        <v>6.0500000000000007</v>
      </c>
    </row>
    <row r="1064" spans="1:2" x14ac:dyDescent="0.3">
      <c r="A1064" s="3" t="s">
        <v>4210</v>
      </c>
      <c r="B1064" s="3">
        <f>AVERAGEIF(IMDB_Movies!$A$2:$A$3941,'Task 4'!A1064,IMDB_Movies!$H$2:$H$3941)</f>
        <v>3.9</v>
      </c>
    </row>
    <row r="1065" spans="1:2" x14ac:dyDescent="0.3">
      <c r="A1065" s="3" t="s">
        <v>4213</v>
      </c>
      <c r="B1065" s="3">
        <f>AVERAGEIF(IMDB_Movies!$A$2:$A$3941,'Task 4'!A1065,IMDB_Movies!$H$2:$H$3941)</f>
        <v>6.5</v>
      </c>
    </row>
    <row r="1066" spans="1:2" x14ac:dyDescent="0.3">
      <c r="A1066" s="3" t="s">
        <v>4219</v>
      </c>
      <c r="B1066" s="3">
        <f>AVERAGEIF(IMDB_Movies!$A$2:$A$3941,'Task 4'!A1066,IMDB_Movies!$H$2:$H$3941)</f>
        <v>7.1</v>
      </c>
    </row>
    <row r="1067" spans="1:2" x14ac:dyDescent="0.3">
      <c r="A1067" s="3" t="s">
        <v>4239</v>
      </c>
      <c r="B1067" s="3">
        <f>AVERAGEIF(IMDB_Movies!$A$2:$A$3941,'Task 4'!A1067,IMDB_Movies!$H$2:$H$3941)</f>
        <v>6.3</v>
      </c>
    </row>
    <row r="1068" spans="1:2" x14ac:dyDescent="0.3">
      <c r="A1068" s="3" t="s">
        <v>4241</v>
      </c>
      <c r="B1068" s="3">
        <f>AVERAGEIF(IMDB_Movies!$A$2:$A$3941,'Task 4'!A1068,IMDB_Movies!$H$2:$H$3941)</f>
        <v>6.8</v>
      </c>
    </row>
    <row r="1069" spans="1:2" x14ac:dyDescent="0.3">
      <c r="A1069" s="3" t="s">
        <v>4243</v>
      </c>
      <c r="B1069" s="3">
        <f>AVERAGEIF(IMDB_Movies!$A$2:$A$3941,'Task 4'!A1069,IMDB_Movies!$H$2:$H$3941)</f>
        <v>7.3</v>
      </c>
    </row>
    <row r="1070" spans="1:2" x14ac:dyDescent="0.3">
      <c r="A1070" s="3" t="s">
        <v>4247</v>
      </c>
      <c r="B1070" s="3">
        <f>AVERAGEIF(IMDB_Movies!$A$2:$A$3941,'Task 4'!A1070,IMDB_Movies!$H$2:$H$3941)</f>
        <v>5.9</v>
      </c>
    </row>
    <row r="1071" spans="1:2" x14ac:dyDescent="0.3">
      <c r="A1071" s="3" t="s">
        <v>4249</v>
      </c>
      <c r="B1071" s="3">
        <f>AVERAGEIF(IMDB_Movies!$A$2:$A$3941,'Task 4'!A1071,IMDB_Movies!$H$2:$H$3941)</f>
        <v>6.1</v>
      </c>
    </row>
    <row r="1072" spans="1:2" x14ac:dyDescent="0.3">
      <c r="A1072" s="3" t="s">
        <v>4252</v>
      </c>
      <c r="B1072" s="3">
        <f>AVERAGEIF(IMDB_Movies!$A$2:$A$3941,'Task 4'!A1072,IMDB_Movies!$H$2:$H$3941)</f>
        <v>7.7</v>
      </c>
    </row>
    <row r="1073" spans="1:2" x14ac:dyDescent="0.3">
      <c r="A1073" s="3" t="s">
        <v>4255</v>
      </c>
      <c r="B1073" s="3">
        <f>AVERAGEIF(IMDB_Movies!$A$2:$A$3941,'Task 4'!A1073,IMDB_Movies!$H$2:$H$3941)</f>
        <v>4.0999999999999996</v>
      </c>
    </row>
    <row r="1074" spans="1:2" x14ac:dyDescent="0.3">
      <c r="A1074" s="3" t="s">
        <v>4259</v>
      </c>
      <c r="B1074" s="3">
        <f>AVERAGEIF(IMDB_Movies!$A$2:$A$3941,'Task 4'!A1074,IMDB_Movies!$H$2:$H$3941)</f>
        <v>6.1</v>
      </c>
    </row>
    <row r="1075" spans="1:2" x14ac:dyDescent="0.3">
      <c r="A1075" s="3" t="s">
        <v>4261</v>
      </c>
      <c r="B1075" s="3">
        <f>AVERAGEIF(IMDB_Movies!$A$2:$A$3941,'Task 4'!A1075,IMDB_Movies!$H$2:$H$3941)</f>
        <v>5.9</v>
      </c>
    </row>
    <row r="1076" spans="1:2" x14ac:dyDescent="0.3">
      <c r="A1076" s="3" t="s">
        <v>4263</v>
      </c>
      <c r="B1076" s="3">
        <f>AVERAGEIF(IMDB_Movies!$A$2:$A$3941,'Task 4'!A1076,IMDB_Movies!$H$2:$H$3941)</f>
        <v>5.7</v>
      </c>
    </row>
    <row r="1077" spans="1:2" x14ac:dyDescent="0.3">
      <c r="A1077" s="3" t="s">
        <v>4265</v>
      </c>
      <c r="B1077" s="3">
        <f>AVERAGEIF(IMDB_Movies!$A$2:$A$3941,'Task 4'!A1077,IMDB_Movies!$H$2:$H$3941)</f>
        <v>5.75</v>
      </c>
    </row>
    <row r="1078" spans="1:2" x14ac:dyDescent="0.3">
      <c r="A1078" s="3" t="s">
        <v>4268</v>
      </c>
      <c r="B1078" s="3">
        <f>AVERAGEIF(IMDB_Movies!$A$2:$A$3941,'Task 4'!A1078,IMDB_Movies!$H$2:$H$3941)</f>
        <v>7.7</v>
      </c>
    </row>
    <row r="1079" spans="1:2" x14ac:dyDescent="0.3">
      <c r="A1079" s="3" t="s">
        <v>4271</v>
      </c>
      <c r="B1079" s="3">
        <f>AVERAGEIF(IMDB_Movies!$A$2:$A$3941,'Task 4'!A1079,IMDB_Movies!$H$2:$H$3941)</f>
        <v>5.1999999999999993</v>
      </c>
    </row>
    <row r="1080" spans="1:2" x14ac:dyDescent="0.3">
      <c r="A1080" s="3" t="s">
        <v>4277</v>
      </c>
      <c r="B1080" s="3">
        <f>AVERAGEIF(IMDB_Movies!$A$2:$A$3941,'Task 4'!A1080,IMDB_Movies!$H$2:$H$3941)</f>
        <v>6.1499999999999995</v>
      </c>
    </row>
    <row r="1081" spans="1:2" x14ac:dyDescent="0.3">
      <c r="A1081" s="3" t="s">
        <v>4279</v>
      </c>
      <c r="B1081" s="3">
        <f>AVERAGEIF(IMDB_Movies!$A$2:$A$3941,'Task 4'!A1081,IMDB_Movies!$H$2:$H$3941)</f>
        <v>4.5999999999999996</v>
      </c>
    </row>
    <row r="1082" spans="1:2" x14ac:dyDescent="0.3">
      <c r="A1082" s="3" t="s">
        <v>4281</v>
      </c>
      <c r="B1082" s="3">
        <f>AVERAGEIF(IMDB_Movies!$A$2:$A$3941,'Task 4'!A1082,IMDB_Movies!$H$2:$H$3941)</f>
        <v>8.3000000000000007</v>
      </c>
    </row>
    <row r="1083" spans="1:2" x14ac:dyDescent="0.3">
      <c r="A1083" s="3" t="s">
        <v>4283</v>
      </c>
      <c r="B1083" s="3">
        <f>AVERAGEIF(IMDB_Movies!$A$2:$A$3941,'Task 4'!A1083,IMDB_Movies!$H$2:$H$3941)</f>
        <v>6.4</v>
      </c>
    </row>
    <row r="1084" spans="1:2" x14ac:dyDescent="0.3">
      <c r="A1084" s="3" t="s">
        <v>4285</v>
      </c>
      <c r="B1084" s="3">
        <f>AVERAGEIF(IMDB_Movies!$A$2:$A$3941,'Task 4'!A1084,IMDB_Movies!$H$2:$H$3941)</f>
        <v>6.333333333333333</v>
      </c>
    </row>
    <row r="1085" spans="1:2" x14ac:dyDescent="0.3">
      <c r="A1085" s="3" t="s">
        <v>4288</v>
      </c>
      <c r="B1085" s="3">
        <f>AVERAGEIF(IMDB_Movies!$A$2:$A$3941,'Task 4'!A1085,IMDB_Movies!$H$2:$H$3941)</f>
        <v>6</v>
      </c>
    </row>
    <row r="1086" spans="1:2" x14ac:dyDescent="0.3">
      <c r="A1086" s="3" t="s">
        <v>4290</v>
      </c>
      <c r="B1086" s="3">
        <f>AVERAGEIF(IMDB_Movies!$A$2:$A$3941,'Task 4'!A1086,IMDB_Movies!$H$2:$H$3941)</f>
        <v>5.8</v>
      </c>
    </row>
    <row r="1087" spans="1:2" x14ac:dyDescent="0.3">
      <c r="A1087" s="3" t="s">
        <v>4291</v>
      </c>
      <c r="B1087" s="3">
        <f>AVERAGEIF(IMDB_Movies!$A$2:$A$3941,'Task 4'!A1087,IMDB_Movies!$H$2:$H$3941)</f>
        <v>5.6</v>
      </c>
    </row>
    <row r="1088" spans="1:2" x14ac:dyDescent="0.3">
      <c r="A1088" s="3" t="s">
        <v>4294</v>
      </c>
      <c r="B1088" s="3">
        <f>AVERAGEIF(IMDB_Movies!$A$2:$A$3941,'Task 4'!A1088,IMDB_Movies!$H$2:$H$3941)</f>
        <v>6.1</v>
      </c>
    </row>
    <row r="1089" spans="1:2" x14ac:dyDescent="0.3">
      <c r="A1089" s="3" t="s">
        <v>4297</v>
      </c>
      <c r="B1089" s="3">
        <f>AVERAGEIF(IMDB_Movies!$A$2:$A$3941,'Task 4'!A1089,IMDB_Movies!$H$2:$H$3941)</f>
        <v>7.1</v>
      </c>
    </row>
    <row r="1090" spans="1:2" x14ac:dyDescent="0.3">
      <c r="A1090" s="3" t="s">
        <v>4301</v>
      </c>
      <c r="B1090" s="3">
        <f>AVERAGEIF(IMDB_Movies!$A$2:$A$3941,'Task 4'!A1090,IMDB_Movies!$H$2:$H$3941)</f>
        <v>7.3</v>
      </c>
    </row>
    <row r="1091" spans="1:2" x14ac:dyDescent="0.3">
      <c r="A1091" s="3" t="s">
        <v>4304</v>
      </c>
      <c r="B1091" s="3">
        <f>AVERAGEIF(IMDB_Movies!$A$2:$A$3941,'Task 4'!A1091,IMDB_Movies!$H$2:$H$3941)</f>
        <v>5.9</v>
      </c>
    </row>
    <row r="1092" spans="1:2" x14ac:dyDescent="0.3">
      <c r="A1092" s="3" t="s">
        <v>4307</v>
      </c>
      <c r="B1092" s="3">
        <f>AVERAGEIF(IMDB_Movies!$A$2:$A$3941,'Task 4'!A1092,IMDB_Movies!$H$2:$H$3941)</f>
        <v>8</v>
      </c>
    </row>
    <row r="1093" spans="1:2" x14ac:dyDescent="0.3">
      <c r="A1093" s="3" t="s">
        <v>4309</v>
      </c>
      <c r="B1093" s="3">
        <f>AVERAGEIF(IMDB_Movies!$A$2:$A$3941,'Task 4'!A1093,IMDB_Movies!$H$2:$H$3941)</f>
        <v>5.0999999999999996</v>
      </c>
    </row>
    <row r="1094" spans="1:2" x14ac:dyDescent="0.3">
      <c r="A1094" s="3" t="s">
        <v>4314</v>
      </c>
      <c r="B1094" s="3">
        <f>AVERAGEIF(IMDB_Movies!$A$2:$A$3941,'Task 4'!A1094,IMDB_Movies!$H$2:$H$3941)</f>
        <v>6.6</v>
      </c>
    </row>
    <row r="1095" spans="1:2" x14ac:dyDescent="0.3">
      <c r="A1095" s="3" t="s">
        <v>4319</v>
      </c>
      <c r="B1095" s="3">
        <f>AVERAGEIF(IMDB_Movies!$A$2:$A$3941,'Task 4'!A1095,IMDB_Movies!$H$2:$H$3941)</f>
        <v>6.8</v>
      </c>
    </row>
    <row r="1096" spans="1:2" x14ac:dyDescent="0.3">
      <c r="A1096" s="3" t="s">
        <v>4321</v>
      </c>
      <c r="B1096" s="3">
        <f>AVERAGEIF(IMDB_Movies!$A$2:$A$3941,'Task 4'!A1096,IMDB_Movies!$H$2:$H$3941)</f>
        <v>5.4</v>
      </c>
    </row>
    <row r="1097" spans="1:2" x14ac:dyDescent="0.3">
      <c r="A1097" s="3" t="s">
        <v>4331</v>
      </c>
      <c r="B1097" s="3">
        <f>AVERAGEIF(IMDB_Movies!$A$2:$A$3941,'Task 4'!A1097,IMDB_Movies!$H$2:$H$3941)</f>
        <v>5.0999999999999996</v>
      </c>
    </row>
    <row r="1098" spans="1:2" x14ac:dyDescent="0.3">
      <c r="A1098" s="3" t="s">
        <v>4334</v>
      </c>
      <c r="B1098" s="3">
        <f>AVERAGEIF(IMDB_Movies!$A$2:$A$3941,'Task 4'!A1098,IMDB_Movies!$H$2:$H$3941)</f>
        <v>7.8</v>
      </c>
    </row>
    <row r="1099" spans="1:2" x14ac:dyDescent="0.3">
      <c r="A1099" s="3" t="s">
        <v>4339</v>
      </c>
      <c r="B1099" s="3">
        <f>AVERAGEIF(IMDB_Movies!$A$2:$A$3941,'Task 4'!A1099,IMDB_Movies!$H$2:$H$3941)</f>
        <v>6.6</v>
      </c>
    </row>
    <row r="1100" spans="1:2" x14ac:dyDescent="0.3">
      <c r="A1100" s="3" t="s">
        <v>4341</v>
      </c>
      <c r="B1100" s="3">
        <f>AVERAGEIF(IMDB_Movies!$A$2:$A$3941,'Task 4'!A1100,IMDB_Movies!$H$2:$H$3941)</f>
        <v>6.4</v>
      </c>
    </row>
    <row r="1101" spans="1:2" x14ac:dyDescent="0.3">
      <c r="A1101" s="3" t="s">
        <v>4343</v>
      </c>
      <c r="B1101" s="3">
        <f>AVERAGEIF(IMDB_Movies!$A$2:$A$3941,'Task 4'!A1101,IMDB_Movies!$H$2:$H$3941)</f>
        <v>6.7</v>
      </c>
    </row>
    <row r="1102" spans="1:2" x14ac:dyDescent="0.3">
      <c r="A1102" s="3" t="s">
        <v>4345</v>
      </c>
      <c r="B1102" s="3">
        <f>AVERAGEIF(IMDB_Movies!$A$2:$A$3941,'Task 4'!A1102,IMDB_Movies!$H$2:$H$3941)</f>
        <v>6.3000000000000007</v>
      </c>
    </row>
    <row r="1103" spans="1:2" x14ac:dyDescent="0.3">
      <c r="A1103" s="3" t="s">
        <v>4348</v>
      </c>
      <c r="B1103" s="3">
        <f>AVERAGEIF(IMDB_Movies!$A$2:$A$3941,'Task 4'!A1103,IMDB_Movies!$H$2:$H$3941)</f>
        <v>8.1</v>
      </c>
    </row>
    <row r="1104" spans="1:2" x14ac:dyDescent="0.3">
      <c r="A1104" s="3" t="s">
        <v>4351</v>
      </c>
      <c r="B1104" s="3">
        <f>AVERAGEIF(IMDB_Movies!$A$2:$A$3941,'Task 4'!A1104,IMDB_Movies!$H$2:$H$3941)</f>
        <v>7</v>
      </c>
    </row>
    <row r="1105" spans="1:2" x14ac:dyDescent="0.3">
      <c r="A1105" s="3" t="s">
        <v>4357</v>
      </c>
      <c r="B1105" s="3">
        <f>AVERAGEIF(IMDB_Movies!$A$2:$A$3941,'Task 4'!A1105,IMDB_Movies!$H$2:$H$3941)</f>
        <v>7.9</v>
      </c>
    </row>
    <row r="1106" spans="1:2" x14ac:dyDescent="0.3">
      <c r="A1106" s="3" t="s">
        <v>4366</v>
      </c>
      <c r="B1106" s="3">
        <f>AVERAGEIF(IMDB_Movies!$A$2:$A$3941,'Task 4'!A1106,IMDB_Movies!$H$2:$H$3941)</f>
        <v>7.1</v>
      </c>
    </row>
    <row r="1107" spans="1:2" x14ac:dyDescent="0.3">
      <c r="A1107" s="3" t="s">
        <v>4369</v>
      </c>
      <c r="B1107" s="3">
        <f>AVERAGEIF(IMDB_Movies!$A$2:$A$3941,'Task 4'!A1107,IMDB_Movies!$H$2:$H$3941)</f>
        <v>6.5</v>
      </c>
    </row>
    <row r="1108" spans="1:2" x14ac:dyDescent="0.3">
      <c r="A1108" s="3" t="s">
        <v>4374</v>
      </c>
      <c r="B1108" s="3">
        <f>AVERAGEIF(IMDB_Movies!$A$2:$A$3941,'Task 4'!A1108,IMDB_Movies!$H$2:$H$3941)</f>
        <v>6.9333333333333336</v>
      </c>
    </row>
    <row r="1109" spans="1:2" x14ac:dyDescent="0.3">
      <c r="A1109" s="3" t="s">
        <v>4383</v>
      </c>
      <c r="B1109" s="3">
        <f>AVERAGEIF(IMDB_Movies!$A$2:$A$3941,'Task 4'!A1109,IMDB_Movies!$H$2:$H$3941)</f>
        <v>4.4333333333333336</v>
      </c>
    </row>
    <row r="1110" spans="1:2" x14ac:dyDescent="0.3">
      <c r="A1110" s="3" t="s">
        <v>4385</v>
      </c>
      <c r="B1110" s="3">
        <f>AVERAGEIF(IMDB_Movies!$A$2:$A$3941,'Task 4'!A1110,IMDB_Movies!$H$2:$H$3941)</f>
        <v>6.7</v>
      </c>
    </row>
    <row r="1111" spans="1:2" x14ac:dyDescent="0.3">
      <c r="A1111" s="3" t="s">
        <v>4388</v>
      </c>
      <c r="B1111" s="3">
        <f>AVERAGEIF(IMDB_Movies!$A$2:$A$3941,'Task 4'!A1111,IMDB_Movies!$H$2:$H$3941)</f>
        <v>6.3</v>
      </c>
    </row>
    <row r="1112" spans="1:2" x14ac:dyDescent="0.3">
      <c r="A1112" s="3" t="s">
        <v>4390</v>
      </c>
      <c r="B1112" s="3">
        <f>AVERAGEIF(IMDB_Movies!$A$2:$A$3941,'Task 4'!A1112,IMDB_Movies!$H$2:$H$3941)</f>
        <v>5.4</v>
      </c>
    </row>
    <row r="1113" spans="1:2" x14ac:dyDescent="0.3">
      <c r="A1113" s="3" t="s">
        <v>4392</v>
      </c>
      <c r="B1113" s="3">
        <f>AVERAGEIF(IMDB_Movies!$A$2:$A$3941,'Task 4'!A1113,IMDB_Movies!$H$2:$H$3941)</f>
        <v>4.3</v>
      </c>
    </row>
    <row r="1114" spans="1:2" x14ac:dyDescent="0.3">
      <c r="A1114" s="3" t="s">
        <v>4395</v>
      </c>
      <c r="B1114" s="3">
        <f>AVERAGEIF(IMDB_Movies!$A$2:$A$3941,'Task 4'!A1114,IMDB_Movies!$H$2:$H$3941)</f>
        <v>7.7</v>
      </c>
    </row>
    <row r="1115" spans="1:2" x14ac:dyDescent="0.3">
      <c r="A1115" s="3" t="s">
        <v>4399</v>
      </c>
      <c r="B1115" s="3">
        <f>AVERAGEIF(IMDB_Movies!$A$2:$A$3941,'Task 4'!A1115,IMDB_Movies!$H$2:$H$3941)</f>
        <v>5.9</v>
      </c>
    </row>
    <row r="1116" spans="1:2" x14ac:dyDescent="0.3">
      <c r="A1116" s="3" t="s">
        <v>4401</v>
      </c>
      <c r="B1116" s="3">
        <f>AVERAGEIF(IMDB_Movies!$A$2:$A$3941,'Task 4'!A1116,IMDB_Movies!$H$2:$H$3941)</f>
        <v>7.8</v>
      </c>
    </row>
    <row r="1117" spans="1:2" x14ac:dyDescent="0.3">
      <c r="A1117" s="3" t="s">
        <v>4409</v>
      </c>
      <c r="B1117" s="3">
        <f>AVERAGEIF(IMDB_Movies!$A$2:$A$3941,'Task 4'!A1117,IMDB_Movies!$H$2:$H$3941)</f>
        <v>6.75</v>
      </c>
    </row>
    <row r="1118" spans="1:2" x14ac:dyDescent="0.3">
      <c r="A1118" s="3" t="s">
        <v>4412</v>
      </c>
      <c r="B1118" s="3">
        <f>AVERAGEIF(IMDB_Movies!$A$2:$A$3941,'Task 4'!A1118,IMDB_Movies!$H$2:$H$3941)</f>
        <v>6.7</v>
      </c>
    </row>
    <row r="1119" spans="1:2" x14ac:dyDescent="0.3">
      <c r="A1119" s="3" t="s">
        <v>4421</v>
      </c>
      <c r="B1119" s="3">
        <f>AVERAGEIF(IMDB_Movies!$A$2:$A$3941,'Task 4'!A1119,IMDB_Movies!$H$2:$H$3941)</f>
        <v>5.4</v>
      </c>
    </row>
    <row r="1120" spans="1:2" x14ac:dyDescent="0.3">
      <c r="A1120" s="3" t="s">
        <v>4425</v>
      </c>
      <c r="B1120" s="3">
        <f>AVERAGEIF(IMDB_Movies!$A$2:$A$3941,'Task 4'!A1120,IMDB_Movies!$H$2:$H$3941)</f>
        <v>6.6</v>
      </c>
    </row>
    <row r="1121" spans="1:2" x14ac:dyDescent="0.3">
      <c r="A1121" s="3" t="s">
        <v>4427</v>
      </c>
      <c r="B1121" s="3">
        <f>AVERAGEIF(IMDB_Movies!$A$2:$A$3941,'Task 4'!A1121,IMDB_Movies!$H$2:$H$3941)</f>
        <v>6.4</v>
      </c>
    </row>
    <row r="1122" spans="1:2" x14ac:dyDescent="0.3">
      <c r="A1122" s="3" t="s">
        <v>4429</v>
      </c>
      <c r="B1122" s="3">
        <f>AVERAGEIF(IMDB_Movies!$A$2:$A$3941,'Task 4'!A1122,IMDB_Movies!$H$2:$H$3941)</f>
        <v>7</v>
      </c>
    </row>
    <row r="1123" spans="1:2" x14ac:dyDescent="0.3">
      <c r="A1123" s="3" t="s">
        <v>4431</v>
      </c>
      <c r="B1123" s="3">
        <f>AVERAGEIF(IMDB_Movies!$A$2:$A$3941,'Task 4'!A1123,IMDB_Movies!$H$2:$H$3941)</f>
        <v>5.7</v>
      </c>
    </row>
    <row r="1124" spans="1:2" x14ac:dyDescent="0.3">
      <c r="A1124" s="3" t="s">
        <v>4433</v>
      </c>
      <c r="B1124" s="3">
        <f>AVERAGEIF(IMDB_Movies!$A$2:$A$3941,'Task 4'!A1124,IMDB_Movies!$H$2:$H$3941)</f>
        <v>6.1</v>
      </c>
    </row>
    <row r="1125" spans="1:2" x14ac:dyDescent="0.3">
      <c r="A1125" s="3" t="s">
        <v>4435</v>
      </c>
      <c r="B1125" s="3">
        <f>AVERAGEIF(IMDB_Movies!$A$2:$A$3941,'Task 4'!A1125,IMDB_Movies!$H$2:$H$3941)</f>
        <v>7.1333333333333329</v>
      </c>
    </row>
    <row r="1126" spans="1:2" x14ac:dyDescent="0.3">
      <c r="A1126" s="3" t="s">
        <v>4441</v>
      </c>
      <c r="B1126" s="3">
        <f>AVERAGEIF(IMDB_Movies!$A$2:$A$3941,'Task 4'!A1126,IMDB_Movies!$H$2:$H$3941)</f>
        <v>6.6333333333333329</v>
      </c>
    </row>
    <row r="1127" spans="1:2" x14ac:dyDescent="0.3">
      <c r="A1127" s="3" t="s">
        <v>4444</v>
      </c>
      <c r="B1127" s="3">
        <f>AVERAGEIF(IMDB_Movies!$A$2:$A$3941,'Task 4'!A1127,IMDB_Movies!$H$2:$H$3941)</f>
        <v>7</v>
      </c>
    </row>
    <row r="1128" spans="1:2" x14ac:dyDescent="0.3">
      <c r="A1128" s="3" t="s">
        <v>4447</v>
      </c>
      <c r="B1128" s="3">
        <f>AVERAGEIF(IMDB_Movies!$A$2:$A$3941,'Task 4'!A1128,IMDB_Movies!$H$2:$H$3941)</f>
        <v>7.1</v>
      </c>
    </row>
    <row r="1129" spans="1:2" x14ac:dyDescent="0.3">
      <c r="A1129" s="3" t="s">
        <v>4449</v>
      </c>
      <c r="B1129" s="3">
        <f>AVERAGEIF(IMDB_Movies!$A$2:$A$3941,'Task 4'!A1129,IMDB_Movies!$H$2:$H$3941)</f>
        <v>7</v>
      </c>
    </row>
    <row r="1130" spans="1:2" x14ac:dyDescent="0.3">
      <c r="A1130" s="3" t="s">
        <v>4451</v>
      </c>
      <c r="B1130" s="3">
        <f>AVERAGEIF(IMDB_Movies!$A$2:$A$3941,'Task 4'!A1130,IMDB_Movies!$H$2:$H$3941)</f>
        <v>7.7</v>
      </c>
    </row>
    <row r="1131" spans="1:2" x14ac:dyDescent="0.3">
      <c r="A1131" s="3" t="s">
        <v>4453</v>
      </c>
      <c r="B1131" s="3">
        <f>AVERAGEIF(IMDB_Movies!$A$2:$A$3941,'Task 4'!A1131,IMDB_Movies!$H$2:$H$3941)</f>
        <v>7.1</v>
      </c>
    </row>
    <row r="1132" spans="1:2" x14ac:dyDescent="0.3">
      <c r="A1132" s="3" t="s">
        <v>4455</v>
      </c>
      <c r="B1132" s="3">
        <f>AVERAGEIF(IMDB_Movies!$A$2:$A$3941,'Task 4'!A1132,IMDB_Movies!$H$2:$H$3941)</f>
        <v>7.6333333333333329</v>
      </c>
    </row>
    <row r="1133" spans="1:2" x14ac:dyDescent="0.3">
      <c r="A1133" s="3" t="s">
        <v>4457</v>
      </c>
      <c r="B1133" s="3">
        <f>AVERAGEIF(IMDB_Movies!$A$2:$A$3941,'Task 4'!A1133,IMDB_Movies!$H$2:$H$3941)</f>
        <v>6.3</v>
      </c>
    </row>
    <row r="1134" spans="1:2" x14ac:dyDescent="0.3">
      <c r="A1134" s="3" t="s">
        <v>4460</v>
      </c>
      <c r="B1134" s="3">
        <f>AVERAGEIF(IMDB_Movies!$A$2:$A$3941,'Task 4'!A1134,IMDB_Movies!$H$2:$H$3941)</f>
        <v>7.3</v>
      </c>
    </row>
    <row r="1135" spans="1:2" x14ac:dyDescent="0.3">
      <c r="A1135" s="3" t="s">
        <v>4463</v>
      </c>
      <c r="B1135" s="3">
        <f>AVERAGEIF(IMDB_Movies!$A$2:$A$3941,'Task 4'!A1135,IMDB_Movies!$H$2:$H$3941)</f>
        <v>7.2</v>
      </c>
    </row>
    <row r="1136" spans="1:2" x14ac:dyDescent="0.3">
      <c r="A1136" s="3" t="s">
        <v>4468</v>
      </c>
      <c r="B1136" s="3">
        <f>AVERAGEIF(IMDB_Movies!$A$2:$A$3941,'Task 4'!A1136,IMDB_Movies!$H$2:$H$3941)</f>
        <v>7.45</v>
      </c>
    </row>
    <row r="1137" spans="1:2" x14ac:dyDescent="0.3">
      <c r="A1137" s="3" t="s">
        <v>4470</v>
      </c>
      <c r="B1137" s="3">
        <f>AVERAGEIF(IMDB_Movies!$A$2:$A$3941,'Task 4'!A1137,IMDB_Movies!$H$2:$H$3941)</f>
        <v>7.1</v>
      </c>
    </row>
    <row r="1138" spans="1:2" x14ac:dyDescent="0.3">
      <c r="A1138" s="3" t="s">
        <v>4473</v>
      </c>
      <c r="B1138" s="3">
        <f>AVERAGEIF(IMDB_Movies!$A$2:$A$3941,'Task 4'!A1138,IMDB_Movies!$H$2:$H$3941)</f>
        <v>4.5999999999999996</v>
      </c>
    </row>
    <row r="1139" spans="1:2" x14ac:dyDescent="0.3">
      <c r="A1139" s="3" t="s">
        <v>4475</v>
      </c>
      <c r="B1139" s="3">
        <f>AVERAGEIF(IMDB_Movies!$A$2:$A$3941,'Task 4'!A1139,IMDB_Movies!$H$2:$H$3941)</f>
        <v>7.7</v>
      </c>
    </row>
    <row r="1140" spans="1:2" x14ac:dyDescent="0.3">
      <c r="A1140" s="3" t="s">
        <v>4478</v>
      </c>
      <c r="B1140" s="3">
        <f>AVERAGEIF(IMDB_Movies!$A$2:$A$3941,'Task 4'!A1140,IMDB_Movies!$H$2:$H$3941)</f>
        <v>7.5</v>
      </c>
    </row>
    <row r="1141" spans="1:2" x14ac:dyDescent="0.3">
      <c r="A1141" s="3" t="s">
        <v>4483</v>
      </c>
      <c r="B1141" s="3">
        <f>AVERAGEIF(IMDB_Movies!$A$2:$A$3941,'Task 4'!A1141,IMDB_Movies!$H$2:$H$3941)</f>
        <v>8.1</v>
      </c>
    </row>
    <row r="1142" spans="1:2" x14ac:dyDescent="0.3">
      <c r="A1142" s="3" t="s">
        <v>4487</v>
      </c>
      <c r="B1142" s="3">
        <f>AVERAGEIF(IMDB_Movies!$A$2:$A$3941,'Task 4'!A1142,IMDB_Movies!$H$2:$H$3941)</f>
        <v>6</v>
      </c>
    </row>
    <row r="1143" spans="1:2" x14ac:dyDescent="0.3">
      <c r="A1143" s="3" t="s">
        <v>4493</v>
      </c>
      <c r="B1143" s="3">
        <f>AVERAGEIF(IMDB_Movies!$A$2:$A$3941,'Task 4'!A1143,IMDB_Movies!$H$2:$H$3941)</f>
        <v>6.8</v>
      </c>
    </row>
    <row r="1144" spans="1:2" x14ac:dyDescent="0.3">
      <c r="A1144" s="3" t="s">
        <v>4496</v>
      </c>
      <c r="B1144" s="3">
        <f>AVERAGEIF(IMDB_Movies!$A$2:$A$3941,'Task 4'!A1144,IMDB_Movies!$H$2:$H$3941)</f>
        <v>7.2</v>
      </c>
    </row>
    <row r="1145" spans="1:2" x14ac:dyDescent="0.3">
      <c r="A1145" s="3" t="s">
        <v>4504</v>
      </c>
      <c r="B1145" s="3">
        <f>AVERAGEIF(IMDB_Movies!$A$2:$A$3941,'Task 4'!A1145,IMDB_Movies!$H$2:$H$3941)</f>
        <v>4.5999999999999996</v>
      </c>
    </row>
    <row r="1146" spans="1:2" x14ac:dyDescent="0.3">
      <c r="A1146" s="3" t="s">
        <v>4508</v>
      </c>
      <c r="B1146" s="3">
        <f>AVERAGEIF(IMDB_Movies!$A$2:$A$3941,'Task 4'!A1146,IMDB_Movies!$H$2:$H$3941)</f>
        <v>7.5</v>
      </c>
    </row>
    <row r="1147" spans="1:2" x14ac:dyDescent="0.3">
      <c r="A1147" s="3" t="s">
        <v>4510</v>
      </c>
      <c r="B1147" s="3">
        <f>AVERAGEIF(IMDB_Movies!$A$2:$A$3941,'Task 4'!A1147,IMDB_Movies!$H$2:$H$3941)</f>
        <v>6.3</v>
      </c>
    </row>
    <row r="1148" spans="1:2" x14ac:dyDescent="0.3">
      <c r="A1148" s="3" t="s">
        <v>4513</v>
      </c>
      <c r="B1148" s="3">
        <f>AVERAGEIF(IMDB_Movies!$A$2:$A$3941,'Task 4'!A1148,IMDB_Movies!$H$2:$H$3941)</f>
        <v>6.8</v>
      </c>
    </row>
    <row r="1149" spans="1:2" x14ac:dyDescent="0.3">
      <c r="A1149" s="3" t="s">
        <v>4515</v>
      </c>
      <c r="B1149" s="3">
        <f>AVERAGEIF(IMDB_Movies!$A$2:$A$3941,'Task 4'!A1149,IMDB_Movies!$H$2:$H$3941)</f>
        <v>5.3</v>
      </c>
    </row>
    <row r="1150" spans="1:2" x14ac:dyDescent="0.3">
      <c r="A1150" s="3" t="s">
        <v>4517</v>
      </c>
      <c r="B1150" s="3">
        <f>AVERAGEIF(IMDB_Movies!$A$2:$A$3941,'Task 4'!A1150,IMDB_Movies!$H$2:$H$3941)</f>
        <v>7.3</v>
      </c>
    </row>
    <row r="1151" spans="1:2" x14ac:dyDescent="0.3">
      <c r="A1151" s="3" t="s">
        <v>4519</v>
      </c>
      <c r="B1151" s="3">
        <f>AVERAGEIF(IMDB_Movies!$A$2:$A$3941,'Task 4'!A1151,IMDB_Movies!$H$2:$H$3941)</f>
        <v>7.15</v>
      </c>
    </row>
    <row r="1152" spans="1:2" x14ac:dyDescent="0.3">
      <c r="A1152" s="3" t="s">
        <v>4523</v>
      </c>
      <c r="B1152" s="3">
        <f>AVERAGEIF(IMDB_Movies!$A$2:$A$3941,'Task 4'!A1152,IMDB_Movies!$H$2:$H$3941)</f>
        <v>5.3</v>
      </c>
    </row>
    <row r="1153" spans="1:2" x14ac:dyDescent="0.3">
      <c r="A1153" s="3" t="s">
        <v>4526</v>
      </c>
      <c r="B1153" s="3">
        <f>AVERAGEIF(IMDB_Movies!$A$2:$A$3941,'Task 4'!A1153,IMDB_Movies!$H$2:$H$3941)</f>
        <v>7.7</v>
      </c>
    </row>
    <row r="1154" spans="1:2" x14ac:dyDescent="0.3">
      <c r="A1154" s="3" t="s">
        <v>4532</v>
      </c>
      <c r="B1154" s="3">
        <f>AVERAGEIF(IMDB_Movies!$A$2:$A$3941,'Task 4'!A1154,IMDB_Movies!$H$2:$H$3941)</f>
        <v>6.2</v>
      </c>
    </row>
    <row r="1155" spans="1:2" x14ac:dyDescent="0.3">
      <c r="A1155" s="3" t="s">
        <v>4534</v>
      </c>
      <c r="B1155" s="3">
        <f>AVERAGEIF(IMDB_Movies!$A$2:$A$3941,'Task 4'!A1155,IMDB_Movies!$H$2:$H$3941)</f>
        <v>5.0999999999999996</v>
      </c>
    </row>
    <row r="1156" spans="1:2" x14ac:dyDescent="0.3">
      <c r="A1156" s="3" t="s">
        <v>4536</v>
      </c>
      <c r="B1156" s="3">
        <f>AVERAGEIF(IMDB_Movies!$A$2:$A$3941,'Task 4'!A1156,IMDB_Movies!$H$2:$H$3941)</f>
        <v>6.8</v>
      </c>
    </row>
    <row r="1157" spans="1:2" x14ac:dyDescent="0.3">
      <c r="A1157" s="3" t="s">
        <v>4538</v>
      </c>
      <c r="B1157" s="3">
        <f>AVERAGEIF(IMDB_Movies!$A$2:$A$3941,'Task 4'!A1157,IMDB_Movies!$H$2:$H$3941)</f>
        <v>5.8</v>
      </c>
    </row>
    <row r="1158" spans="1:2" x14ac:dyDescent="0.3">
      <c r="A1158" s="3" t="s">
        <v>4540</v>
      </c>
      <c r="B1158" s="3">
        <f>AVERAGEIF(IMDB_Movies!$A$2:$A$3941,'Task 4'!A1158,IMDB_Movies!$H$2:$H$3941)</f>
        <v>6.4</v>
      </c>
    </row>
    <row r="1159" spans="1:2" x14ac:dyDescent="0.3">
      <c r="A1159" s="3" t="s">
        <v>4542</v>
      </c>
      <c r="B1159" s="3">
        <f>AVERAGEIF(IMDB_Movies!$A$2:$A$3941,'Task 4'!A1159,IMDB_Movies!$H$2:$H$3941)</f>
        <v>7</v>
      </c>
    </row>
    <row r="1160" spans="1:2" x14ac:dyDescent="0.3">
      <c r="A1160" s="3" t="s">
        <v>4546</v>
      </c>
      <c r="B1160" s="3">
        <f>AVERAGEIF(IMDB_Movies!$A$2:$A$3941,'Task 4'!A1160,IMDB_Movies!$H$2:$H$3941)</f>
        <v>5.5</v>
      </c>
    </row>
    <row r="1161" spans="1:2" x14ac:dyDescent="0.3">
      <c r="A1161" s="3" t="s">
        <v>4548</v>
      </c>
      <c r="B1161" s="3">
        <f>AVERAGEIF(IMDB_Movies!$A$2:$A$3941,'Task 4'!A1161,IMDB_Movies!$H$2:$H$3941)</f>
        <v>6</v>
      </c>
    </row>
    <row r="1162" spans="1:2" x14ac:dyDescent="0.3">
      <c r="A1162" s="3" t="s">
        <v>4553</v>
      </c>
      <c r="B1162" s="3">
        <f>AVERAGEIF(IMDB_Movies!$A$2:$A$3941,'Task 4'!A1162,IMDB_Movies!$H$2:$H$3941)</f>
        <v>6.5</v>
      </c>
    </row>
    <row r="1163" spans="1:2" x14ac:dyDescent="0.3">
      <c r="A1163" s="3" t="s">
        <v>4555</v>
      </c>
      <c r="B1163" s="3">
        <f>AVERAGEIF(IMDB_Movies!$A$2:$A$3941,'Task 4'!A1163,IMDB_Movies!$H$2:$H$3941)</f>
        <v>6.4</v>
      </c>
    </row>
    <row r="1164" spans="1:2" x14ac:dyDescent="0.3">
      <c r="A1164" s="3" t="s">
        <v>4557</v>
      </c>
      <c r="B1164" s="3">
        <f>AVERAGEIF(IMDB_Movies!$A$2:$A$3941,'Task 4'!A1164,IMDB_Movies!$H$2:$H$3941)</f>
        <v>6.6</v>
      </c>
    </row>
    <row r="1165" spans="1:2" x14ac:dyDescent="0.3">
      <c r="A1165" s="3" t="s">
        <v>4560</v>
      </c>
      <c r="B1165" s="3">
        <f>AVERAGEIF(IMDB_Movies!$A$2:$A$3941,'Task 4'!A1165,IMDB_Movies!$H$2:$H$3941)</f>
        <v>6.35</v>
      </c>
    </row>
    <row r="1166" spans="1:2" x14ac:dyDescent="0.3">
      <c r="A1166" s="3" t="s">
        <v>4565</v>
      </c>
      <c r="B1166" s="3">
        <f>AVERAGEIF(IMDB_Movies!$A$2:$A$3941,'Task 4'!A1166,IMDB_Movies!$H$2:$H$3941)</f>
        <v>6.1000000000000005</v>
      </c>
    </row>
    <row r="1167" spans="1:2" x14ac:dyDescent="0.3">
      <c r="A1167" s="3" t="s">
        <v>4578</v>
      </c>
      <c r="B1167" s="3">
        <f>AVERAGEIF(IMDB_Movies!$A$2:$A$3941,'Task 4'!A1167,IMDB_Movies!$H$2:$H$3941)</f>
        <v>7.5</v>
      </c>
    </row>
    <row r="1168" spans="1:2" x14ac:dyDescent="0.3">
      <c r="A1168" s="3" t="s">
        <v>4582</v>
      </c>
      <c r="B1168" s="3">
        <f>AVERAGEIF(IMDB_Movies!$A$2:$A$3941,'Task 4'!A1168,IMDB_Movies!$H$2:$H$3941)</f>
        <v>6.5</v>
      </c>
    </row>
    <row r="1169" spans="1:2" x14ac:dyDescent="0.3">
      <c r="A1169" s="3" t="s">
        <v>4587</v>
      </c>
      <c r="B1169" s="3">
        <f>AVERAGEIF(IMDB_Movies!$A$2:$A$3941,'Task 4'!A1169,IMDB_Movies!$H$2:$H$3941)</f>
        <v>5.8</v>
      </c>
    </row>
    <row r="1170" spans="1:2" x14ac:dyDescent="0.3">
      <c r="A1170" s="3" t="s">
        <v>4589</v>
      </c>
      <c r="B1170" s="3">
        <f>AVERAGEIF(IMDB_Movies!$A$2:$A$3941,'Task 4'!A1170,IMDB_Movies!$H$2:$H$3941)</f>
        <v>6.1</v>
      </c>
    </row>
    <row r="1171" spans="1:2" x14ac:dyDescent="0.3">
      <c r="A1171" s="3" t="s">
        <v>4591</v>
      </c>
      <c r="B1171" s="3">
        <f>AVERAGEIF(IMDB_Movies!$A$2:$A$3941,'Task 4'!A1171,IMDB_Movies!$H$2:$H$3941)</f>
        <v>6.9</v>
      </c>
    </row>
    <row r="1172" spans="1:2" x14ac:dyDescent="0.3">
      <c r="A1172" s="3" t="s">
        <v>4595</v>
      </c>
      <c r="B1172" s="3">
        <f>AVERAGEIF(IMDB_Movies!$A$2:$A$3941,'Task 4'!A1172,IMDB_Movies!$H$2:$H$3941)</f>
        <v>6.8</v>
      </c>
    </row>
    <row r="1173" spans="1:2" x14ac:dyDescent="0.3">
      <c r="A1173" s="3" t="s">
        <v>4599</v>
      </c>
      <c r="B1173" s="3">
        <f>AVERAGEIF(IMDB_Movies!$A$2:$A$3941,'Task 4'!A1173,IMDB_Movies!$H$2:$H$3941)</f>
        <v>5.6</v>
      </c>
    </row>
    <row r="1174" spans="1:2" x14ac:dyDescent="0.3">
      <c r="A1174" s="3" t="s">
        <v>4603</v>
      </c>
      <c r="B1174" s="3">
        <f>AVERAGEIF(IMDB_Movies!$A$2:$A$3941,'Task 4'!A1174,IMDB_Movies!$H$2:$H$3941)</f>
        <v>6.5</v>
      </c>
    </row>
    <row r="1175" spans="1:2" x14ac:dyDescent="0.3">
      <c r="A1175" s="3" t="s">
        <v>4607</v>
      </c>
      <c r="B1175" s="3">
        <f>AVERAGEIF(IMDB_Movies!$A$2:$A$3941,'Task 4'!A1175,IMDB_Movies!$H$2:$H$3941)</f>
        <v>5.5</v>
      </c>
    </row>
    <row r="1176" spans="1:2" x14ac:dyDescent="0.3">
      <c r="A1176" s="3" t="s">
        <v>4611</v>
      </c>
      <c r="B1176" s="3">
        <f>AVERAGEIF(IMDB_Movies!$A$2:$A$3941,'Task 4'!A1176,IMDB_Movies!$H$2:$H$3941)</f>
        <v>5.2</v>
      </c>
    </row>
    <row r="1177" spans="1:2" x14ac:dyDescent="0.3">
      <c r="A1177" s="3" t="s">
        <v>4613</v>
      </c>
      <c r="B1177" s="3">
        <f>AVERAGEIF(IMDB_Movies!$A$2:$A$3941,'Task 4'!A1177,IMDB_Movies!$H$2:$H$3941)</f>
        <v>5.7</v>
      </c>
    </row>
    <row r="1178" spans="1:2" x14ac:dyDescent="0.3">
      <c r="A1178" s="3" t="s">
        <v>4616</v>
      </c>
      <c r="B1178" s="3">
        <f>AVERAGEIF(IMDB_Movies!$A$2:$A$3941,'Task 4'!A1178,IMDB_Movies!$H$2:$H$3941)</f>
        <v>5.9</v>
      </c>
    </row>
    <row r="1179" spans="1:2" x14ac:dyDescent="0.3">
      <c r="A1179" s="3" t="s">
        <v>4619</v>
      </c>
      <c r="B1179" s="3">
        <f>AVERAGEIF(IMDB_Movies!$A$2:$A$3941,'Task 4'!A1179,IMDB_Movies!$H$2:$H$3941)</f>
        <v>5.9</v>
      </c>
    </row>
    <row r="1180" spans="1:2" x14ac:dyDescent="0.3">
      <c r="A1180" s="3" t="s">
        <v>4624</v>
      </c>
      <c r="B1180" s="3">
        <f>AVERAGEIF(IMDB_Movies!$A$2:$A$3941,'Task 4'!A1180,IMDB_Movies!$H$2:$H$3941)</f>
        <v>6.7</v>
      </c>
    </row>
    <row r="1181" spans="1:2" x14ac:dyDescent="0.3">
      <c r="A1181" s="3" t="s">
        <v>4630</v>
      </c>
      <c r="B1181" s="3">
        <f>AVERAGEIF(IMDB_Movies!$A$2:$A$3941,'Task 4'!A1181,IMDB_Movies!$H$2:$H$3941)</f>
        <v>6.1</v>
      </c>
    </row>
    <row r="1182" spans="1:2" x14ac:dyDescent="0.3">
      <c r="A1182" s="3" t="s">
        <v>4634</v>
      </c>
      <c r="B1182" s="3">
        <f>AVERAGEIF(IMDB_Movies!$A$2:$A$3941,'Task 4'!A1182,IMDB_Movies!$H$2:$H$3941)</f>
        <v>5.9</v>
      </c>
    </row>
    <row r="1183" spans="1:2" x14ac:dyDescent="0.3">
      <c r="A1183" s="3" t="s">
        <v>4636</v>
      </c>
      <c r="B1183" s="3">
        <f>AVERAGEIF(IMDB_Movies!$A$2:$A$3941,'Task 4'!A1183,IMDB_Movies!$H$2:$H$3941)</f>
        <v>6</v>
      </c>
    </row>
    <row r="1184" spans="1:2" x14ac:dyDescent="0.3">
      <c r="A1184" s="3" t="s">
        <v>4638</v>
      </c>
      <c r="B1184" s="3">
        <f>AVERAGEIF(IMDB_Movies!$A$2:$A$3941,'Task 4'!A1184,IMDB_Movies!$H$2:$H$3941)</f>
        <v>5.9</v>
      </c>
    </row>
    <row r="1185" spans="1:2" x14ac:dyDescent="0.3">
      <c r="A1185" s="3" t="s">
        <v>4642</v>
      </c>
      <c r="B1185" s="3">
        <f>AVERAGEIF(IMDB_Movies!$A$2:$A$3941,'Task 4'!A1185,IMDB_Movies!$H$2:$H$3941)</f>
        <v>7.4</v>
      </c>
    </row>
    <row r="1186" spans="1:2" x14ac:dyDescent="0.3">
      <c r="A1186" s="3" t="s">
        <v>4644</v>
      </c>
      <c r="B1186" s="3">
        <f>AVERAGEIF(IMDB_Movies!$A$2:$A$3941,'Task 4'!A1186,IMDB_Movies!$H$2:$H$3941)</f>
        <v>7.1</v>
      </c>
    </row>
    <row r="1187" spans="1:2" x14ac:dyDescent="0.3">
      <c r="A1187" s="3" t="s">
        <v>4646</v>
      </c>
      <c r="B1187" s="3">
        <f>AVERAGEIF(IMDB_Movies!$A$2:$A$3941,'Task 4'!A1187,IMDB_Movies!$H$2:$H$3941)</f>
        <v>7</v>
      </c>
    </row>
    <row r="1188" spans="1:2" x14ac:dyDescent="0.3">
      <c r="A1188" s="3" t="s">
        <v>4650</v>
      </c>
      <c r="B1188" s="3">
        <f>AVERAGEIF(IMDB_Movies!$A$2:$A$3941,'Task 4'!A1188,IMDB_Movies!$H$2:$H$3941)</f>
        <v>6.5</v>
      </c>
    </row>
    <row r="1189" spans="1:2" x14ac:dyDescent="0.3">
      <c r="A1189" s="3" t="s">
        <v>4657</v>
      </c>
      <c r="B1189" s="3">
        <f>AVERAGEIF(IMDB_Movies!$A$2:$A$3941,'Task 4'!A1189,IMDB_Movies!$H$2:$H$3941)</f>
        <v>5.5</v>
      </c>
    </row>
    <row r="1190" spans="1:2" x14ac:dyDescent="0.3">
      <c r="A1190" s="3" t="s">
        <v>4661</v>
      </c>
      <c r="B1190" s="3">
        <f>AVERAGEIF(IMDB_Movies!$A$2:$A$3941,'Task 4'!A1190,IMDB_Movies!$H$2:$H$3941)</f>
        <v>5.2</v>
      </c>
    </row>
    <row r="1191" spans="1:2" x14ac:dyDescent="0.3">
      <c r="A1191" s="3" t="s">
        <v>4663</v>
      </c>
      <c r="B1191" s="3">
        <f>AVERAGEIF(IMDB_Movies!$A$2:$A$3941,'Task 4'!A1191,IMDB_Movies!$H$2:$H$3941)</f>
        <v>6.7</v>
      </c>
    </row>
    <row r="1192" spans="1:2" x14ac:dyDescent="0.3">
      <c r="A1192" s="3" t="s">
        <v>4666</v>
      </c>
      <c r="B1192" s="3">
        <f>AVERAGEIF(IMDB_Movies!$A$2:$A$3941,'Task 4'!A1192,IMDB_Movies!$H$2:$H$3941)</f>
        <v>8.6</v>
      </c>
    </row>
    <row r="1193" spans="1:2" x14ac:dyDescent="0.3">
      <c r="A1193" s="3" t="s">
        <v>4668</v>
      </c>
      <c r="B1193" s="3">
        <f>AVERAGEIF(IMDB_Movies!$A$2:$A$3941,'Task 4'!A1193,IMDB_Movies!$H$2:$H$3941)</f>
        <v>6.1</v>
      </c>
    </row>
    <row r="1194" spans="1:2" x14ac:dyDescent="0.3">
      <c r="A1194" s="3" t="s">
        <v>4670</v>
      </c>
      <c r="B1194" s="3">
        <f>AVERAGEIF(IMDB_Movies!$A$2:$A$3941,'Task 4'!A1194,IMDB_Movies!$H$2:$H$3941)</f>
        <v>5.8</v>
      </c>
    </row>
    <row r="1195" spans="1:2" x14ac:dyDescent="0.3">
      <c r="A1195" s="3" t="s">
        <v>4672</v>
      </c>
      <c r="B1195" s="3">
        <f>AVERAGEIF(IMDB_Movies!$A$2:$A$3941,'Task 4'!A1195,IMDB_Movies!$H$2:$H$3941)</f>
        <v>7.7</v>
      </c>
    </row>
    <row r="1196" spans="1:2" x14ac:dyDescent="0.3">
      <c r="A1196" s="3" t="s">
        <v>4676</v>
      </c>
      <c r="B1196" s="3">
        <f>AVERAGEIF(IMDB_Movies!$A$2:$A$3941,'Task 4'!A1196,IMDB_Movies!$H$2:$H$3941)</f>
        <v>5.6</v>
      </c>
    </row>
    <row r="1197" spans="1:2" x14ac:dyDescent="0.3">
      <c r="A1197" s="3" t="s">
        <v>4679</v>
      </c>
      <c r="B1197" s="3">
        <f>AVERAGEIF(IMDB_Movies!$A$2:$A$3941,'Task 4'!A1197,IMDB_Movies!$H$2:$H$3941)</f>
        <v>6.7</v>
      </c>
    </row>
    <row r="1198" spans="1:2" x14ac:dyDescent="0.3">
      <c r="A1198" s="3" t="s">
        <v>4682</v>
      </c>
      <c r="B1198" s="3">
        <f>AVERAGEIF(IMDB_Movies!$A$2:$A$3941,'Task 4'!A1198,IMDB_Movies!$H$2:$H$3941)</f>
        <v>4.0999999999999996</v>
      </c>
    </row>
    <row r="1199" spans="1:2" x14ac:dyDescent="0.3">
      <c r="A1199" s="3" t="s">
        <v>4686</v>
      </c>
      <c r="B1199" s="3">
        <f>AVERAGEIF(IMDB_Movies!$A$2:$A$3941,'Task 4'!A1199,IMDB_Movies!$H$2:$H$3941)</f>
        <v>7.1</v>
      </c>
    </row>
    <row r="1200" spans="1:2" x14ac:dyDescent="0.3">
      <c r="A1200" s="3" t="s">
        <v>4688</v>
      </c>
      <c r="B1200" s="3">
        <f>AVERAGEIF(IMDB_Movies!$A$2:$A$3941,'Task 4'!A1200,IMDB_Movies!$H$2:$H$3941)</f>
        <v>6.4666666666666659</v>
      </c>
    </row>
    <row r="1201" spans="1:2" x14ac:dyDescent="0.3">
      <c r="A1201" s="3" t="s">
        <v>4690</v>
      </c>
      <c r="B1201" s="3">
        <f>AVERAGEIF(IMDB_Movies!$A$2:$A$3941,'Task 4'!A1201,IMDB_Movies!$H$2:$H$3941)</f>
        <v>7</v>
      </c>
    </row>
    <row r="1202" spans="1:2" x14ac:dyDescent="0.3">
      <c r="A1202" s="3" t="s">
        <v>4692</v>
      </c>
      <c r="B1202" s="3">
        <f>AVERAGEIF(IMDB_Movies!$A$2:$A$3941,'Task 4'!A1202,IMDB_Movies!$H$2:$H$3941)</f>
        <v>5.5</v>
      </c>
    </row>
    <row r="1203" spans="1:2" x14ac:dyDescent="0.3">
      <c r="A1203" s="3" t="s">
        <v>4694</v>
      </c>
      <c r="B1203" s="3">
        <f>AVERAGEIF(IMDB_Movies!$A$2:$A$3941,'Task 4'!A1203,IMDB_Movies!$H$2:$H$3941)</f>
        <v>6.6</v>
      </c>
    </row>
    <row r="1204" spans="1:2" x14ac:dyDescent="0.3">
      <c r="A1204" s="3" t="s">
        <v>4698</v>
      </c>
      <c r="B1204" s="3">
        <f>AVERAGEIF(IMDB_Movies!$A$2:$A$3941,'Task 4'!A1204,IMDB_Movies!$H$2:$H$3941)</f>
        <v>7.1</v>
      </c>
    </row>
    <row r="1205" spans="1:2" x14ac:dyDescent="0.3">
      <c r="A1205" s="3" t="s">
        <v>4700</v>
      </c>
      <c r="B1205" s="3">
        <f>AVERAGEIF(IMDB_Movies!$A$2:$A$3941,'Task 4'!A1205,IMDB_Movies!$H$2:$H$3941)</f>
        <v>5.6</v>
      </c>
    </row>
    <row r="1206" spans="1:2" x14ac:dyDescent="0.3">
      <c r="A1206" s="3" t="s">
        <v>4703</v>
      </c>
      <c r="B1206" s="3">
        <f>AVERAGEIF(IMDB_Movies!$A$2:$A$3941,'Task 4'!A1206,IMDB_Movies!$H$2:$H$3941)</f>
        <v>3.3</v>
      </c>
    </row>
    <row r="1207" spans="1:2" x14ac:dyDescent="0.3">
      <c r="A1207" s="3" t="s">
        <v>4706</v>
      </c>
      <c r="B1207" s="3">
        <f>AVERAGEIF(IMDB_Movies!$A$2:$A$3941,'Task 4'!A1207,IMDB_Movies!$H$2:$H$3941)</f>
        <v>4.8</v>
      </c>
    </row>
    <row r="1208" spans="1:2" x14ac:dyDescent="0.3">
      <c r="A1208" s="3" t="s">
        <v>4708</v>
      </c>
      <c r="B1208" s="3">
        <f>AVERAGEIF(IMDB_Movies!$A$2:$A$3941,'Task 4'!A1208,IMDB_Movies!$H$2:$H$3941)</f>
        <v>5.2</v>
      </c>
    </row>
    <row r="1209" spans="1:2" x14ac:dyDescent="0.3">
      <c r="A1209" s="3" t="s">
        <v>4710</v>
      </c>
      <c r="B1209" s="3">
        <f>AVERAGEIF(IMDB_Movies!$A$2:$A$3941,'Task 4'!A1209,IMDB_Movies!$H$2:$H$3941)</f>
        <v>6.85</v>
      </c>
    </row>
    <row r="1210" spans="1:2" x14ac:dyDescent="0.3">
      <c r="A1210" s="3" t="s">
        <v>4714</v>
      </c>
      <c r="B1210" s="3">
        <f>AVERAGEIF(IMDB_Movies!$A$2:$A$3941,'Task 4'!A1210,IMDB_Movies!$H$2:$H$3941)</f>
        <v>5.7</v>
      </c>
    </row>
    <row r="1211" spans="1:2" x14ac:dyDescent="0.3">
      <c r="A1211" s="3" t="s">
        <v>4720</v>
      </c>
      <c r="B1211" s="3">
        <f>AVERAGEIF(IMDB_Movies!$A$2:$A$3941,'Task 4'!A1211,IMDB_Movies!$H$2:$H$3941)</f>
        <v>6.5</v>
      </c>
    </row>
    <row r="1212" spans="1:2" x14ac:dyDescent="0.3">
      <c r="A1212" s="3" t="s">
        <v>4722</v>
      </c>
      <c r="B1212" s="3">
        <f>AVERAGEIF(IMDB_Movies!$A$2:$A$3941,'Task 4'!A1212,IMDB_Movies!$H$2:$H$3941)</f>
        <v>7.2</v>
      </c>
    </row>
    <row r="1213" spans="1:2" x14ac:dyDescent="0.3">
      <c r="A1213" s="3" t="s">
        <v>4724</v>
      </c>
      <c r="B1213" s="3">
        <f>AVERAGEIF(IMDB_Movies!$A$2:$A$3941,'Task 4'!A1213,IMDB_Movies!$H$2:$H$3941)</f>
        <v>5.3</v>
      </c>
    </row>
    <row r="1214" spans="1:2" x14ac:dyDescent="0.3">
      <c r="A1214" s="3" t="s">
        <v>4728</v>
      </c>
      <c r="B1214" s="3">
        <f>AVERAGEIF(IMDB_Movies!$A$2:$A$3941,'Task 4'!A1214,IMDB_Movies!$H$2:$H$3941)</f>
        <v>5.7</v>
      </c>
    </row>
    <row r="1215" spans="1:2" x14ac:dyDescent="0.3">
      <c r="A1215" s="3" t="s">
        <v>4731</v>
      </c>
      <c r="B1215" s="3">
        <f>AVERAGEIF(IMDB_Movies!$A$2:$A$3941,'Task 4'!A1215,IMDB_Movies!$H$2:$H$3941)</f>
        <v>6.25</v>
      </c>
    </row>
    <row r="1216" spans="1:2" x14ac:dyDescent="0.3">
      <c r="A1216" s="3" t="s">
        <v>4733</v>
      </c>
      <c r="B1216" s="3">
        <f>AVERAGEIF(IMDB_Movies!$A$2:$A$3941,'Task 4'!A1216,IMDB_Movies!$H$2:$H$3941)</f>
        <v>6.6</v>
      </c>
    </row>
    <row r="1217" spans="1:2" x14ac:dyDescent="0.3">
      <c r="A1217" s="3" t="s">
        <v>4735</v>
      </c>
      <c r="B1217" s="3">
        <f>AVERAGEIF(IMDB_Movies!$A$2:$A$3941,'Task 4'!A1217,IMDB_Movies!$H$2:$H$3941)</f>
        <v>6.6</v>
      </c>
    </row>
    <row r="1218" spans="1:2" x14ac:dyDescent="0.3">
      <c r="A1218" s="3" t="s">
        <v>4737</v>
      </c>
      <c r="B1218" s="3">
        <f>AVERAGEIF(IMDB_Movies!$A$2:$A$3941,'Task 4'!A1218,IMDB_Movies!$H$2:$H$3941)</f>
        <v>7.3</v>
      </c>
    </row>
    <row r="1219" spans="1:2" x14ac:dyDescent="0.3">
      <c r="A1219" s="3" t="s">
        <v>4739</v>
      </c>
      <c r="B1219" s="3">
        <f>AVERAGEIF(IMDB_Movies!$A$2:$A$3941,'Task 4'!A1219,IMDB_Movies!$H$2:$H$3941)</f>
        <v>6.2</v>
      </c>
    </row>
    <row r="1220" spans="1:2" x14ac:dyDescent="0.3">
      <c r="A1220" s="3" t="s">
        <v>4742</v>
      </c>
      <c r="B1220" s="3">
        <f>AVERAGEIF(IMDB_Movies!$A$2:$A$3941,'Task 4'!A1220,IMDB_Movies!$H$2:$H$3941)</f>
        <v>6.6</v>
      </c>
    </row>
    <row r="1221" spans="1:2" x14ac:dyDescent="0.3">
      <c r="A1221" s="3" t="s">
        <v>4745</v>
      </c>
      <c r="B1221" s="3">
        <f>AVERAGEIF(IMDB_Movies!$A$2:$A$3941,'Task 4'!A1221,IMDB_Movies!$H$2:$H$3941)</f>
        <v>3.3</v>
      </c>
    </row>
    <row r="1222" spans="1:2" x14ac:dyDescent="0.3">
      <c r="A1222" s="3" t="s">
        <v>4747</v>
      </c>
      <c r="B1222" s="3">
        <f>AVERAGEIF(IMDB_Movies!$A$2:$A$3941,'Task 4'!A1222,IMDB_Movies!$H$2:$H$3941)</f>
        <v>6.2</v>
      </c>
    </row>
    <row r="1223" spans="1:2" x14ac:dyDescent="0.3">
      <c r="A1223" s="3" t="s">
        <v>4749</v>
      </c>
      <c r="B1223" s="3">
        <f>AVERAGEIF(IMDB_Movies!$A$2:$A$3941,'Task 4'!A1223,IMDB_Movies!$H$2:$H$3941)</f>
        <v>3.5</v>
      </c>
    </row>
    <row r="1224" spans="1:2" x14ac:dyDescent="0.3">
      <c r="A1224" s="3" t="s">
        <v>4751</v>
      </c>
      <c r="B1224" s="3">
        <f>AVERAGEIF(IMDB_Movies!$A$2:$A$3941,'Task 4'!A1224,IMDB_Movies!$H$2:$H$3941)</f>
        <v>5.5</v>
      </c>
    </row>
    <row r="1225" spans="1:2" x14ac:dyDescent="0.3">
      <c r="A1225" s="3" t="s">
        <v>4753</v>
      </c>
      <c r="B1225" s="3">
        <f>AVERAGEIF(IMDB_Movies!$A$2:$A$3941,'Task 4'!A1225,IMDB_Movies!$H$2:$H$3941)</f>
        <v>5.9</v>
      </c>
    </row>
    <row r="1226" spans="1:2" x14ac:dyDescent="0.3">
      <c r="A1226" s="3" t="s">
        <v>4755</v>
      </c>
      <c r="B1226" s="3">
        <f>AVERAGEIF(IMDB_Movies!$A$2:$A$3941,'Task 4'!A1226,IMDB_Movies!$H$2:$H$3941)</f>
        <v>4.7</v>
      </c>
    </row>
    <row r="1227" spans="1:2" x14ac:dyDescent="0.3">
      <c r="A1227" s="3" t="s">
        <v>4757</v>
      </c>
      <c r="B1227" s="3">
        <f>AVERAGEIF(IMDB_Movies!$A$2:$A$3941,'Task 4'!A1227,IMDB_Movies!$H$2:$H$3941)</f>
        <v>3.9</v>
      </c>
    </row>
    <row r="1228" spans="1:2" x14ac:dyDescent="0.3">
      <c r="A1228" s="3" t="s">
        <v>4759</v>
      </c>
      <c r="B1228" s="3">
        <f>AVERAGEIF(IMDB_Movies!$A$2:$A$3941,'Task 4'!A1228,IMDB_Movies!$H$2:$H$3941)</f>
        <v>6.1</v>
      </c>
    </row>
    <row r="1229" spans="1:2" x14ac:dyDescent="0.3">
      <c r="A1229" s="3" t="s">
        <v>4761</v>
      </c>
      <c r="B1229" s="3">
        <f>AVERAGEIF(IMDB_Movies!$A$2:$A$3941,'Task 4'!A1229,IMDB_Movies!$H$2:$H$3941)</f>
        <v>6.7</v>
      </c>
    </row>
    <row r="1230" spans="1:2" x14ac:dyDescent="0.3">
      <c r="A1230" s="3" t="s">
        <v>4763</v>
      </c>
      <c r="B1230" s="3">
        <f>AVERAGEIF(IMDB_Movies!$A$2:$A$3941,'Task 4'!A1230,IMDB_Movies!$H$2:$H$3941)</f>
        <v>6.9</v>
      </c>
    </row>
    <row r="1231" spans="1:2" x14ac:dyDescent="0.3">
      <c r="A1231" s="3" t="s">
        <v>4767</v>
      </c>
      <c r="B1231" s="3">
        <f>AVERAGEIF(IMDB_Movies!$A$2:$A$3941,'Task 4'!A1231,IMDB_Movies!$H$2:$H$3941)</f>
        <v>6.7</v>
      </c>
    </row>
    <row r="1232" spans="1:2" x14ac:dyDescent="0.3">
      <c r="A1232" s="3" t="s">
        <v>4772</v>
      </c>
      <c r="B1232" s="3">
        <f>AVERAGEIF(IMDB_Movies!$A$2:$A$3941,'Task 4'!A1232,IMDB_Movies!$H$2:$H$3941)</f>
        <v>4.5</v>
      </c>
    </row>
    <row r="1233" spans="1:2" x14ac:dyDescent="0.3">
      <c r="A1233" s="3" t="s">
        <v>4774</v>
      </c>
      <c r="B1233" s="3">
        <f>AVERAGEIF(IMDB_Movies!$A$2:$A$3941,'Task 4'!A1233,IMDB_Movies!$H$2:$H$3941)</f>
        <v>7.6</v>
      </c>
    </row>
    <row r="1234" spans="1:2" x14ac:dyDescent="0.3">
      <c r="A1234" s="3" t="s">
        <v>4777</v>
      </c>
      <c r="B1234" s="3">
        <f>AVERAGEIF(IMDB_Movies!$A$2:$A$3941,'Task 4'!A1234,IMDB_Movies!$H$2:$H$3941)</f>
        <v>6</v>
      </c>
    </row>
    <row r="1235" spans="1:2" x14ac:dyDescent="0.3">
      <c r="A1235" s="3" t="s">
        <v>4781</v>
      </c>
      <c r="B1235" s="3">
        <f>AVERAGEIF(IMDB_Movies!$A$2:$A$3941,'Task 4'!A1235,IMDB_Movies!$H$2:$H$3941)</f>
        <v>7.4</v>
      </c>
    </row>
    <row r="1236" spans="1:2" x14ac:dyDescent="0.3">
      <c r="A1236" s="3" t="s">
        <v>4785</v>
      </c>
      <c r="B1236" s="3">
        <f>AVERAGEIF(IMDB_Movies!$A$2:$A$3941,'Task 4'!A1236,IMDB_Movies!$H$2:$H$3941)</f>
        <v>6.6</v>
      </c>
    </row>
    <row r="1237" spans="1:2" x14ac:dyDescent="0.3">
      <c r="A1237" s="3" t="s">
        <v>4788</v>
      </c>
      <c r="B1237" s="3">
        <f>AVERAGEIF(IMDB_Movies!$A$2:$A$3941,'Task 4'!A1237,IMDB_Movies!$H$2:$H$3941)</f>
        <v>7.2666666666666666</v>
      </c>
    </row>
    <row r="1238" spans="1:2" x14ac:dyDescent="0.3">
      <c r="A1238" s="3" t="s">
        <v>4793</v>
      </c>
      <c r="B1238" s="3">
        <f>AVERAGEIF(IMDB_Movies!$A$2:$A$3941,'Task 4'!A1238,IMDB_Movies!$H$2:$H$3941)</f>
        <v>7.75</v>
      </c>
    </row>
    <row r="1239" spans="1:2" x14ac:dyDescent="0.3">
      <c r="A1239" s="3" t="s">
        <v>4796</v>
      </c>
      <c r="B1239" s="3">
        <f>AVERAGEIF(IMDB_Movies!$A$2:$A$3941,'Task 4'!A1239,IMDB_Movies!$H$2:$H$3941)</f>
        <v>4.9000000000000004</v>
      </c>
    </row>
    <row r="1240" spans="1:2" x14ac:dyDescent="0.3">
      <c r="A1240" s="3" t="s">
        <v>4800</v>
      </c>
      <c r="B1240" s="3">
        <f>AVERAGEIF(IMDB_Movies!$A$2:$A$3941,'Task 4'!A1240,IMDB_Movies!$H$2:$H$3941)</f>
        <v>7</v>
      </c>
    </row>
    <row r="1241" spans="1:2" x14ac:dyDescent="0.3">
      <c r="A1241" s="3" t="s">
        <v>4807</v>
      </c>
      <c r="B1241" s="3">
        <f>AVERAGEIF(IMDB_Movies!$A$2:$A$3941,'Task 4'!A1241,IMDB_Movies!$H$2:$H$3941)</f>
        <v>6.5</v>
      </c>
    </row>
    <row r="1242" spans="1:2" x14ac:dyDescent="0.3">
      <c r="A1242" s="3" t="s">
        <v>4813</v>
      </c>
      <c r="B1242" s="3">
        <f>AVERAGEIF(IMDB_Movies!$A$2:$A$3941,'Task 4'!A1242,IMDB_Movies!$H$2:$H$3941)</f>
        <v>6.6</v>
      </c>
    </row>
    <row r="1243" spans="1:2" x14ac:dyDescent="0.3">
      <c r="A1243" s="3" t="s">
        <v>4815</v>
      </c>
      <c r="B1243" s="3">
        <f>AVERAGEIF(IMDB_Movies!$A$2:$A$3941,'Task 4'!A1243,IMDB_Movies!$H$2:$H$3941)</f>
        <v>6.1</v>
      </c>
    </row>
    <row r="1244" spans="1:2" x14ac:dyDescent="0.3">
      <c r="A1244" s="3" t="s">
        <v>4818</v>
      </c>
      <c r="B1244" s="3">
        <f>AVERAGEIF(IMDB_Movies!$A$2:$A$3941,'Task 4'!A1244,IMDB_Movies!$H$2:$H$3941)</f>
        <v>6.2</v>
      </c>
    </row>
    <row r="1245" spans="1:2" x14ac:dyDescent="0.3">
      <c r="A1245" s="3" t="s">
        <v>4821</v>
      </c>
      <c r="B1245" s="3">
        <f>AVERAGEIF(IMDB_Movies!$A$2:$A$3941,'Task 4'!A1245,IMDB_Movies!$H$2:$H$3941)</f>
        <v>7.3</v>
      </c>
    </row>
    <row r="1246" spans="1:2" x14ac:dyDescent="0.3">
      <c r="A1246" s="3" t="s">
        <v>4824</v>
      </c>
      <c r="B1246" s="3">
        <f>AVERAGEIF(IMDB_Movies!$A$2:$A$3941,'Task 4'!A1246,IMDB_Movies!$H$2:$H$3941)</f>
        <v>4.2</v>
      </c>
    </row>
    <row r="1247" spans="1:2" x14ac:dyDescent="0.3">
      <c r="A1247" s="3" t="s">
        <v>4826</v>
      </c>
      <c r="B1247" s="3">
        <f>AVERAGEIF(IMDB_Movies!$A$2:$A$3941,'Task 4'!A1247,IMDB_Movies!$H$2:$H$3941)</f>
        <v>6.5</v>
      </c>
    </row>
    <row r="1248" spans="1:2" x14ac:dyDescent="0.3">
      <c r="A1248" s="3" t="s">
        <v>4828</v>
      </c>
      <c r="B1248" s="3">
        <f>AVERAGEIF(IMDB_Movies!$A$2:$A$3941,'Task 4'!A1248,IMDB_Movies!$H$2:$H$3941)</f>
        <v>6.5</v>
      </c>
    </row>
    <row r="1249" spans="1:2" x14ac:dyDescent="0.3">
      <c r="A1249" s="3" t="s">
        <v>4830</v>
      </c>
      <c r="B1249" s="3">
        <f>AVERAGEIF(IMDB_Movies!$A$2:$A$3941,'Task 4'!A1249,IMDB_Movies!$H$2:$H$3941)</f>
        <v>5.7</v>
      </c>
    </row>
    <row r="1250" spans="1:2" x14ac:dyDescent="0.3">
      <c r="A1250" s="3" t="s">
        <v>4833</v>
      </c>
      <c r="B1250" s="3">
        <f>AVERAGEIF(IMDB_Movies!$A$2:$A$3941,'Task 4'!A1250,IMDB_Movies!$H$2:$H$3941)</f>
        <v>6.9</v>
      </c>
    </row>
    <row r="1251" spans="1:2" x14ac:dyDescent="0.3">
      <c r="A1251" s="3" t="s">
        <v>4835</v>
      </c>
      <c r="B1251" s="3">
        <f>AVERAGEIF(IMDB_Movies!$A$2:$A$3941,'Task 4'!A1251,IMDB_Movies!$H$2:$H$3941)</f>
        <v>5</v>
      </c>
    </row>
    <row r="1252" spans="1:2" x14ac:dyDescent="0.3">
      <c r="A1252" s="3" t="s">
        <v>4838</v>
      </c>
      <c r="B1252" s="3">
        <f>AVERAGEIF(IMDB_Movies!$A$2:$A$3941,'Task 4'!A1252,IMDB_Movies!$H$2:$H$3941)</f>
        <v>6.5</v>
      </c>
    </row>
    <row r="1253" spans="1:2" x14ac:dyDescent="0.3">
      <c r="A1253" s="3" t="s">
        <v>4840</v>
      </c>
      <c r="B1253" s="3">
        <f>AVERAGEIF(IMDB_Movies!$A$2:$A$3941,'Task 4'!A1253,IMDB_Movies!$H$2:$H$3941)</f>
        <v>2.1</v>
      </c>
    </row>
    <row r="1254" spans="1:2" x14ac:dyDescent="0.3">
      <c r="A1254" s="3" t="s">
        <v>4845</v>
      </c>
      <c r="B1254" s="3">
        <f>AVERAGEIF(IMDB_Movies!$A$2:$A$3941,'Task 4'!A1254,IMDB_Movies!$H$2:$H$3941)</f>
        <v>6.8500000000000005</v>
      </c>
    </row>
    <row r="1255" spans="1:2" x14ac:dyDescent="0.3">
      <c r="A1255" s="3" t="s">
        <v>4850</v>
      </c>
      <c r="B1255" s="3">
        <f>AVERAGEIF(IMDB_Movies!$A$2:$A$3941,'Task 4'!A1255,IMDB_Movies!$H$2:$H$3941)</f>
        <v>7.9</v>
      </c>
    </row>
    <row r="1256" spans="1:2" x14ac:dyDescent="0.3">
      <c r="A1256" s="3" t="s">
        <v>4856</v>
      </c>
      <c r="B1256" s="3">
        <f>AVERAGEIF(IMDB_Movies!$A$2:$A$3941,'Task 4'!A1256,IMDB_Movies!$H$2:$H$3941)</f>
        <v>7.9</v>
      </c>
    </row>
    <row r="1257" spans="1:2" x14ac:dyDescent="0.3">
      <c r="A1257" s="3" t="s">
        <v>4860</v>
      </c>
      <c r="B1257" s="3">
        <f>AVERAGEIF(IMDB_Movies!$A$2:$A$3941,'Task 4'!A1257,IMDB_Movies!$H$2:$H$3941)</f>
        <v>3.5</v>
      </c>
    </row>
    <row r="1258" spans="1:2" x14ac:dyDescent="0.3">
      <c r="A1258" s="3" t="s">
        <v>4862</v>
      </c>
      <c r="B1258" s="3">
        <f>AVERAGEIF(IMDB_Movies!$A$2:$A$3941,'Task 4'!A1258,IMDB_Movies!$H$2:$H$3941)</f>
        <v>7.6</v>
      </c>
    </row>
    <row r="1259" spans="1:2" x14ac:dyDescent="0.3">
      <c r="A1259" s="3" t="s">
        <v>4865</v>
      </c>
      <c r="B1259" s="3">
        <f>AVERAGEIF(IMDB_Movies!$A$2:$A$3941,'Task 4'!A1259,IMDB_Movies!$H$2:$H$3941)</f>
        <v>5.6</v>
      </c>
    </row>
    <row r="1260" spans="1:2" x14ac:dyDescent="0.3">
      <c r="A1260" s="3" t="s">
        <v>4869</v>
      </c>
      <c r="B1260" s="3">
        <f>AVERAGEIF(IMDB_Movies!$A$2:$A$3941,'Task 4'!A1260,IMDB_Movies!$H$2:$H$3941)</f>
        <v>5.2</v>
      </c>
    </row>
    <row r="1261" spans="1:2" x14ac:dyDescent="0.3">
      <c r="A1261" s="3" t="s">
        <v>4871</v>
      </c>
      <c r="B1261" s="3">
        <f>AVERAGEIF(IMDB_Movies!$A$2:$A$3941,'Task 4'!A1261,IMDB_Movies!$H$2:$H$3941)</f>
        <v>6.1</v>
      </c>
    </row>
    <row r="1262" spans="1:2" x14ac:dyDescent="0.3">
      <c r="A1262" s="3" t="s">
        <v>4874</v>
      </c>
      <c r="B1262" s="3">
        <f>AVERAGEIF(IMDB_Movies!$A$2:$A$3941,'Task 4'!A1262,IMDB_Movies!$H$2:$H$3941)</f>
        <v>6.8</v>
      </c>
    </row>
    <row r="1263" spans="1:2" x14ac:dyDescent="0.3">
      <c r="A1263" s="3" t="s">
        <v>4879</v>
      </c>
      <c r="B1263" s="3">
        <f>AVERAGEIF(IMDB_Movies!$A$2:$A$3941,'Task 4'!A1263,IMDB_Movies!$H$2:$H$3941)</f>
        <v>5.6</v>
      </c>
    </row>
    <row r="1264" spans="1:2" x14ac:dyDescent="0.3">
      <c r="A1264" s="3" t="s">
        <v>4881</v>
      </c>
      <c r="B1264" s="3">
        <f>AVERAGEIF(IMDB_Movies!$A$2:$A$3941,'Task 4'!A1264,IMDB_Movies!$H$2:$H$3941)</f>
        <v>7.6</v>
      </c>
    </row>
    <row r="1265" spans="1:2" x14ac:dyDescent="0.3">
      <c r="A1265" s="3" t="s">
        <v>4884</v>
      </c>
      <c r="B1265" s="3">
        <f>AVERAGEIF(IMDB_Movies!$A$2:$A$3941,'Task 4'!A1265,IMDB_Movies!$H$2:$H$3941)</f>
        <v>6.3</v>
      </c>
    </row>
    <row r="1266" spans="1:2" x14ac:dyDescent="0.3">
      <c r="A1266" s="3" t="s">
        <v>4886</v>
      </c>
      <c r="B1266" s="3">
        <f>AVERAGEIF(IMDB_Movies!$A$2:$A$3941,'Task 4'!A1266,IMDB_Movies!$H$2:$H$3941)</f>
        <v>6.6750000000000007</v>
      </c>
    </row>
    <row r="1267" spans="1:2" x14ac:dyDescent="0.3">
      <c r="A1267" s="3" t="s">
        <v>4893</v>
      </c>
      <c r="B1267" s="3">
        <f>AVERAGEIF(IMDB_Movies!$A$2:$A$3941,'Task 4'!A1267,IMDB_Movies!$H$2:$H$3941)</f>
        <v>5.3</v>
      </c>
    </row>
    <row r="1268" spans="1:2" x14ac:dyDescent="0.3">
      <c r="A1268" s="3" t="s">
        <v>4895</v>
      </c>
      <c r="B1268" s="3">
        <f>AVERAGEIF(IMDB_Movies!$A$2:$A$3941,'Task 4'!A1268,IMDB_Movies!$H$2:$H$3941)</f>
        <v>7.3</v>
      </c>
    </row>
    <row r="1269" spans="1:2" x14ac:dyDescent="0.3">
      <c r="A1269" s="3" t="s">
        <v>4899</v>
      </c>
      <c r="B1269" s="3">
        <f>AVERAGEIF(IMDB_Movies!$A$2:$A$3941,'Task 4'!A1269,IMDB_Movies!$H$2:$H$3941)</f>
        <v>7.1</v>
      </c>
    </row>
    <row r="1270" spans="1:2" x14ac:dyDescent="0.3">
      <c r="A1270" s="3" t="s">
        <v>4904</v>
      </c>
      <c r="B1270" s="3">
        <f>AVERAGEIF(IMDB_Movies!$A$2:$A$3941,'Task 4'!A1270,IMDB_Movies!$H$2:$H$3941)</f>
        <v>7.2</v>
      </c>
    </row>
    <row r="1271" spans="1:2" x14ac:dyDescent="0.3">
      <c r="A1271" s="3" t="s">
        <v>4908</v>
      </c>
      <c r="B1271" s="3">
        <f>AVERAGEIF(IMDB_Movies!$A$2:$A$3941,'Task 4'!A1271,IMDB_Movies!$H$2:$H$3941)</f>
        <v>7.5500000000000007</v>
      </c>
    </row>
    <row r="1272" spans="1:2" x14ac:dyDescent="0.3">
      <c r="A1272" s="3" t="s">
        <v>4910</v>
      </c>
      <c r="B1272" s="3">
        <f>AVERAGEIF(IMDB_Movies!$A$2:$A$3941,'Task 4'!A1272,IMDB_Movies!$H$2:$H$3941)</f>
        <v>7.7</v>
      </c>
    </row>
    <row r="1273" spans="1:2" x14ac:dyDescent="0.3">
      <c r="A1273" s="3" t="s">
        <v>4912</v>
      </c>
      <c r="B1273" s="3">
        <f>AVERAGEIF(IMDB_Movies!$A$2:$A$3941,'Task 4'!A1273,IMDB_Movies!$H$2:$H$3941)</f>
        <v>7.65</v>
      </c>
    </row>
    <row r="1274" spans="1:2" x14ac:dyDescent="0.3">
      <c r="A1274" s="3" t="s">
        <v>4914</v>
      </c>
      <c r="B1274" s="3">
        <f>AVERAGEIF(IMDB_Movies!$A$2:$A$3941,'Task 4'!A1274,IMDB_Movies!$H$2:$H$3941)</f>
        <v>6.5</v>
      </c>
    </row>
    <row r="1275" spans="1:2" x14ac:dyDescent="0.3">
      <c r="A1275" s="3" t="s">
        <v>4916</v>
      </c>
      <c r="B1275" s="3">
        <f>AVERAGEIF(IMDB_Movies!$A$2:$A$3941,'Task 4'!A1275,IMDB_Movies!$H$2:$H$3941)</f>
        <v>6.4</v>
      </c>
    </row>
    <row r="1276" spans="1:2" x14ac:dyDescent="0.3">
      <c r="A1276" s="3" t="s">
        <v>4918</v>
      </c>
      <c r="B1276" s="3">
        <f>AVERAGEIF(IMDB_Movies!$A$2:$A$3941,'Task 4'!A1276,IMDB_Movies!$H$2:$H$3941)</f>
        <v>5.6</v>
      </c>
    </row>
    <row r="1277" spans="1:2" x14ac:dyDescent="0.3">
      <c r="A1277" s="3" t="s">
        <v>4921</v>
      </c>
      <c r="B1277" s="3">
        <f>AVERAGEIF(IMDB_Movies!$A$2:$A$3941,'Task 4'!A1277,IMDB_Movies!$H$2:$H$3941)</f>
        <v>6.8</v>
      </c>
    </row>
    <row r="1278" spans="1:2" x14ac:dyDescent="0.3">
      <c r="A1278" s="3" t="s">
        <v>4923</v>
      </c>
      <c r="B1278" s="3">
        <f>AVERAGEIF(IMDB_Movies!$A$2:$A$3941,'Task 4'!A1278,IMDB_Movies!$H$2:$H$3941)</f>
        <v>5.5</v>
      </c>
    </row>
    <row r="1279" spans="1:2" x14ac:dyDescent="0.3">
      <c r="A1279" s="3" t="s">
        <v>4926</v>
      </c>
      <c r="B1279" s="3">
        <f>AVERAGEIF(IMDB_Movies!$A$2:$A$3941,'Task 4'!A1279,IMDB_Movies!$H$2:$H$3941)</f>
        <v>6</v>
      </c>
    </row>
    <row r="1280" spans="1:2" x14ac:dyDescent="0.3">
      <c r="A1280" s="3" t="s">
        <v>4928</v>
      </c>
      <c r="B1280" s="3">
        <f>AVERAGEIF(IMDB_Movies!$A$2:$A$3941,'Task 4'!A1280,IMDB_Movies!$H$2:$H$3941)</f>
        <v>6.4</v>
      </c>
    </row>
    <row r="1281" spans="1:2" x14ac:dyDescent="0.3">
      <c r="A1281" s="3" t="s">
        <v>4930</v>
      </c>
      <c r="B1281" s="3">
        <f>AVERAGEIF(IMDB_Movies!$A$2:$A$3941,'Task 4'!A1281,IMDB_Movies!$H$2:$H$3941)</f>
        <v>7.666666666666667</v>
      </c>
    </row>
    <row r="1282" spans="1:2" x14ac:dyDescent="0.3">
      <c r="A1282" s="3" t="s">
        <v>4932</v>
      </c>
      <c r="B1282" s="3">
        <f>AVERAGEIF(IMDB_Movies!$A$2:$A$3941,'Task 4'!A1282,IMDB_Movies!$H$2:$H$3941)</f>
        <v>5.3</v>
      </c>
    </row>
    <row r="1283" spans="1:2" x14ac:dyDescent="0.3">
      <c r="A1283" s="3" t="s">
        <v>4936</v>
      </c>
      <c r="B1283" s="3">
        <f>AVERAGEIF(IMDB_Movies!$A$2:$A$3941,'Task 4'!A1283,IMDB_Movies!$H$2:$H$3941)</f>
        <v>6.9</v>
      </c>
    </row>
    <row r="1284" spans="1:2" x14ac:dyDescent="0.3">
      <c r="A1284" s="3" t="s">
        <v>4938</v>
      </c>
      <c r="B1284" s="3">
        <f>AVERAGEIF(IMDB_Movies!$A$2:$A$3941,'Task 4'!A1284,IMDB_Movies!$H$2:$H$3941)</f>
        <v>6.5</v>
      </c>
    </row>
    <row r="1285" spans="1:2" x14ac:dyDescent="0.3">
      <c r="A1285" s="3" t="s">
        <v>4942</v>
      </c>
      <c r="B1285" s="3">
        <f>AVERAGEIF(IMDB_Movies!$A$2:$A$3941,'Task 4'!A1285,IMDB_Movies!$H$2:$H$3941)</f>
        <v>6.7</v>
      </c>
    </row>
    <row r="1286" spans="1:2" x14ac:dyDescent="0.3">
      <c r="A1286" s="3" t="s">
        <v>4945</v>
      </c>
      <c r="B1286" s="3">
        <f>AVERAGEIF(IMDB_Movies!$A$2:$A$3941,'Task 4'!A1286,IMDB_Movies!$H$2:$H$3941)</f>
        <v>5.5666666666666673</v>
      </c>
    </row>
    <row r="1287" spans="1:2" x14ac:dyDescent="0.3">
      <c r="A1287" s="3" t="s">
        <v>4948</v>
      </c>
      <c r="B1287" s="3">
        <f>AVERAGEIF(IMDB_Movies!$A$2:$A$3941,'Task 4'!A1287,IMDB_Movies!$H$2:$H$3941)</f>
        <v>6</v>
      </c>
    </row>
    <row r="1288" spans="1:2" x14ac:dyDescent="0.3">
      <c r="A1288" s="3" t="s">
        <v>4951</v>
      </c>
      <c r="B1288" s="3">
        <f>AVERAGEIF(IMDB_Movies!$A$2:$A$3941,'Task 4'!A1288,IMDB_Movies!$H$2:$H$3941)</f>
        <v>6</v>
      </c>
    </row>
    <row r="1289" spans="1:2" x14ac:dyDescent="0.3">
      <c r="A1289" s="3" t="s">
        <v>4953</v>
      </c>
      <c r="B1289" s="3">
        <f>AVERAGEIF(IMDB_Movies!$A$2:$A$3941,'Task 4'!A1289,IMDB_Movies!$H$2:$H$3941)</f>
        <v>3.1</v>
      </c>
    </row>
    <row r="1290" spans="1:2" x14ac:dyDescent="0.3">
      <c r="A1290" s="3" t="s">
        <v>4955</v>
      </c>
      <c r="B1290" s="3">
        <f>AVERAGEIF(IMDB_Movies!$A$2:$A$3941,'Task 4'!A1290,IMDB_Movies!$H$2:$H$3941)</f>
        <v>6.9</v>
      </c>
    </row>
    <row r="1291" spans="1:2" x14ac:dyDescent="0.3">
      <c r="A1291" s="3" t="s">
        <v>4958</v>
      </c>
      <c r="B1291" s="3">
        <f>AVERAGEIF(IMDB_Movies!$A$2:$A$3941,'Task 4'!A1291,IMDB_Movies!$H$2:$H$3941)</f>
        <v>6.9</v>
      </c>
    </row>
    <row r="1292" spans="1:2" x14ac:dyDescent="0.3">
      <c r="A1292" s="3" t="s">
        <v>4962</v>
      </c>
      <c r="B1292" s="3">
        <f>AVERAGEIF(IMDB_Movies!$A$2:$A$3941,'Task 4'!A1292,IMDB_Movies!$H$2:$H$3941)</f>
        <v>6.95</v>
      </c>
    </row>
    <row r="1293" spans="1:2" x14ac:dyDescent="0.3">
      <c r="A1293" s="3" t="s">
        <v>4964</v>
      </c>
      <c r="B1293" s="3">
        <f>AVERAGEIF(IMDB_Movies!$A$2:$A$3941,'Task 4'!A1293,IMDB_Movies!$H$2:$H$3941)</f>
        <v>5.4</v>
      </c>
    </row>
    <row r="1294" spans="1:2" x14ac:dyDescent="0.3">
      <c r="A1294" s="3" t="s">
        <v>4966</v>
      </c>
      <c r="B1294" s="3">
        <f>AVERAGEIF(IMDB_Movies!$A$2:$A$3941,'Task 4'!A1294,IMDB_Movies!$H$2:$H$3941)</f>
        <v>8</v>
      </c>
    </row>
    <row r="1295" spans="1:2" x14ac:dyDescent="0.3">
      <c r="A1295" s="3" t="s">
        <v>4970</v>
      </c>
      <c r="B1295" s="3">
        <f>AVERAGEIF(IMDB_Movies!$A$2:$A$3941,'Task 4'!A1295,IMDB_Movies!$H$2:$H$3941)</f>
        <v>7.2</v>
      </c>
    </row>
    <row r="1296" spans="1:2" x14ac:dyDescent="0.3">
      <c r="A1296" s="3" t="s">
        <v>4972</v>
      </c>
      <c r="B1296" s="3">
        <f>AVERAGEIF(IMDB_Movies!$A$2:$A$3941,'Task 4'!A1296,IMDB_Movies!$H$2:$H$3941)</f>
        <v>3.5</v>
      </c>
    </row>
    <row r="1297" spans="1:2" x14ac:dyDescent="0.3">
      <c r="A1297" s="3" t="s">
        <v>4975</v>
      </c>
      <c r="B1297" s="3">
        <f>AVERAGEIF(IMDB_Movies!$A$2:$A$3941,'Task 4'!A1297,IMDB_Movies!$H$2:$H$3941)</f>
        <v>7.0250000000000004</v>
      </c>
    </row>
    <row r="1298" spans="1:2" x14ac:dyDescent="0.3">
      <c r="A1298" s="3" t="s">
        <v>4989</v>
      </c>
      <c r="B1298" s="3">
        <f>AVERAGEIF(IMDB_Movies!$A$2:$A$3941,'Task 4'!A1298,IMDB_Movies!$H$2:$H$3941)</f>
        <v>6.8</v>
      </c>
    </row>
    <row r="1299" spans="1:2" x14ac:dyDescent="0.3">
      <c r="A1299" s="3" t="s">
        <v>4994</v>
      </c>
      <c r="B1299" s="3">
        <f>AVERAGEIF(IMDB_Movies!$A$2:$A$3941,'Task 4'!A1299,IMDB_Movies!$H$2:$H$3941)</f>
        <v>4</v>
      </c>
    </row>
    <row r="1300" spans="1:2" x14ac:dyDescent="0.3">
      <c r="A1300" s="3" t="s">
        <v>5003</v>
      </c>
      <c r="B1300" s="3">
        <f>AVERAGEIF(IMDB_Movies!$A$2:$A$3941,'Task 4'!A1300,IMDB_Movies!$H$2:$H$3941)</f>
        <v>7.1</v>
      </c>
    </row>
    <row r="1301" spans="1:2" x14ac:dyDescent="0.3">
      <c r="A1301" s="3" t="s">
        <v>5007</v>
      </c>
      <c r="B1301" s="3">
        <f>AVERAGEIF(IMDB_Movies!$A$2:$A$3941,'Task 4'!A1301,IMDB_Movies!$H$2:$H$3941)</f>
        <v>7.6</v>
      </c>
    </row>
    <row r="1302" spans="1:2" x14ac:dyDescent="0.3">
      <c r="A1302" s="3" t="s">
        <v>5011</v>
      </c>
      <c r="B1302" s="3">
        <f>AVERAGEIF(IMDB_Movies!$A$2:$A$3941,'Task 4'!A1302,IMDB_Movies!$H$2:$H$3941)</f>
        <v>6.45</v>
      </c>
    </row>
    <row r="1303" spans="1:2" x14ac:dyDescent="0.3">
      <c r="A1303" s="3" t="s">
        <v>5016</v>
      </c>
      <c r="B1303" s="3">
        <f>AVERAGEIF(IMDB_Movies!$A$2:$A$3941,'Task 4'!A1303,IMDB_Movies!$H$2:$H$3941)</f>
        <v>6.2</v>
      </c>
    </row>
    <row r="1304" spans="1:2" x14ac:dyDescent="0.3">
      <c r="A1304" s="3" t="s">
        <v>5019</v>
      </c>
      <c r="B1304" s="3">
        <f>AVERAGEIF(IMDB_Movies!$A$2:$A$3941,'Task 4'!A1304,IMDB_Movies!$H$2:$H$3941)</f>
        <v>6.5</v>
      </c>
    </row>
    <row r="1305" spans="1:2" x14ac:dyDescent="0.3">
      <c r="A1305" s="3" t="s">
        <v>5024</v>
      </c>
      <c r="B1305" s="3">
        <f>AVERAGEIF(IMDB_Movies!$A$2:$A$3941,'Task 4'!A1305,IMDB_Movies!$H$2:$H$3941)</f>
        <v>6.3</v>
      </c>
    </row>
    <row r="1306" spans="1:2" x14ac:dyDescent="0.3">
      <c r="A1306" s="3" t="s">
        <v>5026</v>
      </c>
      <c r="B1306" s="3">
        <f>AVERAGEIF(IMDB_Movies!$A$2:$A$3941,'Task 4'!A1306,IMDB_Movies!$H$2:$H$3941)</f>
        <v>5.7666666666666657</v>
      </c>
    </row>
    <row r="1307" spans="1:2" x14ac:dyDescent="0.3">
      <c r="A1307" s="3" t="s">
        <v>5029</v>
      </c>
      <c r="B1307" s="3">
        <f>AVERAGEIF(IMDB_Movies!$A$2:$A$3941,'Task 4'!A1307,IMDB_Movies!$H$2:$H$3941)</f>
        <v>7.5</v>
      </c>
    </row>
    <row r="1308" spans="1:2" x14ac:dyDescent="0.3">
      <c r="A1308" s="3" t="s">
        <v>5031</v>
      </c>
      <c r="B1308" s="3">
        <f>AVERAGEIF(IMDB_Movies!$A$2:$A$3941,'Task 4'!A1308,IMDB_Movies!$H$2:$H$3941)</f>
        <v>6.5</v>
      </c>
    </row>
    <row r="1309" spans="1:2" x14ac:dyDescent="0.3">
      <c r="A1309" s="3" t="s">
        <v>5034</v>
      </c>
      <c r="B1309" s="3">
        <f>AVERAGEIF(IMDB_Movies!$A$2:$A$3941,'Task 4'!A1309,IMDB_Movies!$H$2:$H$3941)</f>
        <v>6.3</v>
      </c>
    </row>
    <row r="1310" spans="1:2" x14ac:dyDescent="0.3">
      <c r="A1310" s="3" t="s">
        <v>5038</v>
      </c>
      <c r="B1310" s="3">
        <f>AVERAGEIF(IMDB_Movies!$A$2:$A$3941,'Task 4'!A1310,IMDB_Movies!$H$2:$H$3941)</f>
        <v>2.2999999999999998</v>
      </c>
    </row>
    <row r="1311" spans="1:2" x14ac:dyDescent="0.3">
      <c r="A1311" s="3" t="s">
        <v>5040</v>
      </c>
      <c r="B1311" s="3">
        <f>AVERAGEIF(IMDB_Movies!$A$2:$A$3941,'Task 4'!A1311,IMDB_Movies!$H$2:$H$3941)</f>
        <v>7.1</v>
      </c>
    </row>
    <row r="1312" spans="1:2" x14ac:dyDescent="0.3">
      <c r="A1312" s="3" t="s">
        <v>5043</v>
      </c>
      <c r="B1312" s="3">
        <f>AVERAGEIF(IMDB_Movies!$A$2:$A$3941,'Task 4'!A1312,IMDB_Movies!$H$2:$H$3941)</f>
        <v>6.7</v>
      </c>
    </row>
    <row r="1313" spans="1:2" x14ac:dyDescent="0.3">
      <c r="A1313" s="3" t="s">
        <v>5046</v>
      </c>
      <c r="B1313" s="3">
        <f>AVERAGEIF(IMDB_Movies!$A$2:$A$3941,'Task 4'!A1313,IMDB_Movies!$H$2:$H$3941)</f>
        <v>5.9</v>
      </c>
    </row>
    <row r="1314" spans="1:2" x14ac:dyDescent="0.3">
      <c r="A1314" s="3" t="s">
        <v>5048</v>
      </c>
      <c r="B1314" s="3">
        <f>AVERAGEIF(IMDB_Movies!$A$2:$A$3941,'Task 4'!A1314,IMDB_Movies!$H$2:$H$3941)</f>
        <v>6</v>
      </c>
    </row>
    <row r="1315" spans="1:2" x14ac:dyDescent="0.3">
      <c r="A1315" s="3" t="s">
        <v>5050</v>
      </c>
      <c r="B1315" s="3">
        <f>AVERAGEIF(IMDB_Movies!$A$2:$A$3941,'Task 4'!A1315,IMDB_Movies!$H$2:$H$3941)</f>
        <v>6.9</v>
      </c>
    </row>
    <row r="1316" spans="1:2" x14ac:dyDescent="0.3">
      <c r="A1316" s="3" t="s">
        <v>5055</v>
      </c>
      <c r="B1316" s="3">
        <f>AVERAGEIF(IMDB_Movies!$A$2:$A$3941,'Task 4'!A1316,IMDB_Movies!$H$2:$H$3941)</f>
        <v>7.3</v>
      </c>
    </row>
    <row r="1317" spans="1:2" x14ac:dyDescent="0.3">
      <c r="A1317" s="3" t="s">
        <v>5057</v>
      </c>
      <c r="B1317" s="3">
        <f>AVERAGEIF(IMDB_Movies!$A$2:$A$3941,'Task 4'!A1317,IMDB_Movies!$H$2:$H$3941)</f>
        <v>7</v>
      </c>
    </row>
    <row r="1318" spans="1:2" x14ac:dyDescent="0.3">
      <c r="A1318" s="3" t="s">
        <v>5059</v>
      </c>
      <c r="B1318" s="3">
        <f>AVERAGEIF(IMDB_Movies!$A$2:$A$3941,'Task 4'!A1318,IMDB_Movies!$H$2:$H$3941)</f>
        <v>6.4</v>
      </c>
    </row>
    <row r="1319" spans="1:2" x14ac:dyDescent="0.3">
      <c r="A1319" s="3" t="s">
        <v>5061</v>
      </c>
      <c r="B1319" s="3">
        <f>AVERAGEIF(IMDB_Movies!$A$2:$A$3941,'Task 4'!A1319,IMDB_Movies!$H$2:$H$3941)</f>
        <v>5.6</v>
      </c>
    </row>
    <row r="1320" spans="1:2" x14ac:dyDescent="0.3">
      <c r="A1320" s="3" t="s">
        <v>5069</v>
      </c>
      <c r="B1320" s="3">
        <f>AVERAGEIF(IMDB_Movies!$A$2:$A$3941,'Task 4'!A1320,IMDB_Movies!$H$2:$H$3941)</f>
        <v>6.3</v>
      </c>
    </row>
    <row r="1321" spans="1:2" x14ac:dyDescent="0.3">
      <c r="A1321" s="3" t="s">
        <v>5073</v>
      </c>
      <c r="B1321" s="3">
        <f>AVERAGEIF(IMDB_Movies!$A$2:$A$3941,'Task 4'!A1321,IMDB_Movies!$H$2:$H$3941)</f>
        <v>6.8</v>
      </c>
    </row>
    <row r="1322" spans="1:2" x14ac:dyDescent="0.3">
      <c r="A1322" s="3" t="s">
        <v>5081</v>
      </c>
      <c r="B1322" s="3">
        <f>AVERAGEIF(IMDB_Movies!$A$2:$A$3941,'Task 4'!A1322,IMDB_Movies!$H$2:$H$3941)</f>
        <v>3.6</v>
      </c>
    </row>
    <row r="1323" spans="1:2" x14ac:dyDescent="0.3">
      <c r="A1323" s="3" t="s">
        <v>5083</v>
      </c>
      <c r="B1323" s="3">
        <f>AVERAGEIF(IMDB_Movies!$A$2:$A$3941,'Task 4'!A1323,IMDB_Movies!$H$2:$H$3941)</f>
        <v>7.7</v>
      </c>
    </row>
    <row r="1324" spans="1:2" x14ac:dyDescent="0.3">
      <c r="A1324" s="3" t="s">
        <v>5087</v>
      </c>
      <c r="B1324" s="3">
        <f>AVERAGEIF(IMDB_Movies!$A$2:$A$3941,'Task 4'!A1324,IMDB_Movies!$H$2:$H$3941)</f>
        <v>6.6</v>
      </c>
    </row>
    <row r="1325" spans="1:2" x14ac:dyDescent="0.3">
      <c r="A1325" s="3" t="s">
        <v>5089</v>
      </c>
      <c r="B1325" s="3">
        <f>AVERAGEIF(IMDB_Movies!$A$2:$A$3941,'Task 4'!A1325,IMDB_Movies!$H$2:$H$3941)</f>
        <v>6.9</v>
      </c>
    </row>
    <row r="1326" spans="1:2" x14ac:dyDescent="0.3">
      <c r="A1326" s="3" t="s">
        <v>5092</v>
      </c>
      <c r="B1326" s="3">
        <f>AVERAGEIF(IMDB_Movies!$A$2:$A$3941,'Task 4'!A1326,IMDB_Movies!$H$2:$H$3941)</f>
        <v>7.3</v>
      </c>
    </row>
    <row r="1327" spans="1:2" x14ac:dyDescent="0.3">
      <c r="A1327" s="3" t="s">
        <v>5094</v>
      </c>
      <c r="B1327" s="3">
        <f>AVERAGEIF(IMDB_Movies!$A$2:$A$3941,'Task 4'!A1327,IMDB_Movies!$H$2:$H$3941)</f>
        <v>7.2</v>
      </c>
    </row>
    <row r="1328" spans="1:2" x14ac:dyDescent="0.3">
      <c r="A1328" s="3" t="s">
        <v>5098</v>
      </c>
      <c r="B1328" s="3">
        <f>AVERAGEIF(IMDB_Movies!$A$2:$A$3941,'Task 4'!A1328,IMDB_Movies!$H$2:$H$3941)</f>
        <v>7.7</v>
      </c>
    </row>
    <row r="1329" spans="1:2" x14ac:dyDescent="0.3">
      <c r="A1329" s="3" t="s">
        <v>5107</v>
      </c>
      <c r="B1329" s="3">
        <f>AVERAGEIF(IMDB_Movies!$A$2:$A$3941,'Task 4'!A1329,IMDB_Movies!$H$2:$H$3941)</f>
        <v>8.1999999999999993</v>
      </c>
    </row>
    <row r="1330" spans="1:2" x14ac:dyDescent="0.3">
      <c r="A1330" s="3" t="s">
        <v>5110</v>
      </c>
      <c r="B1330" s="3">
        <f>AVERAGEIF(IMDB_Movies!$A$2:$A$3941,'Task 4'!A1330,IMDB_Movies!$H$2:$H$3941)</f>
        <v>7.8</v>
      </c>
    </row>
    <row r="1331" spans="1:2" x14ac:dyDescent="0.3">
      <c r="A1331" s="3" t="s">
        <v>5114</v>
      </c>
      <c r="B1331" s="3">
        <f>AVERAGEIF(IMDB_Movies!$A$2:$A$3941,'Task 4'!A1331,IMDB_Movies!$H$2:$H$3941)</f>
        <v>7.6</v>
      </c>
    </row>
    <row r="1332" spans="1:2" x14ac:dyDescent="0.3">
      <c r="A1332" s="3" t="s">
        <v>5118</v>
      </c>
      <c r="B1332" s="3">
        <f>AVERAGEIF(IMDB_Movies!$A$2:$A$3941,'Task 4'!A1332,IMDB_Movies!$H$2:$H$3941)</f>
        <v>6.3</v>
      </c>
    </row>
    <row r="1333" spans="1:2" x14ac:dyDescent="0.3">
      <c r="A1333" s="3" t="s">
        <v>5126</v>
      </c>
      <c r="B1333" s="3">
        <f>AVERAGEIF(IMDB_Movies!$A$2:$A$3941,'Task 4'!A1333,IMDB_Movies!$H$2:$H$3941)</f>
        <v>6.9</v>
      </c>
    </row>
    <row r="1334" spans="1:2" x14ac:dyDescent="0.3">
      <c r="A1334" s="3" t="s">
        <v>5131</v>
      </c>
      <c r="B1334" s="3">
        <f>AVERAGEIF(IMDB_Movies!$A$2:$A$3941,'Task 4'!A1334,IMDB_Movies!$H$2:$H$3941)</f>
        <v>2.9</v>
      </c>
    </row>
    <row r="1335" spans="1:2" x14ac:dyDescent="0.3">
      <c r="A1335" s="3" t="s">
        <v>5135</v>
      </c>
      <c r="B1335" s="3">
        <f>AVERAGEIF(IMDB_Movies!$A$2:$A$3941,'Task 4'!A1335,IMDB_Movies!$H$2:$H$3941)</f>
        <v>6.1</v>
      </c>
    </row>
    <row r="1336" spans="1:2" x14ac:dyDescent="0.3">
      <c r="A1336" s="3" t="s">
        <v>5137</v>
      </c>
      <c r="B1336" s="3">
        <f>AVERAGEIF(IMDB_Movies!$A$2:$A$3941,'Task 4'!A1336,IMDB_Movies!$H$2:$H$3941)</f>
        <v>7.7</v>
      </c>
    </row>
    <row r="1337" spans="1:2" x14ac:dyDescent="0.3">
      <c r="A1337" s="3" t="s">
        <v>5139</v>
      </c>
      <c r="B1337" s="3">
        <f>AVERAGEIF(IMDB_Movies!$A$2:$A$3941,'Task 4'!A1337,IMDB_Movies!$H$2:$H$3941)</f>
        <v>5.2</v>
      </c>
    </row>
    <row r="1338" spans="1:2" x14ac:dyDescent="0.3">
      <c r="A1338" s="3" t="s">
        <v>5142</v>
      </c>
      <c r="B1338" s="3">
        <f>AVERAGEIF(IMDB_Movies!$A$2:$A$3941,'Task 4'!A1338,IMDB_Movies!$H$2:$H$3941)</f>
        <v>6.5</v>
      </c>
    </row>
    <row r="1339" spans="1:2" x14ac:dyDescent="0.3">
      <c r="A1339" s="3" t="s">
        <v>5145</v>
      </c>
      <c r="B1339" s="3">
        <f>AVERAGEIF(IMDB_Movies!$A$2:$A$3941,'Task 4'!A1339,IMDB_Movies!$H$2:$H$3941)</f>
        <v>7</v>
      </c>
    </row>
    <row r="1340" spans="1:2" x14ac:dyDescent="0.3">
      <c r="A1340" s="3" t="s">
        <v>5147</v>
      </c>
      <c r="B1340" s="3">
        <f>AVERAGEIF(IMDB_Movies!$A$2:$A$3941,'Task 4'!A1340,IMDB_Movies!$H$2:$H$3941)</f>
        <v>5.9</v>
      </c>
    </row>
    <row r="1341" spans="1:2" x14ac:dyDescent="0.3">
      <c r="A1341" s="3" t="s">
        <v>5149</v>
      </c>
      <c r="B1341" s="3">
        <f>AVERAGEIF(IMDB_Movies!$A$2:$A$3941,'Task 4'!A1341,IMDB_Movies!$H$2:$H$3941)</f>
        <v>7.1</v>
      </c>
    </row>
    <row r="1342" spans="1:2" x14ac:dyDescent="0.3">
      <c r="A1342" s="3" t="s">
        <v>5151</v>
      </c>
      <c r="B1342" s="3">
        <f>AVERAGEIF(IMDB_Movies!$A$2:$A$3941,'Task 4'!A1342,IMDB_Movies!$H$2:$H$3941)</f>
        <v>5.5</v>
      </c>
    </row>
    <row r="1343" spans="1:2" x14ac:dyDescent="0.3">
      <c r="A1343" s="3" t="s">
        <v>5153</v>
      </c>
      <c r="B1343" s="3">
        <f>AVERAGEIF(IMDB_Movies!$A$2:$A$3941,'Task 4'!A1343,IMDB_Movies!$H$2:$H$3941)</f>
        <v>7.4</v>
      </c>
    </row>
    <row r="1344" spans="1:2" x14ac:dyDescent="0.3">
      <c r="A1344" s="3" t="s">
        <v>5155</v>
      </c>
      <c r="B1344" s="3">
        <f>AVERAGEIF(IMDB_Movies!$A$2:$A$3941,'Task 4'!A1344,IMDB_Movies!$H$2:$H$3941)</f>
        <v>7.3</v>
      </c>
    </row>
    <row r="1345" spans="1:2" x14ac:dyDescent="0.3">
      <c r="A1345" s="3" t="s">
        <v>5157</v>
      </c>
      <c r="B1345" s="3">
        <f>AVERAGEIF(IMDB_Movies!$A$2:$A$3941,'Task 4'!A1345,IMDB_Movies!$H$2:$H$3941)</f>
        <v>4.5999999999999996</v>
      </c>
    </row>
    <row r="1346" spans="1:2" x14ac:dyDescent="0.3">
      <c r="A1346" s="3" t="s">
        <v>5160</v>
      </c>
      <c r="B1346" s="3">
        <f>AVERAGEIF(IMDB_Movies!$A$2:$A$3941,'Task 4'!A1346,IMDB_Movies!$H$2:$H$3941)</f>
        <v>5.0999999999999996</v>
      </c>
    </row>
    <row r="1347" spans="1:2" x14ac:dyDescent="0.3">
      <c r="A1347" s="3" t="s">
        <v>5162</v>
      </c>
      <c r="B1347" s="3">
        <f>AVERAGEIF(IMDB_Movies!$A$2:$A$3941,'Task 4'!A1347,IMDB_Movies!$H$2:$H$3941)</f>
        <v>7.15</v>
      </c>
    </row>
    <row r="1348" spans="1:2" x14ac:dyDescent="0.3">
      <c r="A1348" s="3" t="s">
        <v>5164</v>
      </c>
      <c r="B1348" s="3">
        <f>AVERAGEIF(IMDB_Movies!$A$2:$A$3941,'Task 4'!A1348,IMDB_Movies!$H$2:$H$3941)</f>
        <v>5.3</v>
      </c>
    </row>
    <row r="1349" spans="1:2" x14ac:dyDescent="0.3">
      <c r="A1349" s="3" t="s">
        <v>5166</v>
      </c>
      <c r="B1349" s="3">
        <f>AVERAGEIF(IMDB_Movies!$A$2:$A$3941,'Task 4'!A1349,IMDB_Movies!$H$2:$H$3941)</f>
        <v>7.1000000000000005</v>
      </c>
    </row>
    <row r="1350" spans="1:2" x14ac:dyDescent="0.3">
      <c r="A1350" s="3" t="s">
        <v>5170</v>
      </c>
      <c r="B1350" s="3">
        <f>AVERAGEIF(IMDB_Movies!$A$2:$A$3941,'Task 4'!A1350,IMDB_Movies!$H$2:$H$3941)</f>
        <v>7.2</v>
      </c>
    </row>
    <row r="1351" spans="1:2" x14ac:dyDescent="0.3">
      <c r="A1351" s="3" t="s">
        <v>5172</v>
      </c>
      <c r="B1351" s="3">
        <f>AVERAGEIF(IMDB_Movies!$A$2:$A$3941,'Task 4'!A1351,IMDB_Movies!$H$2:$H$3941)</f>
        <v>5.8</v>
      </c>
    </row>
    <row r="1352" spans="1:2" x14ac:dyDescent="0.3">
      <c r="A1352" s="3" t="s">
        <v>5175</v>
      </c>
      <c r="B1352" s="3">
        <f>AVERAGEIF(IMDB_Movies!$A$2:$A$3941,'Task 4'!A1352,IMDB_Movies!$H$2:$H$3941)</f>
        <v>3.8</v>
      </c>
    </row>
    <row r="1353" spans="1:2" x14ac:dyDescent="0.3">
      <c r="A1353" s="3" t="s">
        <v>5177</v>
      </c>
      <c r="B1353" s="3">
        <f>AVERAGEIF(IMDB_Movies!$A$2:$A$3941,'Task 4'!A1353,IMDB_Movies!$H$2:$H$3941)</f>
        <v>5.7</v>
      </c>
    </row>
    <row r="1354" spans="1:2" x14ac:dyDescent="0.3">
      <c r="A1354" s="3" t="s">
        <v>5181</v>
      </c>
      <c r="B1354" s="3">
        <f>AVERAGEIF(IMDB_Movies!$A$2:$A$3941,'Task 4'!A1354,IMDB_Movies!$H$2:$H$3941)</f>
        <v>6.2</v>
      </c>
    </row>
    <row r="1355" spans="1:2" x14ac:dyDescent="0.3">
      <c r="A1355" s="3" t="s">
        <v>5184</v>
      </c>
      <c r="B1355" s="3">
        <f>AVERAGEIF(IMDB_Movies!$A$2:$A$3941,'Task 4'!A1355,IMDB_Movies!$H$2:$H$3941)</f>
        <v>4.7</v>
      </c>
    </row>
    <row r="1356" spans="1:2" x14ac:dyDescent="0.3">
      <c r="A1356" s="3" t="s">
        <v>5187</v>
      </c>
      <c r="B1356" s="3">
        <f>AVERAGEIF(IMDB_Movies!$A$2:$A$3941,'Task 4'!A1356,IMDB_Movies!$H$2:$H$3941)</f>
        <v>7.1</v>
      </c>
    </row>
    <row r="1357" spans="1:2" x14ac:dyDescent="0.3">
      <c r="A1357" s="3" t="s">
        <v>5189</v>
      </c>
      <c r="B1357" s="3">
        <f>AVERAGEIF(IMDB_Movies!$A$2:$A$3941,'Task 4'!A1357,IMDB_Movies!$H$2:$H$3941)</f>
        <v>5.8</v>
      </c>
    </row>
    <row r="1358" spans="1:2" x14ac:dyDescent="0.3">
      <c r="A1358" s="3" t="s">
        <v>5191</v>
      </c>
      <c r="B1358" s="3">
        <f>AVERAGEIF(IMDB_Movies!$A$2:$A$3941,'Task 4'!A1358,IMDB_Movies!$H$2:$H$3941)</f>
        <v>7.1</v>
      </c>
    </row>
    <row r="1359" spans="1:2" x14ac:dyDescent="0.3">
      <c r="A1359" s="3" t="s">
        <v>5193</v>
      </c>
      <c r="B1359" s="3">
        <f>AVERAGEIF(IMDB_Movies!$A$2:$A$3941,'Task 4'!A1359,IMDB_Movies!$H$2:$H$3941)</f>
        <v>7.1</v>
      </c>
    </row>
    <row r="1360" spans="1:2" x14ac:dyDescent="0.3">
      <c r="A1360" s="3" t="s">
        <v>5202</v>
      </c>
      <c r="B1360" s="3">
        <f>AVERAGEIF(IMDB_Movies!$A$2:$A$3941,'Task 4'!A1360,IMDB_Movies!$H$2:$H$3941)</f>
        <v>5.6</v>
      </c>
    </row>
    <row r="1361" spans="1:2" x14ac:dyDescent="0.3">
      <c r="A1361" s="3" t="s">
        <v>5205</v>
      </c>
      <c r="B1361" s="3">
        <f>AVERAGEIF(IMDB_Movies!$A$2:$A$3941,'Task 4'!A1361,IMDB_Movies!$H$2:$H$3941)</f>
        <v>6.6</v>
      </c>
    </row>
    <row r="1362" spans="1:2" x14ac:dyDescent="0.3">
      <c r="A1362" s="3" t="s">
        <v>5209</v>
      </c>
      <c r="B1362" s="3">
        <f>AVERAGEIF(IMDB_Movies!$A$2:$A$3941,'Task 4'!A1362,IMDB_Movies!$H$2:$H$3941)</f>
        <v>7.9</v>
      </c>
    </row>
    <row r="1363" spans="1:2" x14ac:dyDescent="0.3">
      <c r="A1363" s="3" t="s">
        <v>5211</v>
      </c>
      <c r="B1363" s="3">
        <f>AVERAGEIF(IMDB_Movies!$A$2:$A$3941,'Task 4'!A1363,IMDB_Movies!$H$2:$H$3941)</f>
        <v>6.7</v>
      </c>
    </row>
    <row r="1364" spans="1:2" x14ac:dyDescent="0.3">
      <c r="A1364" s="3" t="s">
        <v>5213</v>
      </c>
      <c r="B1364" s="3">
        <f>AVERAGEIF(IMDB_Movies!$A$2:$A$3941,'Task 4'!A1364,IMDB_Movies!$H$2:$H$3941)</f>
        <v>6.6</v>
      </c>
    </row>
    <row r="1365" spans="1:2" x14ac:dyDescent="0.3">
      <c r="A1365" s="3" t="s">
        <v>5216</v>
      </c>
      <c r="B1365" s="3">
        <f>AVERAGEIF(IMDB_Movies!$A$2:$A$3941,'Task 4'!A1365,IMDB_Movies!$H$2:$H$3941)</f>
        <v>5.25</v>
      </c>
    </row>
    <row r="1366" spans="1:2" x14ac:dyDescent="0.3">
      <c r="A1366" s="3" t="s">
        <v>5218</v>
      </c>
      <c r="B1366" s="3">
        <f>AVERAGEIF(IMDB_Movies!$A$2:$A$3941,'Task 4'!A1366,IMDB_Movies!$H$2:$H$3941)</f>
        <v>7.2</v>
      </c>
    </row>
    <row r="1367" spans="1:2" x14ac:dyDescent="0.3">
      <c r="A1367" s="3" t="s">
        <v>5220</v>
      </c>
      <c r="B1367" s="3">
        <f>AVERAGEIF(IMDB_Movies!$A$2:$A$3941,'Task 4'!A1367,IMDB_Movies!$H$2:$H$3941)</f>
        <v>6.1</v>
      </c>
    </row>
    <row r="1368" spans="1:2" x14ac:dyDescent="0.3">
      <c r="A1368" s="3" t="s">
        <v>5222</v>
      </c>
      <c r="B1368" s="3">
        <f>AVERAGEIF(IMDB_Movies!$A$2:$A$3941,'Task 4'!A1368,IMDB_Movies!$H$2:$H$3941)</f>
        <v>5.3</v>
      </c>
    </row>
    <row r="1369" spans="1:2" x14ac:dyDescent="0.3">
      <c r="A1369" s="3" t="s">
        <v>5228</v>
      </c>
      <c r="B1369" s="3">
        <f>AVERAGEIF(IMDB_Movies!$A$2:$A$3941,'Task 4'!A1369,IMDB_Movies!$H$2:$H$3941)</f>
        <v>7.6</v>
      </c>
    </row>
    <row r="1370" spans="1:2" x14ac:dyDescent="0.3">
      <c r="A1370" s="3" t="s">
        <v>5232</v>
      </c>
      <c r="B1370" s="3">
        <f>AVERAGEIF(IMDB_Movies!$A$2:$A$3941,'Task 4'!A1370,IMDB_Movies!$H$2:$H$3941)</f>
        <v>7.3</v>
      </c>
    </row>
    <row r="1371" spans="1:2" x14ac:dyDescent="0.3">
      <c r="A1371" s="3" t="s">
        <v>5237</v>
      </c>
      <c r="B1371" s="3">
        <f>AVERAGEIF(IMDB_Movies!$A$2:$A$3941,'Task 4'!A1371,IMDB_Movies!$H$2:$H$3941)</f>
        <v>6.9</v>
      </c>
    </row>
    <row r="1372" spans="1:2" x14ac:dyDescent="0.3">
      <c r="A1372" s="3" t="s">
        <v>5240</v>
      </c>
      <c r="B1372" s="3">
        <f>AVERAGEIF(IMDB_Movies!$A$2:$A$3941,'Task 4'!A1372,IMDB_Movies!$H$2:$H$3941)</f>
        <v>4.4000000000000004</v>
      </c>
    </row>
    <row r="1373" spans="1:2" x14ac:dyDescent="0.3">
      <c r="A1373" s="3" t="s">
        <v>5243</v>
      </c>
      <c r="B1373" s="3">
        <f>AVERAGEIF(IMDB_Movies!$A$2:$A$3941,'Task 4'!A1373,IMDB_Movies!$H$2:$H$3941)</f>
        <v>7.6</v>
      </c>
    </row>
    <row r="1374" spans="1:2" x14ac:dyDescent="0.3">
      <c r="A1374" s="3" t="s">
        <v>5246</v>
      </c>
      <c r="B1374" s="3">
        <f>AVERAGEIF(IMDB_Movies!$A$2:$A$3941,'Task 4'!A1374,IMDB_Movies!$H$2:$H$3941)</f>
        <v>6.8</v>
      </c>
    </row>
    <row r="1375" spans="1:2" x14ac:dyDescent="0.3">
      <c r="A1375" s="3" t="s">
        <v>5249</v>
      </c>
      <c r="B1375" s="3">
        <f>AVERAGEIF(IMDB_Movies!$A$2:$A$3941,'Task 4'!A1375,IMDB_Movies!$H$2:$H$3941)</f>
        <v>7.3</v>
      </c>
    </row>
    <row r="1376" spans="1:2" x14ac:dyDescent="0.3">
      <c r="A1376" s="3" t="s">
        <v>5251</v>
      </c>
      <c r="B1376" s="3">
        <f>AVERAGEIF(IMDB_Movies!$A$2:$A$3941,'Task 4'!A1376,IMDB_Movies!$H$2:$H$3941)</f>
        <v>5</v>
      </c>
    </row>
    <row r="1377" spans="1:2" x14ac:dyDescent="0.3">
      <c r="A1377" s="3" t="s">
        <v>5254</v>
      </c>
      <c r="B1377" s="3">
        <f>AVERAGEIF(IMDB_Movies!$A$2:$A$3941,'Task 4'!A1377,IMDB_Movies!$H$2:$H$3941)</f>
        <v>5.2</v>
      </c>
    </row>
    <row r="1378" spans="1:2" x14ac:dyDescent="0.3">
      <c r="A1378" s="3" t="s">
        <v>5257</v>
      </c>
      <c r="B1378" s="3">
        <f>AVERAGEIF(IMDB_Movies!$A$2:$A$3941,'Task 4'!A1378,IMDB_Movies!$H$2:$H$3941)</f>
        <v>6.15</v>
      </c>
    </row>
    <row r="1379" spans="1:2" x14ac:dyDescent="0.3">
      <c r="A1379" s="3" t="s">
        <v>5261</v>
      </c>
      <c r="B1379" s="3">
        <f>AVERAGEIF(IMDB_Movies!$A$2:$A$3941,'Task 4'!A1379,IMDB_Movies!$H$2:$H$3941)</f>
        <v>7.4</v>
      </c>
    </row>
    <row r="1380" spans="1:2" x14ac:dyDescent="0.3">
      <c r="A1380" s="3" t="s">
        <v>5263</v>
      </c>
      <c r="B1380" s="3">
        <f>AVERAGEIF(IMDB_Movies!$A$2:$A$3941,'Task 4'!A1380,IMDB_Movies!$H$2:$H$3941)</f>
        <v>5.0999999999999996</v>
      </c>
    </row>
    <row r="1381" spans="1:2" x14ac:dyDescent="0.3">
      <c r="A1381" s="3" t="s">
        <v>5265</v>
      </c>
      <c r="B1381" s="3">
        <f>AVERAGEIF(IMDB_Movies!$A$2:$A$3941,'Task 4'!A1381,IMDB_Movies!$H$2:$H$3941)</f>
        <v>5</v>
      </c>
    </row>
    <row r="1382" spans="1:2" x14ac:dyDescent="0.3">
      <c r="A1382" s="3" t="s">
        <v>5267</v>
      </c>
      <c r="B1382" s="3">
        <f>AVERAGEIF(IMDB_Movies!$A$2:$A$3941,'Task 4'!A1382,IMDB_Movies!$H$2:$H$3941)</f>
        <v>7.2</v>
      </c>
    </row>
    <row r="1383" spans="1:2" x14ac:dyDescent="0.3">
      <c r="A1383" s="3" t="s">
        <v>5269</v>
      </c>
      <c r="B1383" s="3">
        <f>AVERAGEIF(IMDB_Movies!$A$2:$A$3941,'Task 4'!A1383,IMDB_Movies!$H$2:$H$3941)</f>
        <v>5.95</v>
      </c>
    </row>
    <row r="1384" spans="1:2" x14ac:dyDescent="0.3">
      <c r="A1384" s="3" t="s">
        <v>5271</v>
      </c>
      <c r="B1384" s="3">
        <f>AVERAGEIF(IMDB_Movies!$A$2:$A$3941,'Task 4'!A1384,IMDB_Movies!$H$2:$H$3941)</f>
        <v>5.6</v>
      </c>
    </row>
    <row r="1385" spans="1:2" x14ac:dyDescent="0.3">
      <c r="A1385" s="3" t="s">
        <v>5276</v>
      </c>
      <c r="B1385" s="3">
        <f>AVERAGEIF(IMDB_Movies!$A$2:$A$3941,'Task 4'!A1385,IMDB_Movies!$H$2:$H$3941)</f>
        <v>7.3</v>
      </c>
    </row>
    <row r="1386" spans="1:2" x14ac:dyDescent="0.3">
      <c r="A1386" s="3" t="s">
        <v>5278</v>
      </c>
      <c r="B1386" s="3">
        <f>AVERAGEIF(IMDB_Movies!$A$2:$A$3941,'Task 4'!A1386,IMDB_Movies!$H$2:$H$3941)</f>
        <v>4.5</v>
      </c>
    </row>
    <row r="1387" spans="1:2" x14ac:dyDescent="0.3">
      <c r="A1387" s="3" t="s">
        <v>5282</v>
      </c>
      <c r="B1387" s="3">
        <f>AVERAGEIF(IMDB_Movies!$A$2:$A$3941,'Task 4'!A1387,IMDB_Movies!$H$2:$H$3941)</f>
        <v>5.3</v>
      </c>
    </row>
    <row r="1388" spans="1:2" x14ac:dyDescent="0.3">
      <c r="A1388" s="3" t="s">
        <v>5284</v>
      </c>
      <c r="B1388" s="3">
        <f>AVERAGEIF(IMDB_Movies!$A$2:$A$3941,'Task 4'!A1388,IMDB_Movies!$H$2:$H$3941)</f>
        <v>4.9000000000000004</v>
      </c>
    </row>
    <row r="1389" spans="1:2" x14ac:dyDescent="0.3">
      <c r="A1389" s="3" t="s">
        <v>5288</v>
      </c>
      <c r="B1389" s="3">
        <f>AVERAGEIF(IMDB_Movies!$A$2:$A$3941,'Task 4'!A1389,IMDB_Movies!$H$2:$H$3941)</f>
        <v>3.8</v>
      </c>
    </row>
    <row r="1390" spans="1:2" x14ac:dyDescent="0.3">
      <c r="A1390" s="3" t="s">
        <v>5292</v>
      </c>
      <c r="B1390" s="3">
        <f>AVERAGEIF(IMDB_Movies!$A$2:$A$3941,'Task 4'!A1390,IMDB_Movies!$H$2:$H$3941)</f>
        <v>6.2</v>
      </c>
    </row>
    <row r="1391" spans="1:2" x14ac:dyDescent="0.3">
      <c r="A1391" s="3" t="s">
        <v>5295</v>
      </c>
      <c r="B1391" s="3">
        <f>AVERAGEIF(IMDB_Movies!$A$2:$A$3941,'Task 4'!A1391,IMDB_Movies!$H$2:$H$3941)</f>
        <v>6.3</v>
      </c>
    </row>
    <row r="1392" spans="1:2" x14ac:dyDescent="0.3">
      <c r="A1392" s="3" t="s">
        <v>5297</v>
      </c>
      <c r="B1392" s="3">
        <f>AVERAGEIF(IMDB_Movies!$A$2:$A$3941,'Task 4'!A1392,IMDB_Movies!$H$2:$H$3941)</f>
        <v>5.2</v>
      </c>
    </row>
    <row r="1393" spans="1:2" x14ac:dyDescent="0.3">
      <c r="A1393" s="3" t="s">
        <v>5299</v>
      </c>
      <c r="B1393" s="3">
        <f>AVERAGEIF(IMDB_Movies!$A$2:$A$3941,'Task 4'!A1393,IMDB_Movies!$H$2:$H$3941)</f>
        <v>6.9</v>
      </c>
    </row>
    <row r="1394" spans="1:2" x14ac:dyDescent="0.3">
      <c r="A1394" s="3" t="s">
        <v>5302</v>
      </c>
      <c r="B1394" s="3">
        <f>AVERAGEIF(IMDB_Movies!$A$2:$A$3941,'Task 4'!A1394,IMDB_Movies!$H$2:$H$3941)</f>
        <v>4.4333333333333327</v>
      </c>
    </row>
    <row r="1395" spans="1:2" x14ac:dyDescent="0.3">
      <c r="A1395" s="3" t="s">
        <v>5304</v>
      </c>
      <c r="B1395" s="3">
        <f>AVERAGEIF(IMDB_Movies!$A$2:$A$3941,'Task 4'!A1395,IMDB_Movies!$H$2:$H$3941)</f>
        <v>6.1</v>
      </c>
    </row>
    <row r="1396" spans="1:2" x14ac:dyDescent="0.3">
      <c r="A1396" s="3" t="s">
        <v>5307</v>
      </c>
      <c r="B1396" s="3">
        <f>AVERAGEIF(IMDB_Movies!$A$2:$A$3941,'Task 4'!A1396,IMDB_Movies!$H$2:$H$3941)</f>
        <v>5.9</v>
      </c>
    </row>
    <row r="1397" spans="1:2" x14ac:dyDescent="0.3">
      <c r="A1397" s="3" t="s">
        <v>5309</v>
      </c>
      <c r="B1397" s="3">
        <f>AVERAGEIF(IMDB_Movies!$A$2:$A$3941,'Task 4'!A1397,IMDB_Movies!$H$2:$H$3941)</f>
        <v>6.9</v>
      </c>
    </row>
    <row r="1398" spans="1:2" x14ac:dyDescent="0.3">
      <c r="A1398" s="3" t="s">
        <v>5311</v>
      </c>
      <c r="B1398" s="3">
        <f>AVERAGEIF(IMDB_Movies!$A$2:$A$3941,'Task 4'!A1398,IMDB_Movies!$H$2:$H$3941)</f>
        <v>7.7</v>
      </c>
    </row>
    <row r="1399" spans="1:2" x14ac:dyDescent="0.3">
      <c r="A1399" s="3" t="s">
        <v>5313</v>
      </c>
      <c r="B1399" s="3">
        <f>AVERAGEIF(IMDB_Movies!$A$2:$A$3941,'Task 4'!A1399,IMDB_Movies!$H$2:$H$3941)</f>
        <v>5.3</v>
      </c>
    </row>
    <row r="1400" spans="1:2" x14ac:dyDescent="0.3">
      <c r="A1400" s="3" t="s">
        <v>5315</v>
      </c>
      <c r="B1400" s="3">
        <f>AVERAGEIF(IMDB_Movies!$A$2:$A$3941,'Task 4'!A1400,IMDB_Movies!$H$2:$H$3941)</f>
        <v>7</v>
      </c>
    </row>
    <row r="1401" spans="1:2" x14ac:dyDescent="0.3">
      <c r="A1401" s="3" t="s">
        <v>5317</v>
      </c>
      <c r="B1401" s="3">
        <f>AVERAGEIF(IMDB_Movies!$A$2:$A$3941,'Task 4'!A1401,IMDB_Movies!$H$2:$H$3941)</f>
        <v>6.6</v>
      </c>
    </row>
    <row r="1402" spans="1:2" x14ac:dyDescent="0.3">
      <c r="A1402" s="3" t="s">
        <v>5321</v>
      </c>
      <c r="B1402" s="3">
        <f>AVERAGEIF(IMDB_Movies!$A$2:$A$3941,'Task 4'!A1402,IMDB_Movies!$H$2:$H$3941)</f>
        <v>6.9</v>
      </c>
    </row>
    <row r="1403" spans="1:2" x14ac:dyDescent="0.3">
      <c r="A1403" s="3" t="s">
        <v>5324</v>
      </c>
      <c r="B1403" s="3">
        <f>AVERAGEIF(IMDB_Movies!$A$2:$A$3941,'Task 4'!A1403,IMDB_Movies!$H$2:$H$3941)</f>
        <v>7.2</v>
      </c>
    </row>
    <row r="1404" spans="1:2" x14ac:dyDescent="0.3">
      <c r="A1404" s="3" t="s">
        <v>5326</v>
      </c>
      <c r="B1404" s="3">
        <f>AVERAGEIF(IMDB_Movies!$A$2:$A$3941,'Task 4'!A1404,IMDB_Movies!$H$2:$H$3941)</f>
        <v>6.9499999999999993</v>
      </c>
    </row>
    <row r="1405" spans="1:2" x14ac:dyDescent="0.3">
      <c r="A1405" s="3" t="s">
        <v>5331</v>
      </c>
      <c r="B1405" s="3">
        <f>AVERAGEIF(IMDB_Movies!$A$2:$A$3941,'Task 4'!A1405,IMDB_Movies!$H$2:$H$3941)</f>
        <v>6.4</v>
      </c>
    </row>
    <row r="1406" spans="1:2" x14ac:dyDescent="0.3">
      <c r="A1406" s="3" t="s">
        <v>5337</v>
      </c>
      <c r="B1406" s="3">
        <f>AVERAGEIF(IMDB_Movies!$A$2:$A$3941,'Task 4'!A1406,IMDB_Movies!$H$2:$H$3941)</f>
        <v>7.1</v>
      </c>
    </row>
    <row r="1407" spans="1:2" x14ac:dyDescent="0.3">
      <c r="A1407" s="3" t="s">
        <v>5341</v>
      </c>
      <c r="B1407" s="3">
        <f>AVERAGEIF(IMDB_Movies!$A$2:$A$3941,'Task 4'!A1407,IMDB_Movies!$H$2:$H$3941)</f>
        <v>6.55</v>
      </c>
    </row>
    <row r="1408" spans="1:2" x14ac:dyDescent="0.3">
      <c r="A1408" s="3" t="s">
        <v>5343</v>
      </c>
      <c r="B1408" s="3">
        <f>AVERAGEIF(IMDB_Movies!$A$2:$A$3941,'Task 4'!A1408,IMDB_Movies!$H$2:$H$3941)</f>
        <v>7.1</v>
      </c>
    </row>
    <row r="1409" spans="1:2" x14ac:dyDescent="0.3">
      <c r="A1409" s="3" t="s">
        <v>5346</v>
      </c>
      <c r="B1409" s="3">
        <f>AVERAGEIF(IMDB_Movies!$A$2:$A$3941,'Task 4'!A1409,IMDB_Movies!$H$2:$H$3941)</f>
        <v>4.4000000000000004</v>
      </c>
    </row>
    <row r="1410" spans="1:2" x14ac:dyDescent="0.3">
      <c r="A1410" s="3" t="s">
        <v>5350</v>
      </c>
      <c r="B1410" s="3">
        <f>AVERAGEIF(IMDB_Movies!$A$2:$A$3941,'Task 4'!A1410,IMDB_Movies!$H$2:$H$3941)</f>
        <v>7.3</v>
      </c>
    </row>
    <row r="1411" spans="1:2" x14ac:dyDescent="0.3">
      <c r="A1411" s="3" t="s">
        <v>5352</v>
      </c>
      <c r="B1411" s="3">
        <f>AVERAGEIF(IMDB_Movies!$A$2:$A$3941,'Task 4'!A1411,IMDB_Movies!$H$2:$H$3941)</f>
        <v>6.35</v>
      </c>
    </row>
    <row r="1412" spans="1:2" x14ac:dyDescent="0.3">
      <c r="A1412" s="3" t="s">
        <v>5357</v>
      </c>
      <c r="B1412" s="3">
        <f>AVERAGEIF(IMDB_Movies!$A$2:$A$3941,'Task 4'!A1412,IMDB_Movies!$H$2:$H$3941)</f>
        <v>3.3</v>
      </c>
    </row>
    <row r="1413" spans="1:2" x14ac:dyDescent="0.3">
      <c r="A1413" s="3" t="s">
        <v>5359</v>
      </c>
      <c r="B1413" s="3">
        <f>AVERAGEIF(IMDB_Movies!$A$2:$A$3941,'Task 4'!A1413,IMDB_Movies!$H$2:$H$3941)</f>
        <v>7.5</v>
      </c>
    </row>
    <row r="1414" spans="1:2" x14ac:dyDescent="0.3">
      <c r="A1414" s="3" t="s">
        <v>5361</v>
      </c>
      <c r="B1414" s="3">
        <f>AVERAGEIF(IMDB_Movies!$A$2:$A$3941,'Task 4'!A1414,IMDB_Movies!$H$2:$H$3941)</f>
        <v>7.4</v>
      </c>
    </row>
    <row r="1415" spans="1:2" x14ac:dyDescent="0.3">
      <c r="A1415" s="3" t="s">
        <v>5365</v>
      </c>
      <c r="B1415" s="3">
        <f>AVERAGEIF(IMDB_Movies!$A$2:$A$3941,'Task 4'!A1415,IMDB_Movies!$H$2:$H$3941)</f>
        <v>7.3</v>
      </c>
    </row>
    <row r="1416" spans="1:2" x14ac:dyDescent="0.3">
      <c r="A1416" s="3" t="s">
        <v>5371</v>
      </c>
      <c r="B1416" s="3">
        <f>AVERAGEIF(IMDB_Movies!$A$2:$A$3941,'Task 4'!A1416,IMDB_Movies!$H$2:$H$3941)</f>
        <v>6.7</v>
      </c>
    </row>
    <row r="1417" spans="1:2" x14ac:dyDescent="0.3">
      <c r="A1417" s="3" t="s">
        <v>5375</v>
      </c>
      <c r="B1417" s="3">
        <f>AVERAGEIF(IMDB_Movies!$A$2:$A$3941,'Task 4'!A1417,IMDB_Movies!$H$2:$H$3941)</f>
        <v>7.2</v>
      </c>
    </row>
    <row r="1418" spans="1:2" x14ac:dyDescent="0.3">
      <c r="A1418" s="3" t="s">
        <v>5377</v>
      </c>
      <c r="B1418" s="3">
        <f>AVERAGEIF(IMDB_Movies!$A$2:$A$3941,'Task 4'!A1418,IMDB_Movies!$H$2:$H$3941)</f>
        <v>5.9</v>
      </c>
    </row>
    <row r="1419" spans="1:2" x14ac:dyDescent="0.3">
      <c r="A1419" s="3" t="s">
        <v>5384</v>
      </c>
      <c r="B1419" s="3">
        <f>AVERAGEIF(IMDB_Movies!$A$2:$A$3941,'Task 4'!A1419,IMDB_Movies!$H$2:$H$3941)</f>
        <v>7.2</v>
      </c>
    </row>
    <row r="1420" spans="1:2" x14ac:dyDescent="0.3">
      <c r="A1420" s="3" t="s">
        <v>5387</v>
      </c>
      <c r="B1420" s="3">
        <f>AVERAGEIF(IMDB_Movies!$A$2:$A$3941,'Task 4'!A1420,IMDB_Movies!$H$2:$H$3941)</f>
        <v>5.4</v>
      </c>
    </row>
    <row r="1421" spans="1:2" x14ac:dyDescent="0.3">
      <c r="A1421" s="3" t="s">
        <v>5390</v>
      </c>
      <c r="B1421" s="3">
        <f>AVERAGEIF(IMDB_Movies!$A$2:$A$3941,'Task 4'!A1421,IMDB_Movies!$H$2:$H$3941)</f>
        <v>7.8</v>
      </c>
    </row>
    <row r="1422" spans="1:2" x14ac:dyDescent="0.3">
      <c r="A1422" s="3" t="s">
        <v>5392</v>
      </c>
      <c r="B1422" s="3">
        <f>AVERAGEIF(IMDB_Movies!$A$2:$A$3941,'Task 4'!A1422,IMDB_Movies!$H$2:$H$3941)</f>
        <v>6.8</v>
      </c>
    </row>
    <row r="1423" spans="1:2" x14ac:dyDescent="0.3">
      <c r="A1423" s="3" t="s">
        <v>5395</v>
      </c>
      <c r="B1423" s="3">
        <f>AVERAGEIF(IMDB_Movies!$A$2:$A$3941,'Task 4'!A1423,IMDB_Movies!$H$2:$H$3941)</f>
        <v>6.5</v>
      </c>
    </row>
    <row r="1424" spans="1:2" x14ac:dyDescent="0.3">
      <c r="A1424" s="3" t="s">
        <v>5397</v>
      </c>
      <c r="B1424" s="3">
        <f>AVERAGEIF(IMDB_Movies!$A$2:$A$3941,'Task 4'!A1424,IMDB_Movies!$H$2:$H$3941)</f>
        <v>7.3</v>
      </c>
    </row>
    <row r="1425" spans="1:2" x14ac:dyDescent="0.3">
      <c r="A1425" s="3" t="s">
        <v>5399</v>
      </c>
      <c r="B1425" s="3">
        <f>AVERAGEIF(IMDB_Movies!$A$2:$A$3941,'Task 4'!A1425,IMDB_Movies!$H$2:$H$3941)</f>
        <v>5.9</v>
      </c>
    </row>
    <row r="1426" spans="1:2" x14ac:dyDescent="0.3">
      <c r="A1426" s="3" t="s">
        <v>5402</v>
      </c>
      <c r="B1426" s="3">
        <f>AVERAGEIF(IMDB_Movies!$A$2:$A$3941,'Task 4'!A1426,IMDB_Movies!$H$2:$H$3941)</f>
        <v>5.8</v>
      </c>
    </row>
    <row r="1427" spans="1:2" x14ac:dyDescent="0.3">
      <c r="A1427" s="3" t="s">
        <v>5404</v>
      </c>
      <c r="B1427" s="3">
        <f>AVERAGEIF(IMDB_Movies!$A$2:$A$3941,'Task 4'!A1427,IMDB_Movies!$H$2:$H$3941)</f>
        <v>6.1</v>
      </c>
    </row>
    <row r="1428" spans="1:2" x14ac:dyDescent="0.3">
      <c r="A1428" s="3" t="s">
        <v>5407</v>
      </c>
      <c r="B1428" s="3">
        <f>AVERAGEIF(IMDB_Movies!$A$2:$A$3941,'Task 4'!A1428,IMDB_Movies!$H$2:$H$3941)</f>
        <v>7.2</v>
      </c>
    </row>
    <row r="1429" spans="1:2" x14ac:dyDescent="0.3">
      <c r="A1429" s="3" t="s">
        <v>5417</v>
      </c>
      <c r="B1429" s="3">
        <f>AVERAGEIF(IMDB_Movies!$A$2:$A$3941,'Task 4'!A1429,IMDB_Movies!$H$2:$H$3941)</f>
        <v>6.7</v>
      </c>
    </row>
    <row r="1430" spans="1:2" x14ac:dyDescent="0.3">
      <c r="A1430" s="3" t="s">
        <v>5420</v>
      </c>
      <c r="B1430" s="3">
        <f>AVERAGEIF(IMDB_Movies!$A$2:$A$3941,'Task 4'!A1430,IMDB_Movies!$H$2:$H$3941)</f>
        <v>5.6</v>
      </c>
    </row>
    <row r="1431" spans="1:2" x14ac:dyDescent="0.3">
      <c r="A1431" s="3" t="s">
        <v>5422</v>
      </c>
      <c r="B1431" s="3">
        <f>AVERAGEIF(IMDB_Movies!$A$2:$A$3941,'Task 4'!A1431,IMDB_Movies!$H$2:$H$3941)</f>
        <v>6.5</v>
      </c>
    </row>
    <row r="1432" spans="1:2" x14ac:dyDescent="0.3">
      <c r="A1432" s="3" t="s">
        <v>5425</v>
      </c>
      <c r="B1432" s="3">
        <f>AVERAGEIF(IMDB_Movies!$A$2:$A$3941,'Task 4'!A1432,IMDB_Movies!$H$2:$H$3941)</f>
        <v>7.1</v>
      </c>
    </row>
    <row r="1433" spans="1:2" x14ac:dyDescent="0.3">
      <c r="A1433" s="3" t="s">
        <v>5428</v>
      </c>
      <c r="B1433" s="3">
        <f>AVERAGEIF(IMDB_Movies!$A$2:$A$3941,'Task 4'!A1433,IMDB_Movies!$H$2:$H$3941)</f>
        <v>4</v>
      </c>
    </row>
    <row r="1434" spans="1:2" x14ac:dyDescent="0.3">
      <c r="A1434" s="3" t="s">
        <v>5432</v>
      </c>
      <c r="B1434" s="3">
        <f>AVERAGEIF(IMDB_Movies!$A$2:$A$3941,'Task 4'!A1434,IMDB_Movies!$H$2:$H$3941)</f>
        <v>4.3</v>
      </c>
    </row>
    <row r="1435" spans="1:2" x14ac:dyDescent="0.3">
      <c r="A1435" s="3" t="s">
        <v>5437</v>
      </c>
      <c r="B1435" s="3">
        <f>AVERAGEIF(IMDB_Movies!$A$2:$A$3941,'Task 4'!A1435,IMDB_Movies!$H$2:$H$3941)</f>
        <v>5.9</v>
      </c>
    </row>
    <row r="1436" spans="1:2" x14ac:dyDescent="0.3">
      <c r="A1436" s="3" t="s">
        <v>5441</v>
      </c>
      <c r="B1436" s="3">
        <f>AVERAGEIF(IMDB_Movies!$A$2:$A$3941,'Task 4'!A1436,IMDB_Movies!$H$2:$H$3941)</f>
        <v>6.6</v>
      </c>
    </row>
    <row r="1437" spans="1:2" x14ac:dyDescent="0.3">
      <c r="A1437" s="3" t="s">
        <v>5443</v>
      </c>
      <c r="B1437" s="3">
        <f>AVERAGEIF(IMDB_Movies!$A$2:$A$3941,'Task 4'!A1437,IMDB_Movies!$H$2:$H$3941)</f>
        <v>6.4</v>
      </c>
    </row>
    <row r="1438" spans="1:2" x14ac:dyDescent="0.3">
      <c r="A1438" s="3" t="s">
        <v>5446</v>
      </c>
      <c r="B1438" s="3">
        <f>AVERAGEIF(IMDB_Movies!$A$2:$A$3941,'Task 4'!A1438,IMDB_Movies!$H$2:$H$3941)</f>
        <v>2.7</v>
      </c>
    </row>
    <row r="1439" spans="1:2" x14ac:dyDescent="0.3">
      <c r="A1439" s="3" t="s">
        <v>5450</v>
      </c>
      <c r="B1439" s="3">
        <f>AVERAGEIF(IMDB_Movies!$A$2:$A$3941,'Task 4'!A1439,IMDB_Movies!$H$2:$H$3941)</f>
        <v>5.8</v>
      </c>
    </row>
    <row r="1440" spans="1:2" x14ac:dyDescent="0.3">
      <c r="A1440" s="3" t="s">
        <v>5453</v>
      </c>
      <c r="B1440" s="3">
        <f>AVERAGEIF(IMDB_Movies!$A$2:$A$3941,'Task 4'!A1440,IMDB_Movies!$H$2:$H$3941)</f>
        <v>6.9</v>
      </c>
    </row>
    <row r="1441" spans="1:2" x14ac:dyDescent="0.3">
      <c r="A1441" s="3" t="s">
        <v>5455</v>
      </c>
      <c r="B1441" s="3">
        <f>AVERAGEIF(IMDB_Movies!$A$2:$A$3941,'Task 4'!A1441,IMDB_Movies!$H$2:$H$3941)</f>
        <v>6.9</v>
      </c>
    </row>
    <row r="1442" spans="1:2" x14ac:dyDescent="0.3">
      <c r="A1442" s="3" t="s">
        <v>5457</v>
      </c>
      <c r="B1442" s="3">
        <f>AVERAGEIF(IMDB_Movies!$A$2:$A$3941,'Task 4'!A1442,IMDB_Movies!$H$2:$H$3941)</f>
        <v>8.5</v>
      </c>
    </row>
    <row r="1443" spans="1:2" x14ac:dyDescent="0.3">
      <c r="A1443" s="3" t="s">
        <v>5460</v>
      </c>
      <c r="B1443" s="3">
        <f>AVERAGEIF(IMDB_Movies!$A$2:$A$3941,'Task 4'!A1443,IMDB_Movies!$H$2:$H$3941)</f>
        <v>4.8</v>
      </c>
    </row>
    <row r="1444" spans="1:2" x14ac:dyDescent="0.3">
      <c r="A1444" s="3" t="s">
        <v>5462</v>
      </c>
      <c r="B1444" s="3">
        <f>AVERAGEIF(IMDB_Movies!$A$2:$A$3941,'Task 4'!A1444,IMDB_Movies!$H$2:$H$3941)</f>
        <v>7</v>
      </c>
    </row>
    <row r="1445" spans="1:2" x14ac:dyDescent="0.3">
      <c r="A1445" s="3" t="s">
        <v>5466</v>
      </c>
      <c r="B1445" s="3">
        <f>AVERAGEIF(IMDB_Movies!$A$2:$A$3941,'Task 4'!A1445,IMDB_Movies!$H$2:$H$3941)</f>
        <v>6.6</v>
      </c>
    </row>
    <row r="1446" spans="1:2" x14ac:dyDescent="0.3">
      <c r="A1446" s="3" t="s">
        <v>5469</v>
      </c>
      <c r="B1446" s="3">
        <f>AVERAGEIF(IMDB_Movies!$A$2:$A$3941,'Task 4'!A1446,IMDB_Movies!$H$2:$H$3941)</f>
        <v>6.3</v>
      </c>
    </row>
    <row r="1447" spans="1:2" x14ac:dyDescent="0.3">
      <c r="A1447" s="3" t="s">
        <v>5473</v>
      </c>
      <c r="B1447" s="3">
        <f>AVERAGEIF(IMDB_Movies!$A$2:$A$3941,'Task 4'!A1447,IMDB_Movies!$H$2:$H$3941)</f>
        <v>7.7</v>
      </c>
    </row>
    <row r="1448" spans="1:2" x14ac:dyDescent="0.3">
      <c r="A1448" s="3" t="s">
        <v>5475</v>
      </c>
      <c r="B1448" s="3">
        <f>AVERAGEIF(IMDB_Movies!$A$2:$A$3941,'Task 4'!A1448,IMDB_Movies!$H$2:$H$3941)</f>
        <v>7</v>
      </c>
    </row>
    <row r="1449" spans="1:2" x14ac:dyDescent="0.3">
      <c r="A1449" s="3" t="s">
        <v>5480</v>
      </c>
      <c r="B1449" s="3">
        <f>AVERAGEIF(IMDB_Movies!$A$2:$A$3941,'Task 4'!A1449,IMDB_Movies!$H$2:$H$3941)</f>
        <v>7.7</v>
      </c>
    </row>
    <row r="1450" spans="1:2" x14ac:dyDescent="0.3">
      <c r="A1450" s="3" t="s">
        <v>5482</v>
      </c>
      <c r="B1450" s="3">
        <f>AVERAGEIF(IMDB_Movies!$A$2:$A$3941,'Task 4'!A1450,IMDB_Movies!$H$2:$H$3941)</f>
        <v>6.5</v>
      </c>
    </row>
    <row r="1451" spans="1:2" x14ac:dyDescent="0.3">
      <c r="A1451" s="3" t="s">
        <v>5485</v>
      </c>
      <c r="B1451" s="3">
        <f>AVERAGEIF(IMDB_Movies!$A$2:$A$3941,'Task 4'!A1451,IMDB_Movies!$H$2:$H$3941)</f>
        <v>6.1</v>
      </c>
    </row>
    <row r="1452" spans="1:2" x14ac:dyDescent="0.3">
      <c r="A1452" s="3" t="s">
        <v>5487</v>
      </c>
      <c r="B1452" s="3">
        <f>AVERAGEIF(IMDB_Movies!$A$2:$A$3941,'Task 4'!A1452,IMDB_Movies!$H$2:$H$3941)</f>
        <v>5.2</v>
      </c>
    </row>
    <row r="1453" spans="1:2" x14ac:dyDescent="0.3">
      <c r="A1453" s="3" t="s">
        <v>5489</v>
      </c>
      <c r="B1453" s="3">
        <f>AVERAGEIF(IMDB_Movies!$A$2:$A$3941,'Task 4'!A1453,IMDB_Movies!$H$2:$H$3941)</f>
        <v>8.1499999999999986</v>
      </c>
    </row>
    <row r="1454" spans="1:2" x14ac:dyDescent="0.3">
      <c r="A1454" s="3" t="s">
        <v>5491</v>
      </c>
      <c r="B1454" s="3">
        <f>AVERAGEIF(IMDB_Movies!$A$2:$A$3941,'Task 4'!A1454,IMDB_Movies!$H$2:$H$3941)</f>
        <v>6</v>
      </c>
    </row>
    <row r="1455" spans="1:2" x14ac:dyDescent="0.3">
      <c r="A1455" s="3" t="s">
        <v>5493</v>
      </c>
      <c r="B1455" s="3">
        <f>AVERAGEIF(IMDB_Movies!$A$2:$A$3941,'Task 4'!A1455,IMDB_Movies!$H$2:$H$3941)</f>
        <v>6.8</v>
      </c>
    </row>
    <row r="1456" spans="1:2" x14ac:dyDescent="0.3">
      <c r="A1456" s="3" t="s">
        <v>5496</v>
      </c>
      <c r="B1456" s="3">
        <f>AVERAGEIF(IMDB_Movies!$A$2:$A$3941,'Task 4'!A1456,IMDB_Movies!$H$2:$H$3941)</f>
        <v>7</v>
      </c>
    </row>
    <row r="1457" spans="1:2" x14ac:dyDescent="0.3">
      <c r="A1457" s="3" t="s">
        <v>5499</v>
      </c>
      <c r="B1457" s="3">
        <f>AVERAGEIF(IMDB_Movies!$A$2:$A$3941,'Task 4'!A1457,IMDB_Movies!$H$2:$H$3941)</f>
        <v>6.8</v>
      </c>
    </row>
    <row r="1458" spans="1:2" x14ac:dyDescent="0.3">
      <c r="A1458" s="3" t="s">
        <v>5501</v>
      </c>
      <c r="B1458" s="3">
        <f>AVERAGEIF(IMDB_Movies!$A$2:$A$3941,'Task 4'!A1458,IMDB_Movies!$H$2:$H$3941)</f>
        <v>7.1</v>
      </c>
    </row>
    <row r="1459" spans="1:2" x14ac:dyDescent="0.3">
      <c r="A1459" s="3" t="s">
        <v>5504</v>
      </c>
      <c r="B1459" s="3">
        <f>AVERAGEIF(IMDB_Movies!$A$2:$A$3941,'Task 4'!A1459,IMDB_Movies!$H$2:$H$3941)</f>
        <v>6.9</v>
      </c>
    </row>
    <row r="1460" spans="1:2" x14ac:dyDescent="0.3">
      <c r="A1460" s="3" t="s">
        <v>5508</v>
      </c>
      <c r="B1460" s="3">
        <f>AVERAGEIF(IMDB_Movies!$A$2:$A$3941,'Task 4'!A1460,IMDB_Movies!$H$2:$H$3941)</f>
        <v>7.8</v>
      </c>
    </row>
    <row r="1461" spans="1:2" x14ac:dyDescent="0.3">
      <c r="A1461" s="3" t="s">
        <v>5512</v>
      </c>
      <c r="B1461" s="3">
        <f>AVERAGEIF(IMDB_Movies!$A$2:$A$3941,'Task 4'!A1461,IMDB_Movies!$H$2:$H$3941)</f>
        <v>6</v>
      </c>
    </row>
    <row r="1462" spans="1:2" x14ac:dyDescent="0.3">
      <c r="A1462" s="3" t="s">
        <v>5514</v>
      </c>
      <c r="B1462" s="3">
        <f>AVERAGEIF(IMDB_Movies!$A$2:$A$3941,'Task 4'!A1462,IMDB_Movies!$H$2:$H$3941)</f>
        <v>6.8</v>
      </c>
    </row>
    <row r="1463" spans="1:2" x14ac:dyDescent="0.3">
      <c r="A1463" s="3" t="s">
        <v>5516</v>
      </c>
      <c r="B1463" s="3">
        <f>AVERAGEIF(IMDB_Movies!$A$2:$A$3941,'Task 4'!A1463,IMDB_Movies!$H$2:$H$3941)</f>
        <v>3.9</v>
      </c>
    </row>
    <row r="1464" spans="1:2" x14ac:dyDescent="0.3">
      <c r="A1464" s="3" t="s">
        <v>5518</v>
      </c>
      <c r="B1464" s="3">
        <f>AVERAGEIF(IMDB_Movies!$A$2:$A$3941,'Task 4'!A1464,IMDB_Movies!$H$2:$H$3941)</f>
        <v>6.3666666666666671</v>
      </c>
    </row>
    <row r="1465" spans="1:2" x14ac:dyDescent="0.3">
      <c r="A1465" s="3" t="s">
        <v>5521</v>
      </c>
      <c r="B1465" s="3">
        <f>AVERAGEIF(IMDB_Movies!$A$2:$A$3941,'Task 4'!A1465,IMDB_Movies!$H$2:$H$3941)</f>
        <v>8.1999999999999993</v>
      </c>
    </row>
    <row r="1466" spans="1:2" x14ac:dyDescent="0.3">
      <c r="A1466" s="3" t="s">
        <v>5524</v>
      </c>
      <c r="B1466" s="3">
        <f>AVERAGEIF(IMDB_Movies!$A$2:$A$3941,'Task 4'!A1466,IMDB_Movies!$H$2:$H$3941)</f>
        <v>5.2</v>
      </c>
    </row>
    <row r="1467" spans="1:2" x14ac:dyDescent="0.3">
      <c r="A1467" s="3" t="s">
        <v>5527</v>
      </c>
      <c r="B1467" s="3">
        <f>AVERAGEIF(IMDB_Movies!$A$2:$A$3941,'Task 4'!A1467,IMDB_Movies!$H$2:$H$3941)</f>
        <v>6.8</v>
      </c>
    </row>
    <row r="1468" spans="1:2" x14ac:dyDescent="0.3">
      <c r="A1468" s="3" t="s">
        <v>5529</v>
      </c>
      <c r="B1468" s="3">
        <f>AVERAGEIF(IMDB_Movies!$A$2:$A$3941,'Task 4'!A1468,IMDB_Movies!$H$2:$H$3941)</f>
        <v>7</v>
      </c>
    </row>
    <row r="1469" spans="1:2" x14ac:dyDescent="0.3">
      <c r="A1469" s="3" t="s">
        <v>5532</v>
      </c>
      <c r="B1469" s="3">
        <f>AVERAGEIF(IMDB_Movies!$A$2:$A$3941,'Task 4'!A1469,IMDB_Movies!$H$2:$H$3941)</f>
        <v>6.5</v>
      </c>
    </row>
    <row r="1470" spans="1:2" x14ac:dyDescent="0.3">
      <c r="A1470" s="3" t="s">
        <v>5534</v>
      </c>
      <c r="B1470" s="3">
        <f>AVERAGEIF(IMDB_Movies!$A$2:$A$3941,'Task 4'!A1470,IMDB_Movies!$H$2:$H$3941)</f>
        <v>6.4</v>
      </c>
    </row>
    <row r="1471" spans="1:2" x14ac:dyDescent="0.3">
      <c r="A1471" s="3" t="s">
        <v>5537</v>
      </c>
      <c r="B1471" s="3">
        <f>AVERAGEIF(IMDB_Movies!$A$2:$A$3941,'Task 4'!A1471,IMDB_Movies!$H$2:$H$3941)</f>
        <v>4.7</v>
      </c>
    </row>
    <row r="1472" spans="1:2" x14ac:dyDescent="0.3">
      <c r="A1472" s="3" t="s">
        <v>5540</v>
      </c>
      <c r="B1472" s="3">
        <f>AVERAGEIF(IMDB_Movies!$A$2:$A$3941,'Task 4'!A1472,IMDB_Movies!$H$2:$H$3941)</f>
        <v>7.65</v>
      </c>
    </row>
    <row r="1473" spans="1:2" x14ac:dyDescent="0.3">
      <c r="A1473" s="3" t="s">
        <v>5542</v>
      </c>
      <c r="B1473" s="3">
        <f>AVERAGEIF(IMDB_Movies!$A$2:$A$3941,'Task 4'!A1473,IMDB_Movies!$H$2:$H$3941)</f>
        <v>7.6</v>
      </c>
    </row>
    <row r="1474" spans="1:2" x14ac:dyDescent="0.3">
      <c r="A1474" s="3" t="s">
        <v>5545</v>
      </c>
      <c r="B1474" s="3">
        <f>AVERAGEIF(IMDB_Movies!$A$2:$A$3941,'Task 4'!A1474,IMDB_Movies!$H$2:$H$3941)</f>
        <v>6.5</v>
      </c>
    </row>
    <row r="1475" spans="1:2" x14ac:dyDescent="0.3">
      <c r="A1475" s="3" t="s">
        <v>5547</v>
      </c>
      <c r="B1475" s="3">
        <f>AVERAGEIF(IMDB_Movies!$A$2:$A$3941,'Task 4'!A1475,IMDB_Movies!$H$2:$H$3941)</f>
        <v>8.5</v>
      </c>
    </row>
    <row r="1476" spans="1:2" x14ac:dyDescent="0.3">
      <c r="A1476" s="3" t="s">
        <v>5550</v>
      </c>
      <c r="B1476" s="3">
        <f>AVERAGEIF(IMDB_Movies!$A$2:$A$3941,'Task 4'!A1476,IMDB_Movies!$H$2:$H$3941)</f>
        <v>7.1</v>
      </c>
    </row>
    <row r="1477" spans="1:2" x14ac:dyDescent="0.3">
      <c r="A1477" s="3" t="s">
        <v>5554</v>
      </c>
      <c r="B1477" s="3">
        <f>AVERAGEIF(IMDB_Movies!$A$2:$A$3941,'Task 4'!A1477,IMDB_Movies!$H$2:$H$3941)</f>
        <v>6.4</v>
      </c>
    </row>
    <row r="1478" spans="1:2" x14ac:dyDescent="0.3">
      <c r="A1478" s="3" t="s">
        <v>5556</v>
      </c>
      <c r="B1478" s="3">
        <f>AVERAGEIF(IMDB_Movies!$A$2:$A$3941,'Task 4'!A1478,IMDB_Movies!$H$2:$H$3941)</f>
        <v>7.5</v>
      </c>
    </row>
    <row r="1479" spans="1:2" x14ac:dyDescent="0.3">
      <c r="A1479" s="3" t="s">
        <v>5563</v>
      </c>
      <c r="B1479" s="3">
        <f>AVERAGEIF(IMDB_Movies!$A$2:$A$3941,'Task 4'!A1479,IMDB_Movies!$H$2:$H$3941)</f>
        <v>5.7</v>
      </c>
    </row>
    <row r="1480" spans="1:2" x14ac:dyDescent="0.3">
      <c r="A1480" s="3" t="s">
        <v>5568</v>
      </c>
      <c r="B1480" s="3">
        <f>AVERAGEIF(IMDB_Movies!$A$2:$A$3941,'Task 4'!A1480,IMDB_Movies!$H$2:$H$3941)</f>
        <v>5.4</v>
      </c>
    </row>
    <row r="1481" spans="1:2" x14ac:dyDescent="0.3">
      <c r="A1481" s="3" t="s">
        <v>5576</v>
      </c>
      <c r="B1481" s="3">
        <f>AVERAGEIF(IMDB_Movies!$A$2:$A$3941,'Task 4'!A1481,IMDB_Movies!$H$2:$H$3941)</f>
        <v>5.9</v>
      </c>
    </row>
    <row r="1482" spans="1:2" x14ac:dyDescent="0.3">
      <c r="A1482" s="3" t="s">
        <v>5580</v>
      </c>
      <c r="B1482" s="3">
        <f>AVERAGEIF(IMDB_Movies!$A$2:$A$3941,'Task 4'!A1482,IMDB_Movies!$H$2:$H$3941)</f>
        <v>4.3</v>
      </c>
    </row>
    <row r="1483" spans="1:2" x14ac:dyDescent="0.3">
      <c r="A1483" s="3" t="s">
        <v>5584</v>
      </c>
      <c r="B1483" s="3">
        <f>AVERAGEIF(IMDB_Movies!$A$2:$A$3941,'Task 4'!A1483,IMDB_Movies!$H$2:$H$3941)</f>
        <v>5.9</v>
      </c>
    </row>
    <row r="1484" spans="1:2" x14ac:dyDescent="0.3">
      <c r="A1484" s="3" t="s">
        <v>5586</v>
      </c>
      <c r="B1484" s="3">
        <f>AVERAGEIF(IMDB_Movies!$A$2:$A$3941,'Task 4'!A1484,IMDB_Movies!$H$2:$H$3941)</f>
        <v>3</v>
      </c>
    </row>
    <row r="1485" spans="1:2" x14ac:dyDescent="0.3">
      <c r="A1485" s="3" t="s">
        <v>5589</v>
      </c>
      <c r="B1485" s="3">
        <f>AVERAGEIF(IMDB_Movies!$A$2:$A$3941,'Task 4'!A1485,IMDB_Movies!$H$2:$H$3941)</f>
        <v>3.2</v>
      </c>
    </row>
    <row r="1486" spans="1:2" x14ac:dyDescent="0.3">
      <c r="A1486" s="3" t="s">
        <v>5591</v>
      </c>
      <c r="B1486" s="3">
        <f>AVERAGEIF(IMDB_Movies!$A$2:$A$3941,'Task 4'!A1486,IMDB_Movies!$H$2:$H$3941)</f>
        <v>6.5</v>
      </c>
    </row>
    <row r="1487" spans="1:2" x14ac:dyDescent="0.3">
      <c r="A1487" s="3" t="s">
        <v>5593</v>
      </c>
      <c r="B1487" s="3">
        <f>AVERAGEIF(IMDB_Movies!$A$2:$A$3941,'Task 4'!A1487,IMDB_Movies!$H$2:$H$3941)</f>
        <v>7</v>
      </c>
    </row>
    <row r="1488" spans="1:2" x14ac:dyDescent="0.3">
      <c r="A1488" s="3" t="s">
        <v>5595</v>
      </c>
      <c r="B1488" s="3">
        <f>AVERAGEIF(IMDB_Movies!$A$2:$A$3941,'Task 4'!A1488,IMDB_Movies!$H$2:$H$3941)</f>
        <v>6.9</v>
      </c>
    </row>
    <row r="1489" spans="1:2" x14ac:dyDescent="0.3">
      <c r="A1489" s="3" t="s">
        <v>5597</v>
      </c>
      <c r="B1489" s="3">
        <f>AVERAGEIF(IMDB_Movies!$A$2:$A$3941,'Task 4'!A1489,IMDB_Movies!$H$2:$H$3941)</f>
        <v>4.4000000000000004</v>
      </c>
    </row>
    <row r="1490" spans="1:2" x14ac:dyDescent="0.3">
      <c r="A1490" s="3" t="s">
        <v>5601</v>
      </c>
      <c r="B1490" s="3">
        <f>AVERAGEIF(IMDB_Movies!$A$2:$A$3941,'Task 4'!A1490,IMDB_Movies!$H$2:$H$3941)</f>
        <v>5.3</v>
      </c>
    </row>
    <row r="1491" spans="1:2" x14ac:dyDescent="0.3">
      <c r="A1491" s="3" t="s">
        <v>5603</v>
      </c>
      <c r="B1491" s="3">
        <f>AVERAGEIF(IMDB_Movies!$A$2:$A$3941,'Task 4'!A1491,IMDB_Movies!$H$2:$H$3941)</f>
        <v>5.3</v>
      </c>
    </row>
    <row r="1492" spans="1:2" x14ac:dyDescent="0.3">
      <c r="A1492" s="3" t="s">
        <v>5605</v>
      </c>
      <c r="B1492" s="3">
        <f>AVERAGEIF(IMDB_Movies!$A$2:$A$3941,'Task 4'!A1492,IMDB_Movies!$H$2:$H$3941)</f>
        <v>7.1</v>
      </c>
    </row>
    <row r="1493" spans="1:2" x14ac:dyDescent="0.3">
      <c r="A1493" s="3" t="s">
        <v>5607</v>
      </c>
      <c r="B1493" s="3">
        <f>AVERAGEIF(IMDB_Movies!$A$2:$A$3941,'Task 4'!A1493,IMDB_Movies!$H$2:$H$3941)</f>
        <v>5.4</v>
      </c>
    </row>
    <row r="1494" spans="1:2" x14ac:dyDescent="0.3">
      <c r="A1494" s="3" t="s">
        <v>5609</v>
      </c>
      <c r="B1494" s="3">
        <f>AVERAGEIF(IMDB_Movies!$A$2:$A$3941,'Task 4'!A1494,IMDB_Movies!$H$2:$H$3941)</f>
        <v>6.9</v>
      </c>
    </row>
    <row r="1495" spans="1:2" x14ac:dyDescent="0.3">
      <c r="A1495" s="3" t="s">
        <v>5613</v>
      </c>
      <c r="B1495" s="3">
        <f>AVERAGEIF(IMDB_Movies!$A$2:$A$3941,'Task 4'!A1495,IMDB_Movies!$H$2:$H$3941)</f>
        <v>7.65</v>
      </c>
    </row>
    <row r="1496" spans="1:2" x14ac:dyDescent="0.3">
      <c r="A1496" s="3" t="s">
        <v>5619</v>
      </c>
      <c r="B1496" s="3">
        <f>AVERAGEIF(IMDB_Movies!$A$2:$A$3941,'Task 4'!A1496,IMDB_Movies!$H$2:$H$3941)</f>
        <v>6.3</v>
      </c>
    </row>
    <row r="1497" spans="1:2" x14ac:dyDescent="0.3">
      <c r="A1497" s="3" t="s">
        <v>5621</v>
      </c>
      <c r="B1497" s="3">
        <f>AVERAGEIF(IMDB_Movies!$A$2:$A$3941,'Task 4'!A1497,IMDB_Movies!$H$2:$H$3941)</f>
        <v>6.1</v>
      </c>
    </row>
    <row r="1498" spans="1:2" x14ac:dyDescent="0.3">
      <c r="A1498" s="3" t="s">
        <v>5623</v>
      </c>
      <c r="B1498" s="3">
        <f>AVERAGEIF(IMDB_Movies!$A$2:$A$3941,'Task 4'!A1498,IMDB_Movies!$H$2:$H$3941)</f>
        <v>5</v>
      </c>
    </row>
    <row r="1499" spans="1:2" x14ac:dyDescent="0.3">
      <c r="A1499" s="3" t="s">
        <v>5625</v>
      </c>
      <c r="B1499" s="3">
        <f>AVERAGEIF(IMDB_Movies!$A$2:$A$3941,'Task 4'!A1499,IMDB_Movies!$H$2:$H$3941)</f>
        <v>5.3</v>
      </c>
    </row>
    <row r="1500" spans="1:2" x14ac:dyDescent="0.3">
      <c r="A1500" s="3" t="s">
        <v>5627</v>
      </c>
      <c r="B1500" s="3">
        <f>AVERAGEIF(IMDB_Movies!$A$2:$A$3941,'Task 4'!A1500,IMDB_Movies!$H$2:$H$3941)</f>
        <v>5.3</v>
      </c>
    </row>
    <row r="1501" spans="1:2" x14ac:dyDescent="0.3">
      <c r="A1501" s="3" t="s">
        <v>5630</v>
      </c>
      <c r="B1501" s="3">
        <f>AVERAGEIF(IMDB_Movies!$A$2:$A$3941,'Task 4'!A1501,IMDB_Movies!$H$2:$H$3941)</f>
        <v>5.9</v>
      </c>
    </row>
    <row r="1502" spans="1:2" x14ac:dyDescent="0.3">
      <c r="A1502" s="3" t="s">
        <v>5632</v>
      </c>
      <c r="B1502" s="3">
        <f>AVERAGEIF(IMDB_Movies!$A$2:$A$3941,'Task 4'!A1502,IMDB_Movies!$H$2:$H$3941)</f>
        <v>4.0999999999999996</v>
      </c>
    </row>
    <row r="1503" spans="1:2" x14ac:dyDescent="0.3">
      <c r="A1503" s="3" t="s">
        <v>5634</v>
      </c>
      <c r="B1503" s="3">
        <f>AVERAGEIF(IMDB_Movies!$A$2:$A$3941,'Task 4'!A1503,IMDB_Movies!$H$2:$H$3941)</f>
        <v>6.7</v>
      </c>
    </row>
    <row r="1504" spans="1:2" x14ac:dyDescent="0.3">
      <c r="A1504" s="3" t="s">
        <v>5637</v>
      </c>
      <c r="B1504" s="3">
        <f>AVERAGEIF(IMDB_Movies!$A$2:$A$3941,'Task 4'!A1504,IMDB_Movies!$H$2:$H$3941)</f>
        <v>5.9</v>
      </c>
    </row>
    <row r="1505" spans="1:2" x14ac:dyDescent="0.3">
      <c r="A1505" s="3" t="s">
        <v>5640</v>
      </c>
      <c r="B1505" s="3">
        <f>AVERAGEIF(IMDB_Movies!$A$2:$A$3941,'Task 4'!A1505,IMDB_Movies!$H$2:$H$3941)</f>
        <v>6.5</v>
      </c>
    </row>
    <row r="1506" spans="1:2" x14ac:dyDescent="0.3">
      <c r="A1506" s="3" t="s">
        <v>5642</v>
      </c>
      <c r="B1506" s="3">
        <f>AVERAGEIF(IMDB_Movies!$A$2:$A$3941,'Task 4'!A1506,IMDB_Movies!$H$2:$H$3941)</f>
        <v>6.4</v>
      </c>
    </row>
    <row r="1507" spans="1:2" x14ac:dyDescent="0.3">
      <c r="A1507" s="3" t="s">
        <v>5646</v>
      </c>
      <c r="B1507" s="3">
        <f>AVERAGEIF(IMDB_Movies!$A$2:$A$3941,'Task 4'!A1507,IMDB_Movies!$H$2:$H$3941)</f>
        <v>8.3000000000000007</v>
      </c>
    </row>
    <row r="1508" spans="1:2" x14ac:dyDescent="0.3">
      <c r="A1508" s="3" t="s">
        <v>5648</v>
      </c>
      <c r="B1508" s="3">
        <f>AVERAGEIF(IMDB_Movies!$A$2:$A$3941,'Task 4'!A1508,IMDB_Movies!$H$2:$H$3941)</f>
        <v>5.3</v>
      </c>
    </row>
    <row r="1509" spans="1:2" x14ac:dyDescent="0.3">
      <c r="A1509" s="3" t="s">
        <v>5653</v>
      </c>
      <c r="B1509" s="3">
        <f>AVERAGEIF(IMDB_Movies!$A$2:$A$3941,'Task 4'!A1509,IMDB_Movies!$H$2:$H$3941)</f>
        <v>7.15</v>
      </c>
    </row>
    <row r="1510" spans="1:2" x14ac:dyDescent="0.3">
      <c r="A1510" s="3" t="s">
        <v>5656</v>
      </c>
      <c r="B1510" s="3">
        <f>AVERAGEIF(IMDB_Movies!$A$2:$A$3941,'Task 4'!A1510,IMDB_Movies!$H$2:$H$3941)</f>
        <v>5.9</v>
      </c>
    </row>
    <row r="1511" spans="1:2" x14ac:dyDescent="0.3">
      <c r="A1511" s="3" t="s">
        <v>5659</v>
      </c>
      <c r="B1511" s="3">
        <f>AVERAGEIF(IMDB_Movies!$A$2:$A$3941,'Task 4'!A1511,IMDB_Movies!$H$2:$H$3941)</f>
        <v>6</v>
      </c>
    </row>
    <row r="1512" spans="1:2" x14ac:dyDescent="0.3">
      <c r="A1512" s="3" t="s">
        <v>5661</v>
      </c>
      <c r="B1512" s="3">
        <f>AVERAGEIF(IMDB_Movies!$A$2:$A$3941,'Task 4'!A1512,IMDB_Movies!$H$2:$H$3941)</f>
        <v>7.2</v>
      </c>
    </row>
    <row r="1513" spans="1:2" x14ac:dyDescent="0.3">
      <c r="A1513" s="3" t="s">
        <v>5664</v>
      </c>
      <c r="B1513" s="3">
        <f>AVERAGEIF(IMDB_Movies!$A$2:$A$3941,'Task 4'!A1513,IMDB_Movies!$H$2:$H$3941)</f>
        <v>5.0999999999999996</v>
      </c>
    </row>
    <row r="1514" spans="1:2" x14ac:dyDescent="0.3">
      <c r="A1514" s="3" t="s">
        <v>5667</v>
      </c>
      <c r="B1514" s="3">
        <f>AVERAGEIF(IMDB_Movies!$A$2:$A$3941,'Task 4'!A1514,IMDB_Movies!$H$2:$H$3941)</f>
        <v>4.5999999999999996</v>
      </c>
    </row>
    <row r="1515" spans="1:2" x14ac:dyDescent="0.3">
      <c r="A1515" s="3" t="s">
        <v>5669</v>
      </c>
      <c r="B1515" s="3">
        <f>AVERAGEIF(IMDB_Movies!$A$2:$A$3941,'Task 4'!A1515,IMDB_Movies!$H$2:$H$3941)</f>
        <v>6.7</v>
      </c>
    </row>
    <row r="1516" spans="1:2" x14ac:dyDescent="0.3">
      <c r="A1516" s="3" t="s">
        <v>5674</v>
      </c>
      <c r="B1516" s="3">
        <f>AVERAGEIF(IMDB_Movies!$A$2:$A$3941,'Task 4'!A1516,IMDB_Movies!$H$2:$H$3941)</f>
        <v>7</v>
      </c>
    </row>
    <row r="1517" spans="1:2" x14ac:dyDescent="0.3">
      <c r="A1517" s="3" t="s">
        <v>5678</v>
      </c>
      <c r="B1517" s="3">
        <f>AVERAGEIF(IMDB_Movies!$A$2:$A$3941,'Task 4'!A1517,IMDB_Movies!$H$2:$H$3941)</f>
        <v>7.6</v>
      </c>
    </row>
    <row r="1518" spans="1:2" x14ac:dyDescent="0.3">
      <c r="A1518" s="3" t="s">
        <v>5680</v>
      </c>
      <c r="B1518" s="3">
        <f>AVERAGEIF(IMDB_Movies!$A$2:$A$3941,'Task 4'!A1518,IMDB_Movies!$H$2:$H$3941)</f>
        <v>7.1</v>
      </c>
    </row>
    <row r="1519" spans="1:2" x14ac:dyDescent="0.3">
      <c r="A1519" s="3" t="s">
        <v>5686</v>
      </c>
      <c r="B1519" s="3">
        <f>AVERAGEIF(IMDB_Movies!$A$2:$A$3941,'Task 4'!A1519,IMDB_Movies!$H$2:$H$3941)</f>
        <v>7.6</v>
      </c>
    </row>
    <row r="1520" spans="1:2" x14ac:dyDescent="0.3">
      <c r="A1520" s="3" t="s">
        <v>5688</v>
      </c>
      <c r="B1520" s="3">
        <f>AVERAGEIF(IMDB_Movies!$A$2:$A$3941,'Task 4'!A1520,IMDB_Movies!$H$2:$H$3941)</f>
        <v>6.6</v>
      </c>
    </row>
    <row r="1521" spans="1:2" x14ac:dyDescent="0.3">
      <c r="A1521" s="3" t="s">
        <v>5690</v>
      </c>
      <c r="B1521" s="3">
        <f>AVERAGEIF(IMDB_Movies!$A$2:$A$3941,'Task 4'!A1521,IMDB_Movies!$H$2:$H$3941)</f>
        <v>5.7</v>
      </c>
    </row>
    <row r="1522" spans="1:2" x14ac:dyDescent="0.3">
      <c r="A1522" s="3" t="s">
        <v>5692</v>
      </c>
      <c r="B1522" s="3">
        <f>AVERAGEIF(IMDB_Movies!$A$2:$A$3941,'Task 4'!A1522,IMDB_Movies!$H$2:$H$3941)</f>
        <v>7.1</v>
      </c>
    </row>
    <row r="1523" spans="1:2" x14ac:dyDescent="0.3">
      <c r="A1523" s="3" t="s">
        <v>5694</v>
      </c>
      <c r="B1523" s="3">
        <f>AVERAGEIF(IMDB_Movies!$A$2:$A$3941,'Task 4'!A1523,IMDB_Movies!$H$2:$H$3941)</f>
        <v>6.2</v>
      </c>
    </row>
    <row r="1524" spans="1:2" x14ac:dyDescent="0.3">
      <c r="A1524" s="3" t="s">
        <v>5697</v>
      </c>
      <c r="B1524" s="3">
        <f>AVERAGEIF(IMDB_Movies!$A$2:$A$3941,'Task 4'!A1524,IMDB_Movies!$H$2:$H$3941)</f>
        <v>5.9</v>
      </c>
    </row>
    <row r="1525" spans="1:2" x14ac:dyDescent="0.3">
      <c r="A1525" s="3" t="s">
        <v>5701</v>
      </c>
      <c r="B1525" s="3">
        <f>AVERAGEIF(IMDB_Movies!$A$2:$A$3941,'Task 4'!A1525,IMDB_Movies!$H$2:$H$3941)</f>
        <v>5.0999999999999996</v>
      </c>
    </row>
    <row r="1526" spans="1:2" x14ac:dyDescent="0.3">
      <c r="A1526" s="3" t="s">
        <v>5703</v>
      </c>
      <c r="B1526" s="3">
        <f>AVERAGEIF(IMDB_Movies!$A$2:$A$3941,'Task 4'!A1526,IMDB_Movies!$H$2:$H$3941)</f>
        <v>7.7</v>
      </c>
    </row>
    <row r="1527" spans="1:2" x14ac:dyDescent="0.3">
      <c r="A1527" s="3" t="s">
        <v>5705</v>
      </c>
      <c r="B1527" s="3">
        <f>AVERAGEIF(IMDB_Movies!$A$2:$A$3941,'Task 4'!A1527,IMDB_Movies!$H$2:$H$3941)</f>
        <v>3.9</v>
      </c>
    </row>
    <row r="1528" spans="1:2" x14ac:dyDescent="0.3">
      <c r="A1528" s="3" t="s">
        <v>5709</v>
      </c>
      <c r="B1528" s="3">
        <f>AVERAGEIF(IMDB_Movies!$A$2:$A$3941,'Task 4'!A1528,IMDB_Movies!$H$2:$H$3941)</f>
        <v>4.7</v>
      </c>
    </row>
    <row r="1529" spans="1:2" x14ac:dyDescent="0.3">
      <c r="A1529" s="3" t="s">
        <v>5711</v>
      </c>
      <c r="B1529" s="3">
        <f>AVERAGEIF(IMDB_Movies!$A$2:$A$3941,'Task 4'!A1529,IMDB_Movies!$H$2:$H$3941)</f>
        <v>5.9</v>
      </c>
    </row>
    <row r="1530" spans="1:2" x14ac:dyDescent="0.3">
      <c r="A1530" s="3" t="s">
        <v>5713</v>
      </c>
      <c r="B1530" s="3">
        <f>AVERAGEIF(IMDB_Movies!$A$2:$A$3941,'Task 4'!A1530,IMDB_Movies!$H$2:$H$3941)</f>
        <v>6.0333333333333341</v>
      </c>
    </row>
    <row r="1531" spans="1:2" x14ac:dyDescent="0.3">
      <c r="A1531" s="3" t="s">
        <v>5715</v>
      </c>
      <c r="B1531" s="3">
        <f>AVERAGEIF(IMDB_Movies!$A$2:$A$3941,'Task 4'!A1531,IMDB_Movies!$H$2:$H$3941)</f>
        <v>8.1</v>
      </c>
    </row>
    <row r="1532" spans="1:2" x14ac:dyDescent="0.3">
      <c r="A1532" s="3" t="s">
        <v>5717</v>
      </c>
      <c r="B1532" s="3">
        <f>AVERAGEIF(IMDB_Movies!$A$2:$A$3941,'Task 4'!A1532,IMDB_Movies!$H$2:$H$3941)</f>
        <v>7.6</v>
      </c>
    </row>
    <row r="1533" spans="1:2" x14ac:dyDescent="0.3">
      <c r="A1533" s="3" t="s">
        <v>5719</v>
      </c>
      <c r="B1533" s="3">
        <f>AVERAGEIF(IMDB_Movies!$A$2:$A$3941,'Task 4'!A1533,IMDB_Movies!$H$2:$H$3941)</f>
        <v>7.2</v>
      </c>
    </row>
    <row r="1534" spans="1:2" x14ac:dyDescent="0.3">
      <c r="A1534" s="3" t="s">
        <v>5722</v>
      </c>
      <c r="B1534" s="3">
        <f>AVERAGEIF(IMDB_Movies!$A$2:$A$3941,'Task 4'!A1534,IMDB_Movies!$H$2:$H$3941)</f>
        <v>5.0999999999999996</v>
      </c>
    </row>
    <row r="1535" spans="1:2" x14ac:dyDescent="0.3">
      <c r="A1535" s="3" t="s">
        <v>5725</v>
      </c>
      <c r="B1535" s="3">
        <f>AVERAGEIF(IMDB_Movies!$A$2:$A$3941,'Task 4'!A1535,IMDB_Movies!$H$2:$H$3941)</f>
        <v>6.9</v>
      </c>
    </row>
    <row r="1536" spans="1:2" x14ac:dyDescent="0.3">
      <c r="A1536" s="3" t="s">
        <v>5728</v>
      </c>
      <c r="B1536" s="3">
        <f>AVERAGEIF(IMDB_Movies!$A$2:$A$3941,'Task 4'!A1536,IMDB_Movies!$H$2:$H$3941)</f>
        <v>7.6</v>
      </c>
    </row>
    <row r="1537" spans="1:2" x14ac:dyDescent="0.3">
      <c r="A1537" s="3" t="s">
        <v>5731</v>
      </c>
      <c r="B1537" s="3">
        <f>AVERAGEIF(IMDB_Movies!$A$2:$A$3941,'Task 4'!A1537,IMDB_Movies!$H$2:$H$3941)</f>
        <v>5.5</v>
      </c>
    </row>
    <row r="1538" spans="1:2" x14ac:dyDescent="0.3">
      <c r="A1538" s="3" t="s">
        <v>5734</v>
      </c>
      <c r="B1538" s="3">
        <f>AVERAGEIF(IMDB_Movies!$A$2:$A$3941,'Task 4'!A1538,IMDB_Movies!$H$2:$H$3941)</f>
        <v>6.7333333333333334</v>
      </c>
    </row>
    <row r="1539" spans="1:2" x14ac:dyDescent="0.3">
      <c r="A1539" s="3" t="s">
        <v>5736</v>
      </c>
      <c r="B1539" s="3">
        <f>AVERAGEIF(IMDB_Movies!$A$2:$A$3941,'Task 4'!A1539,IMDB_Movies!$H$2:$H$3941)</f>
        <v>7.8</v>
      </c>
    </row>
    <row r="1540" spans="1:2" x14ac:dyDescent="0.3">
      <c r="A1540" s="3" t="s">
        <v>5739</v>
      </c>
      <c r="B1540" s="3">
        <f>AVERAGEIF(IMDB_Movies!$A$2:$A$3941,'Task 4'!A1540,IMDB_Movies!$H$2:$H$3941)</f>
        <v>7.2</v>
      </c>
    </row>
    <row r="1541" spans="1:2" x14ac:dyDescent="0.3">
      <c r="A1541" s="3" t="s">
        <v>5744</v>
      </c>
      <c r="B1541" s="3">
        <f>AVERAGEIF(IMDB_Movies!$A$2:$A$3941,'Task 4'!A1541,IMDB_Movies!$H$2:$H$3941)</f>
        <v>7.2</v>
      </c>
    </row>
    <row r="1542" spans="1:2" x14ac:dyDescent="0.3">
      <c r="A1542" s="3" t="s">
        <v>5746</v>
      </c>
      <c r="B1542" s="3">
        <f>AVERAGEIF(IMDB_Movies!$A$2:$A$3941,'Task 4'!A1542,IMDB_Movies!$H$2:$H$3941)</f>
        <v>7.4</v>
      </c>
    </row>
    <row r="1543" spans="1:2" x14ac:dyDescent="0.3">
      <c r="A1543" s="3" t="s">
        <v>5748</v>
      </c>
      <c r="B1543" s="3">
        <f>AVERAGEIF(IMDB_Movies!$A$2:$A$3941,'Task 4'!A1543,IMDB_Movies!$H$2:$H$3941)</f>
        <v>6.1</v>
      </c>
    </row>
    <row r="1544" spans="1:2" x14ac:dyDescent="0.3">
      <c r="A1544" s="3" t="s">
        <v>5753</v>
      </c>
      <c r="B1544" s="3">
        <f>AVERAGEIF(IMDB_Movies!$A$2:$A$3941,'Task 4'!A1544,IMDB_Movies!$H$2:$H$3941)</f>
        <v>5.7</v>
      </c>
    </row>
    <row r="1545" spans="1:2" x14ac:dyDescent="0.3">
      <c r="A1545" s="3" t="s">
        <v>5756</v>
      </c>
      <c r="B1545" s="3">
        <f>AVERAGEIF(IMDB_Movies!$A$2:$A$3941,'Task 4'!A1545,IMDB_Movies!$H$2:$H$3941)</f>
        <v>8</v>
      </c>
    </row>
    <row r="1546" spans="1:2" x14ac:dyDescent="0.3">
      <c r="A1546" s="3" t="s">
        <v>5760</v>
      </c>
      <c r="B1546" s="3">
        <f>AVERAGEIF(IMDB_Movies!$A$2:$A$3941,'Task 4'!A1546,IMDB_Movies!$H$2:$H$3941)</f>
        <v>3.3</v>
      </c>
    </row>
    <row r="1547" spans="1:2" x14ac:dyDescent="0.3">
      <c r="A1547" s="3" t="s">
        <v>5764</v>
      </c>
      <c r="B1547" s="3">
        <f>AVERAGEIF(IMDB_Movies!$A$2:$A$3941,'Task 4'!A1547,IMDB_Movies!$H$2:$H$3941)</f>
        <v>6.9</v>
      </c>
    </row>
    <row r="1548" spans="1:2" x14ac:dyDescent="0.3">
      <c r="A1548" s="3" t="s">
        <v>5766</v>
      </c>
      <c r="B1548" s="3">
        <f>AVERAGEIF(IMDB_Movies!$A$2:$A$3941,'Task 4'!A1548,IMDB_Movies!$H$2:$H$3941)</f>
        <v>8.1</v>
      </c>
    </row>
    <row r="1549" spans="1:2" x14ac:dyDescent="0.3">
      <c r="A1549" s="3" t="s">
        <v>5771</v>
      </c>
      <c r="B1549" s="3">
        <f>AVERAGEIF(IMDB_Movies!$A$2:$A$3941,'Task 4'!A1549,IMDB_Movies!$H$2:$H$3941)</f>
        <v>4.5999999999999996</v>
      </c>
    </row>
    <row r="1550" spans="1:2" x14ac:dyDescent="0.3">
      <c r="A1550" s="3" t="s">
        <v>5773</v>
      </c>
      <c r="B1550" s="3">
        <f>AVERAGEIF(IMDB_Movies!$A$2:$A$3941,'Task 4'!A1550,IMDB_Movies!$H$2:$H$3941)</f>
        <v>7</v>
      </c>
    </row>
    <row r="1551" spans="1:2" x14ac:dyDescent="0.3">
      <c r="A1551" s="3" t="s">
        <v>5775</v>
      </c>
      <c r="B1551" s="3">
        <f>AVERAGEIF(IMDB_Movies!$A$2:$A$3941,'Task 4'!A1551,IMDB_Movies!$H$2:$H$3941)</f>
        <v>6.7</v>
      </c>
    </row>
    <row r="1552" spans="1:2" x14ac:dyDescent="0.3">
      <c r="A1552" s="3" t="s">
        <v>5778</v>
      </c>
      <c r="B1552" s="3">
        <f>AVERAGEIF(IMDB_Movies!$A$2:$A$3941,'Task 4'!A1552,IMDB_Movies!$H$2:$H$3941)</f>
        <v>5.8</v>
      </c>
    </row>
    <row r="1553" spans="1:2" x14ac:dyDescent="0.3">
      <c r="A1553" s="3" t="s">
        <v>5781</v>
      </c>
      <c r="B1553" s="3">
        <f>AVERAGEIF(IMDB_Movies!$A$2:$A$3941,'Task 4'!A1553,IMDB_Movies!$H$2:$H$3941)</f>
        <v>6.2</v>
      </c>
    </row>
    <row r="1554" spans="1:2" x14ac:dyDescent="0.3">
      <c r="A1554" s="3" t="s">
        <v>5783</v>
      </c>
      <c r="B1554" s="3">
        <f>AVERAGEIF(IMDB_Movies!$A$2:$A$3941,'Task 4'!A1554,IMDB_Movies!$H$2:$H$3941)</f>
        <v>6.6</v>
      </c>
    </row>
    <row r="1555" spans="1:2" x14ac:dyDescent="0.3">
      <c r="A1555" s="3" t="s">
        <v>5785</v>
      </c>
      <c r="B1555" s="3">
        <f>AVERAGEIF(IMDB_Movies!$A$2:$A$3941,'Task 4'!A1555,IMDB_Movies!$H$2:$H$3941)</f>
        <v>6.6</v>
      </c>
    </row>
    <row r="1556" spans="1:2" x14ac:dyDescent="0.3">
      <c r="A1556" s="3" t="s">
        <v>5787</v>
      </c>
      <c r="B1556" s="3">
        <f>AVERAGEIF(IMDB_Movies!$A$2:$A$3941,'Task 4'!A1556,IMDB_Movies!$H$2:$H$3941)</f>
        <v>7.8</v>
      </c>
    </row>
    <row r="1557" spans="1:2" x14ac:dyDescent="0.3">
      <c r="A1557" s="3" t="s">
        <v>5789</v>
      </c>
      <c r="B1557" s="3">
        <f>AVERAGEIF(IMDB_Movies!$A$2:$A$3941,'Task 4'!A1557,IMDB_Movies!$H$2:$H$3941)</f>
        <v>5.5</v>
      </c>
    </row>
    <row r="1558" spans="1:2" x14ac:dyDescent="0.3">
      <c r="A1558" s="3" t="s">
        <v>5792</v>
      </c>
      <c r="B1558" s="3">
        <f>AVERAGEIF(IMDB_Movies!$A$2:$A$3941,'Task 4'!A1558,IMDB_Movies!$H$2:$H$3941)</f>
        <v>7.4</v>
      </c>
    </row>
    <row r="1559" spans="1:2" x14ac:dyDescent="0.3">
      <c r="A1559" s="3" t="s">
        <v>5795</v>
      </c>
      <c r="B1559" s="3">
        <f>AVERAGEIF(IMDB_Movies!$A$2:$A$3941,'Task 4'!A1559,IMDB_Movies!$H$2:$H$3941)</f>
        <v>7.7</v>
      </c>
    </row>
    <row r="1560" spans="1:2" x14ac:dyDescent="0.3">
      <c r="A1560" s="3" t="s">
        <v>5798</v>
      </c>
      <c r="B1560" s="3">
        <f>AVERAGEIF(IMDB_Movies!$A$2:$A$3941,'Task 4'!A1560,IMDB_Movies!$H$2:$H$3941)</f>
        <v>5.7</v>
      </c>
    </row>
    <row r="1561" spans="1:2" x14ac:dyDescent="0.3">
      <c r="A1561" s="3" t="s">
        <v>5801</v>
      </c>
      <c r="B1561" s="3">
        <f>AVERAGEIF(IMDB_Movies!$A$2:$A$3941,'Task 4'!A1561,IMDB_Movies!$H$2:$H$3941)</f>
        <v>7.1</v>
      </c>
    </row>
    <row r="1562" spans="1:2" x14ac:dyDescent="0.3">
      <c r="A1562" s="3" t="s">
        <v>5804</v>
      </c>
      <c r="B1562" s="3">
        <f>AVERAGEIF(IMDB_Movies!$A$2:$A$3941,'Task 4'!A1562,IMDB_Movies!$H$2:$H$3941)</f>
        <v>7</v>
      </c>
    </row>
    <row r="1563" spans="1:2" x14ac:dyDescent="0.3">
      <c r="A1563" s="3" t="s">
        <v>5806</v>
      </c>
      <c r="B1563" s="3">
        <f>AVERAGEIF(IMDB_Movies!$A$2:$A$3941,'Task 4'!A1563,IMDB_Movies!$H$2:$H$3941)</f>
        <v>5.8</v>
      </c>
    </row>
    <row r="1564" spans="1:2" x14ac:dyDescent="0.3">
      <c r="A1564" s="3" t="s">
        <v>5810</v>
      </c>
      <c r="B1564" s="3">
        <f>AVERAGEIF(IMDB_Movies!$A$2:$A$3941,'Task 4'!A1564,IMDB_Movies!$H$2:$H$3941)</f>
        <v>7.2</v>
      </c>
    </row>
    <row r="1565" spans="1:2" x14ac:dyDescent="0.3">
      <c r="A1565" s="3" t="s">
        <v>5812</v>
      </c>
      <c r="B1565" s="3">
        <f>AVERAGEIF(IMDB_Movies!$A$2:$A$3941,'Task 4'!A1565,IMDB_Movies!$H$2:$H$3941)</f>
        <v>5.6</v>
      </c>
    </row>
    <row r="1566" spans="1:2" x14ac:dyDescent="0.3">
      <c r="A1566" s="3" t="s">
        <v>5814</v>
      </c>
      <c r="B1566" s="3">
        <f>AVERAGEIF(IMDB_Movies!$A$2:$A$3941,'Task 4'!A1566,IMDB_Movies!$H$2:$H$3941)</f>
        <v>6.8</v>
      </c>
    </row>
    <row r="1567" spans="1:2" x14ac:dyDescent="0.3">
      <c r="A1567" s="3" t="s">
        <v>5816</v>
      </c>
      <c r="B1567" s="3">
        <f>AVERAGEIF(IMDB_Movies!$A$2:$A$3941,'Task 4'!A1567,IMDB_Movies!$H$2:$H$3941)</f>
        <v>7.3</v>
      </c>
    </row>
    <row r="1568" spans="1:2" x14ac:dyDescent="0.3">
      <c r="A1568" s="3" t="s">
        <v>5818</v>
      </c>
      <c r="B1568" s="3">
        <f>AVERAGEIF(IMDB_Movies!$A$2:$A$3941,'Task 4'!A1568,IMDB_Movies!$H$2:$H$3941)</f>
        <v>7.3</v>
      </c>
    </row>
    <row r="1569" spans="1:2" x14ac:dyDescent="0.3">
      <c r="A1569" s="3" t="s">
        <v>5821</v>
      </c>
      <c r="B1569" s="3">
        <f>AVERAGEIF(IMDB_Movies!$A$2:$A$3941,'Task 4'!A1569,IMDB_Movies!$H$2:$H$3941)</f>
        <v>7.5</v>
      </c>
    </row>
    <row r="1570" spans="1:2" x14ac:dyDescent="0.3">
      <c r="A1570" s="3" t="s">
        <v>5824</v>
      </c>
      <c r="B1570" s="3">
        <f>AVERAGEIF(IMDB_Movies!$A$2:$A$3941,'Task 4'!A1570,IMDB_Movies!$H$2:$H$3941)</f>
        <v>5.3</v>
      </c>
    </row>
    <row r="1571" spans="1:2" x14ac:dyDescent="0.3">
      <c r="A1571" s="3" t="s">
        <v>5826</v>
      </c>
      <c r="B1571" s="3">
        <f>AVERAGEIF(IMDB_Movies!$A$2:$A$3941,'Task 4'!A1571,IMDB_Movies!$H$2:$H$3941)</f>
        <v>3.4</v>
      </c>
    </row>
    <row r="1572" spans="1:2" x14ac:dyDescent="0.3">
      <c r="A1572" s="3" t="s">
        <v>5828</v>
      </c>
      <c r="B1572" s="3">
        <f>AVERAGEIF(IMDB_Movies!$A$2:$A$3941,'Task 4'!A1572,IMDB_Movies!$H$2:$H$3941)</f>
        <v>5.4</v>
      </c>
    </row>
    <row r="1573" spans="1:2" x14ac:dyDescent="0.3">
      <c r="A1573" s="3" t="s">
        <v>5831</v>
      </c>
      <c r="B1573" s="3">
        <f>AVERAGEIF(IMDB_Movies!$A$2:$A$3941,'Task 4'!A1573,IMDB_Movies!$H$2:$H$3941)</f>
        <v>6.7</v>
      </c>
    </row>
    <row r="1574" spans="1:2" x14ac:dyDescent="0.3">
      <c r="A1574" s="3" t="s">
        <v>5834</v>
      </c>
      <c r="B1574" s="3">
        <f>AVERAGEIF(IMDB_Movies!$A$2:$A$3941,'Task 4'!A1574,IMDB_Movies!$H$2:$H$3941)</f>
        <v>6.3</v>
      </c>
    </row>
    <row r="1575" spans="1:2" x14ac:dyDescent="0.3">
      <c r="A1575" s="3" t="s">
        <v>5836</v>
      </c>
      <c r="B1575" s="3">
        <f>AVERAGEIF(IMDB_Movies!$A$2:$A$3941,'Task 4'!A1575,IMDB_Movies!$H$2:$H$3941)</f>
        <v>6.3</v>
      </c>
    </row>
    <row r="1576" spans="1:2" x14ac:dyDescent="0.3">
      <c r="A1576" s="3" t="s">
        <v>5838</v>
      </c>
      <c r="B1576" s="3">
        <f>AVERAGEIF(IMDB_Movies!$A$2:$A$3941,'Task 4'!A1576,IMDB_Movies!$H$2:$H$3941)</f>
        <v>6.8</v>
      </c>
    </row>
    <row r="1577" spans="1:2" x14ac:dyDescent="0.3">
      <c r="A1577" s="3" t="s">
        <v>5840</v>
      </c>
      <c r="B1577" s="3">
        <f>AVERAGEIF(IMDB_Movies!$A$2:$A$3941,'Task 4'!A1577,IMDB_Movies!$H$2:$H$3941)</f>
        <v>7.8</v>
      </c>
    </row>
    <row r="1578" spans="1:2" x14ac:dyDescent="0.3">
      <c r="A1578" s="3" t="s">
        <v>5842</v>
      </c>
      <c r="B1578" s="3">
        <f>AVERAGEIF(IMDB_Movies!$A$2:$A$3941,'Task 4'!A1578,IMDB_Movies!$H$2:$H$3941)</f>
        <v>6.9</v>
      </c>
    </row>
    <row r="1579" spans="1:2" x14ac:dyDescent="0.3">
      <c r="A1579" s="3" t="s">
        <v>5844</v>
      </c>
      <c r="B1579" s="3">
        <f>AVERAGEIF(IMDB_Movies!$A$2:$A$3941,'Task 4'!A1579,IMDB_Movies!$H$2:$H$3941)</f>
        <v>4.3</v>
      </c>
    </row>
    <row r="1580" spans="1:2" x14ac:dyDescent="0.3">
      <c r="A1580" s="3" t="s">
        <v>5846</v>
      </c>
      <c r="B1580" s="3">
        <f>AVERAGEIF(IMDB_Movies!$A$2:$A$3941,'Task 4'!A1580,IMDB_Movies!$H$2:$H$3941)</f>
        <v>7.2</v>
      </c>
    </row>
    <row r="1581" spans="1:2" x14ac:dyDescent="0.3">
      <c r="A1581" s="3" t="s">
        <v>5849</v>
      </c>
      <c r="B1581" s="3">
        <f>AVERAGEIF(IMDB_Movies!$A$2:$A$3941,'Task 4'!A1581,IMDB_Movies!$H$2:$H$3941)</f>
        <v>7.3</v>
      </c>
    </row>
    <row r="1582" spans="1:2" x14ac:dyDescent="0.3">
      <c r="A1582" s="3" t="s">
        <v>5851</v>
      </c>
      <c r="B1582" s="3">
        <f>AVERAGEIF(IMDB_Movies!$A$2:$A$3941,'Task 4'!A1582,IMDB_Movies!$H$2:$H$3941)</f>
        <v>7.2</v>
      </c>
    </row>
    <row r="1583" spans="1:2" x14ac:dyDescent="0.3">
      <c r="A1583" s="3" t="s">
        <v>5853</v>
      </c>
      <c r="B1583" s="3">
        <f>AVERAGEIF(IMDB_Movies!$A$2:$A$3941,'Task 4'!A1583,IMDB_Movies!$H$2:$H$3941)</f>
        <v>5.4</v>
      </c>
    </row>
    <row r="1584" spans="1:2" x14ac:dyDescent="0.3">
      <c r="A1584" s="3" t="s">
        <v>5855</v>
      </c>
      <c r="B1584" s="3">
        <f>AVERAGEIF(IMDB_Movies!$A$2:$A$3941,'Task 4'!A1584,IMDB_Movies!$H$2:$H$3941)</f>
        <v>7.1</v>
      </c>
    </row>
    <row r="1585" spans="1:2" x14ac:dyDescent="0.3">
      <c r="A1585" s="3" t="s">
        <v>5857</v>
      </c>
      <c r="B1585" s="3">
        <f>AVERAGEIF(IMDB_Movies!$A$2:$A$3941,'Task 4'!A1585,IMDB_Movies!$H$2:$H$3941)</f>
        <v>6.8</v>
      </c>
    </row>
    <row r="1586" spans="1:2" x14ac:dyDescent="0.3">
      <c r="A1586" s="3" t="s">
        <v>5859</v>
      </c>
      <c r="B1586" s="3">
        <f>AVERAGEIF(IMDB_Movies!$A$2:$A$3941,'Task 4'!A1586,IMDB_Movies!$H$2:$H$3941)</f>
        <v>7</v>
      </c>
    </row>
    <row r="1587" spans="1:2" x14ac:dyDescent="0.3">
      <c r="A1587" s="3" t="s">
        <v>5866</v>
      </c>
      <c r="B1587" s="3">
        <f>AVERAGEIF(IMDB_Movies!$A$2:$A$3941,'Task 4'!A1587,IMDB_Movies!$H$2:$H$3941)</f>
        <v>7.9</v>
      </c>
    </row>
    <row r="1588" spans="1:2" x14ac:dyDescent="0.3">
      <c r="A1588" s="3" t="s">
        <v>5868</v>
      </c>
      <c r="B1588" s="3">
        <f>AVERAGEIF(IMDB_Movies!$A$2:$A$3941,'Task 4'!A1588,IMDB_Movies!$H$2:$H$3941)</f>
        <v>6.7</v>
      </c>
    </row>
    <row r="1589" spans="1:2" x14ac:dyDescent="0.3">
      <c r="A1589" s="3" t="s">
        <v>5870</v>
      </c>
      <c r="B1589" s="3">
        <f>AVERAGEIF(IMDB_Movies!$A$2:$A$3941,'Task 4'!A1589,IMDB_Movies!$H$2:$H$3941)</f>
        <v>5.8</v>
      </c>
    </row>
    <row r="1590" spans="1:2" x14ac:dyDescent="0.3">
      <c r="A1590" s="3" t="s">
        <v>5873</v>
      </c>
      <c r="B1590" s="3">
        <f>AVERAGEIF(IMDB_Movies!$A$2:$A$3941,'Task 4'!A1590,IMDB_Movies!$H$2:$H$3941)</f>
        <v>7.2</v>
      </c>
    </row>
    <row r="1591" spans="1:2" x14ac:dyDescent="0.3">
      <c r="A1591" s="3" t="s">
        <v>5876</v>
      </c>
      <c r="B1591" s="3">
        <f>AVERAGEIF(IMDB_Movies!$A$2:$A$3941,'Task 4'!A1591,IMDB_Movies!$H$2:$H$3941)</f>
        <v>6.2</v>
      </c>
    </row>
    <row r="1592" spans="1:2" x14ac:dyDescent="0.3">
      <c r="A1592" s="3" t="s">
        <v>5878</v>
      </c>
      <c r="B1592" s="3">
        <f>AVERAGEIF(IMDB_Movies!$A$2:$A$3941,'Task 4'!A1592,IMDB_Movies!$H$2:$H$3941)</f>
        <v>8.6</v>
      </c>
    </row>
    <row r="1593" spans="1:2" x14ac:dyDescent="0.3">
      <c r="A1593" s="3" t="s">
        <v>5880</v>
      </c>
      <c r="B1593" s="3">
        <f>AVERAGEIF(IMDB_Movies!$A$2:$A$3941,'Task 4'!A1593,IMDB_Movies!$H$2:$H$3941)</f>
        <v>6.5</v>
      </c>
    </row>
    <row r="1594" spans="1:2" x14ac:dyDescent="0.3">
      <c r="A1594" s="3" t="s">
        <v>5882</v>
      </c>
      <c r="B1594" s="3">
        <f>AVERAGEIF(IMDB_Movies!$A$2:$A$3941,'Task 4'!A1594,IMDB_Movies!$H$2:$H$3941)</f>
        <v>6.3</v>
      </c>
    </row>
    <row r="1595" spans="1:2" x14ac:dyDescent="0.3">
      <c r="A1595" s="3" t="s">
        <v>5885</v>
      </c>
      <c r="B1595" s="3">
        <f>AVERAGEIF(IMDB_Movies!$A$2:$A$3941,'Task 4'!A1595,IMDB_Movies!$H$2:$H$3941)</f>
        <v>6.1</v>
      </c>
    </row>
    <row r="1596" spans="1:2" x14ac:dyDescent="0.3">
      <c r="A1596" s="3" t="s">
        <v>5888</v>
      </c>
      <c r="B1596" s="3">
        <f>AVERAGEIF(IMDB_Movies!$A$2:$A$3941,'Task 4'!A1596,IMDB_Movies!$H$2:$H$3941)</f>
        <v>6.7</v>
      </c>
    </row>
    <row r="1597" spans="1:2" x14ac:dyDescent="0.3">
      <c r="A1597" s="3" t="s">
        <v>5890</v>
      </c>
      <c r="B1597" s="3">
        <f>AVERAGEIF(IMDB_Movies!$A$2:$A$3941,'Task 4'!A1597,IMDB_Movies!$H$2:$H$3941)</f>
        <v>6.7</v>
      </c>
    </row>
    <row r="1598" spans="1:2" x14ac:dyDescent="0.3">
      <c r="A1598" s="3" t="s">
        <v>5893</v>
      </c>
      <c r="B1598" s="3">
        <f>AVERAGEIF(IMDB_Movies!$A$2:$A$3941,'Task 4'!A1598,IMDB_Movies!$H$2:$H$3941)</f>
        <v>7.7</v>
      </c>
    </row>
    <row r="1599" spans="1:2" x14ac:dyDescent="0.3">
      <c r="A1599" s="3" t="s">
        <v>5895</v>
      </c>
      <c r="B1599" s="3">
        <f>AVERAGEIF(IMDB_Movies!$A$2:$A$3941,'Task 4'!A1599,IMDB_Movies!$H$2:$H$3941)</f>
        <v>6.7</v>
      </c>
    </row>
    <row r="1600" spans="1:2" x14ac:dyDescent="0.3">
      <c r="A1600" s="3" t="s">
        <v>5897</v>
      </c>
      <c r="B1600" s="3">
        <f>AVERAGEIF(IMDB_Movies!$A$2:$A$3941,'Task 4'!A1600,IMDB_Movies!$H$2:$H$3941)</f>
        <v>6.6</v>
      </c>
    </row>
    <row r="1601" spans="1:2" x14ac:dyDescent="0.3">
      <c r="A1601" s="3" t="s">
        <v>5902</v>
      </c>
      <c r="B1601" s="3">
        <f>AVERAGEIF(IMDB_Movies!$A$2:$A$3941,'Task 4'!A1601,IMDB_Movies!$H$2:$H$3941)</f>
        <v>6.9</v>
      </c>
    </row>
    <row r="1602" spans="1:2" x14ac:dyDescent="0.3">
      <c r="A1602" s="3" t="s">
        <v>5904</v>
      </c>
      <c r="B1602" s="3">
        <f>AVERAGEIF(IMDB_Movies!$A$2:$A$3941,'Task 4'!A1602,IMDB_Movies!$H$2:$H$3941)</f>
        <v>7.4</v>
      </c>
    </row>
    <row r="1603" spans="1:2" x14ac:dyDescent="0.3">
      <c r="A1603" s="3" t="s">
        <v>5907</v>
      </c>
      <c r="B1603" s="3">
        <f>AVERAGEIF(IMDB_Movies!$A$2:$A$3941,'Task 4'!A1603,IMDB_Movies!$H$2:$H$3941)</f>
        <v>6.5</v>
      </c>
    </row>
    <row r="1604" spans="1:2" x14ac:dyDescent="0.3">
      <c r="A1604" s="3" t="s">
        <v>5909</v>
      </c>
      <c r="B1604" s="3">
        <f>AVERAGEIF(IMDB_Movies!$A$2:$A$3941,'Task 4'!A1604,IMDB_Movies!$H$2:$H$3941)</f>
        <v>5.7</v>
      </c>
    </row>
    <row r="1605" spans="1:2" x14ac:dyDescent="0.3">
      <c r="A1605" s="3" t="s">
        <v>5911</v>
      </c>
      <c r="B1605" s="3">
        <f>AVERAGEIF(IMDB_Movies!$A$2:$A$3941,'Task 4'!A1605,IMDB_Movies!$H$2:$H$3941)</f>
        <v>6.2</v>
      </c>
    </row>
    <row r="1606" spans="1:2" x14ac:dyDescent="0.3">
      <c r="A1606" s="3" t="s">
        <v>5913</v>
      </c>
      <c r="B1606" s="3">
        <f>AVERAGEIF(IMDB_Movies!$A$2:$A$3941,'Task 4'!A1606,IMDB_Movies!$H$2:$H$3941)</f>
        <v>3.3</v>
      </c>
    </row>
    <row r="1607" spans="1:2" x14ac:dyDescent="0.3">
      <c r="A1607" s="3" t="s">
        <v>5916</v>
      </c>
      <c r="B1607" s="3">
        <f>AVERAGEIF(IMDB_Movies!$A$2:$A$3941,'Task 4'!A1607,IMDB_Movies!$H$2:$H$3941)</f>
        <v>5.7</v>
      </c>
    </row>
    <row r="1608" spans="1:2" x14ac:dyDescent="0.3">
      <c r="A1608" s="3" t="s">
        <v>5922</v>
      </c>
      <c r="B1608" s="3">
        <f>AVERAGEIF(IMDB_Movies!$A$2:$A$3941,'Task 4'!A1608,IMDB_Movies!$H$2:$H$3941)</f>
        <v>7</v>
      </c>
    </row>
    <row r="1609" spans="1:2" x14ac:dyDescent="0.3">
      <c r="A1609" s="3" t="s">
        <v>5926</v>
      </c>
      <c r="B1609" s="3">
        <f>AVERAGEIF(IMDB_Movies!$A$2:$A$3941,'Task 4'!A1609,IMDB_Movies!$H$2:$H$3941)</f>
        <v>6.5</v>
      </c>
    </row>
    <row r="1610" spans="1:2" x14ac:dyDescent="0.3">
      <c r="A1610" s="3" t="s">
        <v>5928</v>
      </c>
      <c r="B1610" s="3">
        <f>AVERAGEIF(IMDB_Movies!$A$2:$A$3941,'Task 4'!A1610,IMDB_Movies!$H$2:$H$3941)</f>
        <v>6</v>
      </c>
    </row>
    <row r="1611" spans="1:2" x14ac:dyDescent="0.3">
      <c r="A1611" s="3" t="s">
        <v>5932</v>
      </c>
      <c r="B1611" s="3">
        <f>AVERAGEIF(IMDB_Movies!$A$2:$A$3941,'Task 4'!A1611,IMDB_Movies!$H$2:$H$3941)</f>
        <v>7.9</v>
      </c>
    </row>
    <row r="1612" spans="1:2" x14ac:dyDescent="0.3">
      <c r="A1612" s="3" t="s">
        <v>5934</v>
      </c>
      <c r="B1612" s="3">
        <f>AVERAGEIF(IMDB_Movies!$A$2:$A$3941,'Task 4'!A1612,IMDB_Movies!$H$2:$H$3941)</f>
        <v>6</v>
      </c>
    </row>
    <row r="1613" spans="1:2" x14ac:dyDescent="0.3">
      <c r="A1613" s="3" t="s">
        <v>5936</v>
      </c>
      <c r="B1613" s="3">
        <f>AVERAGEIF(IMDB_Movies!$A$2:$A$3941,'Task 4'!A1613,IMDB_Movies!$H$2:$H$3941)</f>
        <v>6.1</v>
      </c>
    </row>
    <row r="1614" spans="1:2" x14ac:dyDescent="0.3">
      <c r="A1614" s="3" t="s">
        <v>5938</v>
      </c>
      <c r="B1614" s="3">
        <f>AVERAGEIF(IMDB_Movies!$A$2:$A$3941,'Task 4'!A1614,IMDB_Movies!$H$2:$H$3941)</f>
        <v>7.4</v>
      </c>
    </row>
    <row r="1615" spans="1:2" x14ac:dyDescent="0.3">
      <c r="A1615" s="3" t="s">
        <v>5940</v>
      </c>
      <c r="B1615" s="3">
        <f>AVERAGEIF(IMDB_Movies!$A$2:$A$3941,'Task 4'!A1615,IMDB_Movies!$H$2:$H$3941)</f>
        <v>6.2</v>
      </c>
    </row>
    <row r="1616" spans="1:2" x14ac:dyDescent="0.3">
      <c r="A1616" s="3" t="s">
        <v>5942</v>
      </c>
      <c r="B1616" s="3">
        <f>AVERAGEIF(IMDB_Movies!$A$2:$A$3941,'Task 4'!A1616,IMDB_Movies!$H$2:$H$3941)</f>
        <v>7.2</v>
      </c>
    </row>
    <row r="1617" spans="1:2" x14ac:dyDescent="0.3">
      <c r="A1617" s="3" t="s">
        <v>5946</v>
      </c>
      <c r="B1617" s="3">
        <f>AVERAGEIF(IMDB_Movies!$A$2:$A$3941,'Task 4'!A1617,IMDB_Movies!$H$2:$H$3941)</f>
        <v>6.8</v>
      </c>
    </row>
    <row r="1618" spans="1:2" x14ac:dyDescent="0.3">
      <c r="A1618" s="3" t="s">
        <v>5949</v>
      </c>
      <c r="B1618" s="3">
        <f>AVERAGEIF(IMDB_Movies!$A$2:$A$3941,'Task 4'!A1618,IMDB_Movies!$H$2:$H$3941)</f>
        <v>5.9</v>
      </c>
    </row>
    <row r="1619" spans="1:2" x14ac:dyDescent="0.3">
      <c r="A1619" s="3" t="s">
        <v>5952</v>
      </c>
      <c r="B1619" s="3">
        <f>AVERAGEIF(IMDB_Movies!$A$2:$A$3941,'Task 4'!A1619,IMDB_Movies!$H$2:$H$3941)</f>
        <v>7</v>
      </c>
    </row>
    <row r="1620" spans="1:2" x14ac:dyDescent="0.3">
      <c r="A1620" s="3" t="s">
        <v>5955</v>
      </c>
      <c r="B1620" s="3">
        <f>AVERAGEIF(IMDB_Movies!$A$2:$A$3941,'Task 4'!A1620,IMDB_Movies!$H$2:$H$3941)</f>
        <v>6.1</v>
      </c>
    </row>
    <row r="1621" spans="1:2" x14ac:dyDescent="0.3">
      <c r="A1621" s="3" t="s">
        <v>5957</v>
      </c>
      <c r="B1621" s="3">
        <f>AVERAGEIF(IMDB_Movies!$A$2:$A$3941,'Task 4'!A1621,IMDB_Movies!$H$2:$H$3941)</f>
        <v>7.6</v>
      </c>
    </row>
    <row r="1622" spans="1:2" x14ac:dyDescent="0.3">
      <c r="A1622" s="3" t="s">
        <v>5960</v>
      </c>
      <c r="B1622" s="3">
        <f>AVERAGEIF(IMDB_Movies!$A$2:$A$3941,'Task 4'!A1622,IMDB_Movies!$H$2:$H$3941)</f>
        <v>6.7</v>
      </c>
    </row>
    <row r="1623" spans="1:2" x14ac:dyDescent="0.3">
      <c r="A1623" s="3" t="s">
        <v>5963</v>
      </c>
      <c r="B1623" s="3">
        <f>AVERAGEIF(IMDB_Movies!$A$2:$A$3941,'Task 4'!A1623,IMDB_Movies!$H$2:$H$3941)</f>
        <v>5.7</v>
      </c>
    </row>
    <row r="1624" spans="1:2" x14ac:dyDescent="0.3">
      <c r="A1624" s="3" t="s">
        <v>5967</v>
      </c>
      <c r="B1624" s="3">
        <f>AVERAGEIF(IMDB_Movies!$A$2:$A$3941,'Task 4'!A1624,IMDB_Movies!$H$2:$H$3941)</f>
        <v>5</v>
      </c>
    </row>
    <row r="1625" spans="1:2" x14ac:dyDescent="0.3">
      <c r="A1625" s="3" t="s">
        <v>5969</v>
      </c>
      <c r="B1625" s="3">
        <f>AVERAGEIF(IMDB_Movies!$A$2:$A$3941,'Task 4'!A1625,IMDB_Movies!$H$2:$H$3941)</f>
        <v>7</v>
      </c>
    </row>
    <row r="1626" spans="1:2" x14ac:dyDescent="0.3">
      <c r="A1626" s="3" t="s">
        <v>5971</v>
      </c>
      <c r="B1626" s="3">
        <f>AVERAGEIF(IMDB_Movies!$A$2:$A$3941,'Task 4'!A1626,IMDB_Movies!$H$2:$H$3941)</f>
        <v>3.4</v>
      </c>
    </row>
    <row r="1627" spans="1:2" x14ac:dyDescent="0.3">
      <c r="A1627" s="3" t="s">
        <v>5974</v>
      </c>
      <c r="B1627" s="3">
        <f>AVERAGEIF(IMDB_Movies!$A$2:$A$3941,'Task 4'!A1627,IMDB_Movies!$H$2:$H$3941)</f>
        <v>6</v>
      </c>
    </row>
    <row r="1628" spans="1:2" x14ac:dyDescent="0.3">
      <c r="A1628" s="3" t="s">
        <v>5977</v>
      </c>
      <c r="B1628" s="3">
        <f>AVERAGEIF(IMDB_Movies!$A$2:$A$3941,'Task 4'!A1628,IMDB_Movies!$H$2:$H$3941)</f>
        <v>7.4</v>
      </c>
    </row>
    <row r="1629" spans="1:2" x14ac:dyDescent="0.3">
      <c r="A1629" s="3" t="s">
        <v>5980</v>
      </c>
      <c r="B1629" s="3">
        <f>AVERAGEIF(IMDB_Movies!$A$2:$A$3941,'Task 4'!A1629,IMDB_Movies!$H$2:$H$3941)</f>
        <v>6.2</v>
      </c>
    </row>
    <row r="1630" spans="1:2" x14ac:dyDescent="0.3">
      <c r="A1630" s="3" t="s">
        <v>5983</v>
      </c>
      <c r="B1630" s="3">
        <f>AVERAGEIF(IMDB_Movies!$A$2:$A$3941,'Task 4'!A1630,IMDB_Movies!$H$2:$H$3941)</f>
        <v>7.2</v>
      </c>
    </row>
    <row r="1631" spans="1:2" x14ac:dyDescent="0.3">
      <c r="A1631" s="3" t="s">
        <v>5986</v>
      </c>
      <c r="B1631" s="3">
        <f>AVERAGEIF(IMDB_Movies!$A$2:$A$3941,'Task 4'!A1631,IMDB_Movies!$H$2:$H$3941)</f>
        <v>7.2</v>
      </c>
    </row>
    <row r="1632" spans="1:2" x14ac:dyDescent="0.3">
      <c r="A1632" s="3" t="s">
        <v>5988</v>
      </c>
      <c r="B1632" s="3">
        <f>AVERAGEIF(IMDB_Movies!$A$2:$A$3941,'Task 4'!A1632,IMDB_Movies!$H$2:$H$3941)</f>
        <v>7.4</v>
      </c>
    </row>
    <row r="1633" spans="1:2" x14ac:dyDescent="0.3">
      <c r="A1633" s="3" t="s">
        <v>5992</v>
      </c>
      <c r="B1633" s="3">
        <f>AVERAGEIF(IMDB_Movies!$A$2:$A$3941,'Task 4'!A1633,IMDB_Movies!$H$2:$H$3941)</f>
        <v>7.7</v>
      </c>
    </row>
    <row r="1634" spans="1:2" x14ac:dyDescent="0.3">
      <c r="A1634" s="3" t="s">
        <v>5994</v>
      </c>
      <c r="B1634" s="3">
        <f>AVERAGEIF(IMDB_Movies!$A$2:$A$3941,'Task 4'!A1634,IMDB_Movies!$H$2:$H$3941)</f>
        <v>7</v>
      </c>
    </row>
    <row r="1635" spans="1:2" x14ac:dyDescent="0.3">
      <c r="A1635" s="3" t="s">
        <v>5996</v>
      </c>
      <c r="B1635" s="3">
        <f>AVERAGEIF(IMDB_Movies!$A$2:$A$3941,'Task 4'!A1635,IMDB_Movies!$H$2:$H$3941)</f>
        <v>7.2</v>
      </c>
    </row>
    <row r="1636" spans="1:2" x14ac:dyDescent="0.3">
      <c r="A1636" s="3" t="s">
        <v>5998</v>
      </c>
      <c r="B1636" s="3">
        <f>AVERAGEIF(IMDB_Movies!$A$2:$A$3941,'Task 4'!A1636,IMDB_Movies!$H$2:$H$3941)</f>
        <v>7.2</v>
      </c>
    </row>
    <row r="1637" spans="1:2" x14ac:dyDescent="0.3">
      <c r="A1637" s="3" t="s">
        <v>6000</v>
      </c>
      <c r="B1637" s="3">
        <f>AVERAGEIF(IMDB_Movies!$A$2:$A$3941,'Task 4'!A1637,IMDB_Movies!$H$2:$H$3941)</f>
        <v>6.2</v>
      </c>
    </row>
    <row r="1638" spans="1:2" x14ac:dyDescent="0.3">
      <c r="A1638" s="3" t="s">
        <v>6004</v>
      </c>
      <c r="B1638" s="3">
        <f>AVERAGEIF(IMDB_Movies!$A$2:$A$3941,'Task 4'!A1638,IMDB_Movies!$H$2:$H$3941)</f>
        <v>7</v>
      </c>
    </row>
    <row r="1639" spans="1:2" x14ac:dyDescent="0.3">
      <c r="A1639" s="3" t="s">
        <v>6006</v>
      </c>
      <c r="B1639" s="3">
        <f>AVERAGEIF(IMDB_Movies!$A$2:$A$3941,'Task 4'!A1639,IMDB_Movies!$H$2:$H$3941)</f>
        <v>6.7</v>
      </c>
    </row>
    <row r="1640" spans="1:2" x14ac:dyDescent="0.3">
      <c r="A1640" s="3" t="s">
        <v>6008</v>
      </c>
      <c r="B1640" s="3">
        <f>AVERAGEIF(IMDB_Movies!$A$2:$A$3941,'Task 4'!A1640,IMDB_Movies!$H$2:$H$3941)</f>
        <v>3.6</v>
      </c>
    </row>
    <row r="1641" spans="1:2" x14ac:dyDescent="0.3">
      <c r="A1641" s="3" t="s">
        <v>6010</v>
      </c>
      <c r="B1641" s="3">
        <f>AVERAGEIF(IMDB_Movies!$A$2:$A$3941,'Task 4'!A1641,IMDB_Movies!$H$2:$H$3941)</f>
        <v>7.4</v>
      </c>
    </row>
    <row r="1642" spans="1:2" x14ac:dyDescent="0.3">
      <c r="A1642" s="3" t="s">
        <v>6012</v>
      </c>
      <c r="B1642" s="3">
        <f>AVERAGEIF(IMDB_Movies!$A$2:$A$3941,'Task 4'!A1642,IMDB_Movies!$H$2:$H$3941)</f>
        <v>6.1</v>
      </c>
    </row>
    <row r="1643" spans="1:2" x14ac:dyDescent="0.3">
      <c r="A1643" s="3" t="s">
        <v>6014</v>
      </c>
      <c r="B1643" s="3">
        <f>AVERAGEIF(IMDB_Movies!$A$2:$A$3941,'Task 4'!A1643,IMDB_Movies!$H$2:$H$3941)</f>
        <v>8.1999999999999993</v>
      </c>
    </row>
    <row r="1644" spans="1:2" x14ac:dyDescent="0.3">
      <c r="A1644" s="3" t="s">
        <v>6017</v>
      </c>
      <c r="B1644" s="3">
        <f>AVERAGEIF(IMDB_Movies!$A$2:$A$3941,'Task 4'!A1644,IMDB_Movies!$H$2:$H$3941)</f>
        <v>7.7</v>
      </c>
    </row>
    <row r="1645" spans="1:2" x14ac:dyDescent="0.3">
      <c r="A1645" s="3" t="s">
        <v>6020</v>
      </c>
      <c r="B1645" s="3">
        <f>AVERAGEIF(IMDB_Movies!$A$2:$A$3941,'Task 4'!A1645,IMDB_Movies!$H$2:$H$3941)</f>
        <v>7.3</v>
      </c>
    </row>
    <row r="1646" spans="1:2" x14ac:dyDescent="0.3">
      <c r="A1646" s="3" t="s">
        <v>6023</v>
      </c>
      <c r="B1646" s="3">
        <f>AVERAGEIF(IMDB_Movies!$A$2:$A$3941,'Task 4'!A1646,IMDB_Movies!$H$2:$H$3941)</f>
        <v>7.6</v>
      </c>
    </row>
    <row r="1647" spans="1:2" x14ac:dyDescent="0.3">
      <c r="A1647" s="3" t="s">
        <v>6026</v>
      </c>
      <c r="B1647" s="3">
        <f>AVERAGEIF(IMDB_Movies!$A$2:$A$3941,'Task 4'!A1647,IMDB_Movies!$H$2:$H$3941)</f>
        <v>6.8</v>
      </c>
    </row>
    <row r="1648" spans="1:2" x14ac:dyDescent="0.3">
      <c r="A1648" s="3" t="s">
        <v>6028</v>
      </c>
      <c r="B1648" s="3">
        <f>AVERAGEIF(IMDB_Movies!$A$2:$A$3941,'Task 4'!A1648,IMDB_Movies!$H$2:$H$3941)</f>
        <v>5.6</v>
      </c>
    </row>
    <row r="1649" spans="1:2" x14ac:dyDescent="0.3">
      <c r="A1649" s="3" t="s">
        <v>6030</v>
      </c>
      <c r="B1649" s="3">
        <f>AVERAGEIF(IMDB_Movies!$A$2:$A$3941,'Task 4'!A1649,IMDB_Movies!$H$2:$H$3941)</f>
        <v>4.8</v>
      </c>
    </row>
    <row r="1650" spans="1:2" x14ac:dyDescent="0.3">
      <c r="A1650" s="3" t="s">
        <v>6033</v>
      </c>
      <c r="B1650" s="3">
        <f>AVERAGEIF(IMDB_Movies!$A$2:$A$3941,'Task 4'!A1650,IMDB_Movies!$H$2:$H$3941)</f>
        <v>5.95</v>
      </c>
    </row>
    <row r="1651" spans="1:2" x14ac:dyDescent="0.3">
      <c r="A1651" s="3" t="s">
        <v>6035</v>
      </c>
      <c r="B1651" s="3">
        <f>AVERAGEIF(IMDB_Movies!$A$2:$A$3941,'Task 4'!A1651,IMDB_Movies!$H$2:$H$3941)</f>
        <v>6.8</v>
      </c>
    </row>
    <row r="1652" spans="1:2" x14ac:dyDescent="0.3">
      <c r="A1652" s="3" t="s">
        <v>6039</v>
      </c>
      <c r="B1652" s="3">
        <f>AVERAGEIF(IMDB_Movies!$A$2:$A$3941,'Task 4'!A1652,IMDB_Movies!$H$2:$H$3941)</f>
        <v>6.1</v>
      </c>
    </row>
    <row r="1653" spans="1:2" x14ac:dyDescent="0.3">
      <c r="A1653" s="3" t="s">
        <v>6041</v>
      </c>
      <c r="B1653" s="3">
        <f>AVERAGEIF(IMDB_Movies!$A$2:$A$3941,'Task 4'!A1653,IMDB_Movies!$H$2:$H$3941)</f>
        <v>5.5</v>
      </c>
    </row>
    <row r="1654" spans="1:2" x14ac:dyDescent="0.3">
      <c r="A1654" s="3" t="s">
        <v>6043</v>
      </c>
      <c r="B1654" s="3">
        <f>AVERAGEIF(IMDB_Movies!$A$2:$A$3941,'Task 4'!A1654,IMDB_Movies!$H$2:$H$3941)</f>
        <v>6.9</v>
      </c>
    </row>
    <row r="1655" spans="1:2" x14ac:dyDescent="0.3">
      <c r="A1655" s="3" t="s">
        <v>6046</v>
      </c>
      <c r="B1655" s="3">
        <f>AVERAGEIF(IMDB_Movies!$A$2:$A$3941,'Task 4'!A1655,IMDB_Movies!$H$2:$H$3941)</f>
        <v>5.4</v>
      </c>
    </row>
    <row r="1656" spans="1:2" x14ac:dyDescent="0.3">
      <c r="A1656" s="3" t="s">
        <v>6048</v>
      </c>
      <c r="B1656" s="3">
        <f>AVERAGEIF(IMDB_Movies!$A$2:$A$3941,'Task 4'!A1656,IMDB_Movies!$H$2:$H$3941)</f>
        <v>6.7</v>
      </c>
    </row>
    <row r="1657" spans="1:2" x14ac:dyDescent="0.3">
      <c r="A1657" s="3" t="s">
        <v>6050</v>
      </c>
      <c r="B1657" s="3">
        <f>AVERAGEIF(IMDB_Movies!$A$2:$A$3941,'Task 4'!A1657,IMDB_Movies!$H$2:$H$3941)</f>
        <v>5.8</v>
      </c>
    </row>
    <row r="1658" spans="1:2" x14ac:dyDescent="0.3">
      <c r="A1658" s="3" t="s">
        <v>6052</v>
      </c>
      <c r="B1658" s="3">
        <f>AVERAGEIF(IMDB_Movies!$A$2:$A$3941,'Task 4'!A1658,IMDB_Movies!$H$2:$H$3941)</f>
        <v>6.2</v>
      </c>
    </row>
    <row r="1659" spans="1:2" x14ac:dyDescent="0.3">
      <c r="A1659" s="3" t="s">
        <v>6054</v>
      </c>
      <c r="B1659" s="3">
        <f>AVERAGEIF(IMDB_Movies!$A$2:$A$3941,'Task 4'!A1659,IMDB_Movies!$H$2:$H$3941)</f>
        <v>2.8</v>
      </c>
    </row>
    <row r="1660" spans="1:2" x14ac:dyDescent="0.3">
      <c r="A1660" s="3" t="s">
        <v>6056</v>
      </c>
      <c r="B1660" s="3">
        <f>AVERAGEIF(IMDB_Movies!$A$2:$A$3941,'Task 4'!A1660,IMDB_Movies!$H$2:$H$3941)</f>
        <v>5.8</v>
      </c>
    </row>
    <row r="1661" spans="1:2" x14ac:dyDescent="0.3">
      <c r="A1661" s="3" t="s">
        <v>6058</v>
      </c>
      <c r="B1661" s="3">
        <f>AVERAGEIF(IMDB_Movies!$A$2:$A$3941,'Task 4'!A1661,IMDB_Movies!$H$2:$H$3941)</f>
        <v>6.1</v>
      </c>
    </row>
    <row r="1662" spans="1:2" x14ac:dyDescent="0.3">
      <c r="A1662" s="3" t="s">
        <v>6060</v>
      </c>
      <c r="B1662" s="3">
        <f>AVERAGEIF(IMDB_Movies!$A$2:$A$3941,'Task 4'!A1662,IMDB_Movies!$H$2:$H$3941)</f>
        <v>5.0999999999999996</v>
      </c>
    </row>
    <row r="1663" spans="1:2" x14ac:dyDescent="0.3">
      <c r="A1663" s="3" t="s">
        <v>6062</v>
      </c>
      <c r="B1663" s="3">
        <f>AVERAGEIF(IMDB_Movies!$A$2:$A$3941,'Task 4'!A1663,IMDB_Movies!$H$2:$H$3941)</f>
        <v>3</v>
      </c>
    </row>
    <row r="1664" spans="1:2" x14ac:dyDescent="0.3">
      <c r="A1664" s="3" t="s">
        <v>6064</v>
      </c>
      <c r="B1664" s="3">
        <f>AVERAGEIF(IMDB_Movies!$A$2:$A$3941,'Task 4'!A1664,IMDB_Movies!$H$2:$H$3941)</f>
        <v>5.7</v>
      </c>
    </row>
    <row r="1665" spans="1:2" x14ac:dyDescent="0.3">
      <c r="A1665" s="3" t="s">
        <v>6066</v>
      </c>
      <c r="B1665" s="3">
        <f>AVERAGEIF(IMDB_Movies!$A$2:$A$3941,'Task 4'!A1665,IMDB_Movies!$H$2:$H$3941)</f>
        <v>3.4</v>
      </c>
    </row>
    <row r="1666" spans="1:2" x14ac:dyDescent="0.3">
      <c r="A1666" s="3" t="s">
        <v>6069</v>
      </c>
      <c r="B1666" s="3">
        <f>AVERAGEIF(IMDB_Movies!$A$2:$A$3941,'Task 4'!A1666,IMDB_Movies!$H$2:$H$3941)</f>
        <v>5.6</v>
      </c>
    </row>
    <row r="1667" spans="1:2" x14ac:dyDescent="0.3">
      <c r="A1667" s="3" t="s">
        <v>6071</v>
      </c>
      <c r="B1667" s="3">
        <f>AVERAGEIF(IMDB_Movies!$A$2:$A$3941,'Task 4'!A1667,IMDB_Movies!$H$2:$H$3941)</f>
        <v>3.9</v>
      </c>
    </row>
    <row r="1668" spans="1:2" x14ac:dyDescent="0.3">
      <c r="A1668" s="3" t="s">
        <v>6073</v>
      </c>
      <c r="B1668" s="3">
        <f>AVERAGEIF(IMDB_Movies!$A$2:$A$3941,'Task 4'!A1668,IMDB_Movies!$H$2:$H$3941)</f>
        <v>5.4</v>
      </c>
    </row>
    <row r="1669" spans="1:2" x14ac:dyDescent="0.3">
      <c r="A1669" s="3" t="s">
        <v>6076</v>
      </c>
      <c r="B1669" s="3">
        <f>AVERAGEIF(IMDB_Movies!$A$2:$A$3941,'Task 4'!A1669,IMDB_Movies!$H$2:$H$3941)</f>
        <v>5.2</v>
      </c>
    </row>
    <row r="1670" spans="1:2" x14ac:dyDescent="0.3">
      <c r="A1670" s="3" t="s">
        <v>6078</v>
      </c>
      <c r="B1670" s="3">
        <f>AVERAGEIF(IMDB_Movies!$A$2:$A$3941,'Task 4'!A1670,IMDB_Movies!$H$2:$H$3941)</f>
        <v>3.5</v>
      </c>
    </row>
    <row r="1671" spans="1:2" x14ac:dyDescent="0.3">
      <c r="A1671" s="3" t="s">
        <v>6080</v>
      </c>
      <c r="B1671" s="3">
        <f>AVERAGEIF(IMDB_Movies!$A$2:$A$3941,'Task 4'!A1671,IMDB_Movies!$H$2:$H$3941)</f>
        <v>5.3</v>
      </c>
    </row>
    <row r="1672" spans="1:2" x14ac:dyDescent="0.3">
      <c r="A1672" s="3" t="s">
        <v>6082</v>
      </c>
      <c r="B1672" s="3">
        <f>AVERAGEIF(IMDB_Movies!$A$2:$A$3941,'Task 4'!A1672,IMDB_Movies!$H$2:$H$3941)</f>
        <v>6</v>
      </c>
    </row>
    <row r="1673" spans="1:2" x14ac:dyDescent="0.3">
      <c r="A1673" s="3" t="s">
        <v>6084</v>
      </c>
      <c r="B1673" s="3">
        <f>AVERAGEIF(IMDB_Movies!$A$2:$A$3941,'Task 4'!A1673,IMDB_Movies!$H$2:$H$3941)</f>
        <v>4.8</v>
      </c>
    </row>
    <row r="1674" spans="1:2" x14ac:dyDescent="0.3">
      <c r="A1674" s="3" t="s">
        <v>6086</v>
      </c>
      <c r="B1674" s="3">
        <f>AVERAGEIF(IMDB_Movies!$A$2:$A$3941,'Task 4'!A1674,IMDB_Movies!$H$2:$H$3941)</f>
        <v>7.1</v>
      </c>
    </row>
    <row r="1675" spans="1:2" x14ac:dyDescent="0.3">
      <c r="A1675" s="3" t="s">
        <v>6089</v>
      </c>
      <c r="B1675" s="3">
        <f>AVERAGEIF(IMDB_Movies!$A$2:$A$3941,'Task 4'!A1675,IMDB_Movies!$H$2:$H$3941)</f>
        <v>8.1999999999999993</v>
      </c>
    </row>
    <row r="1676" spans="1:2" x14ac:dyDescent="0.3">
      <c r="A1676" s="3" t="s">
        <v>6091</v>
      </c>
      <c r="B1676" s="3">
        <f>AVERAGEIF(IMDB_Movies!$A$2:$A$3941,'Task 4'!A1676,IMDB_Movies!$H$2:$H$3941)</f>
        <v>5.7</v>
      </c>
    </row>
    <row r="1677" spans="1:2" x14ac:dyDescent="0.3">
      <c r="A1677" s="3" t="s">
        <v>6093</v>
      </c>
      <c r="B1677" s="3">
        <f>AVERAGEIF(IMDB_Movies!$A$2:$A$3941,'Task 4'!A1677,IMDB_Movies!$H$2:$H$3941)</f>
        <v>7.9</v>
      </c>
    </row>
    <row r="1678" spans="1:2" x14ac:dyDescent="0.3">
      <c r="A1678" s="3" t="s">
        <v>6099</v>
      </c>
      <c r="B1678" s="3">
        <f>AVERAGEIF(IMDB_Movies!$A$2:$A$3941,'Task 4'!A1678,IMDB_Movies!$H$2:$H$3941)</f>
        <v>6.4</v>
      </c>
    </row>
    <row r="1679" spans="1:2" x14ac:dyDescent="0.3">
      <c r="A1679" s="3" t="s">
        <v>6103</v>
      </c>
      <c r="B1679" s="3">
        <f>AVERAGEIF(IMDB_Movies!$A$2:$A$3941,'Task 4'!A1679,IMDB_Movies!$H$2:$H$3941)</f>
        <v>6.45</v>
      </c>
    </row>
    <row r="1680" spans="1:2" x14ac:dyDescent="0.3">
      <c r="A1680" s="3" t="s">
        <v>6105</v>
      </c>
      <c r="B1680" s="3">
        <f>AVERAGEIF(IMDB_Movies!$A$2:$A$3941,'Task 4'!A1680,IMDB_Movies!$H$2:$H$3941)</f>
        <v>6</v>
      </c>
    </row>
    <row r="1681" spans="1:2" x14ac:dyDescent="0.3">
      <c r="A1681" s="3" t="s">
        <v>6107</v>
      </c>
      <c r="B1681" s="3">
        <f>AVERAGEIF(IMDB_Movies!$A$2:$A$3941,'Task 4'!A1681,IMDB_Movies!$H$2:$H$3941)</f>
        <v>5.6</v>
      </c>
    </row>
    <row r="1682" spans="1:2" x14ac:dyDescent="0.3">
      <c r="A1682" s="3" t="s">
        <v>6110</v>
      </c>
      <c r="B1682" s="3">
        <f>AVERAGEIF(IMDB_Movies!$A$2:$A$3941,'Task 4'!A1682,IMDB_Movies!$H$2:$H$3941)</f>
        <v>8.4</v>
      </c>
    </row>
    <row r="1683" spans="1:2" x14ac:dyDescent="0.3">
      <c r="A1683" s="3" t="s">
        <v>6117</v>
      </c>
      <c r="B1683" s="3">
        <f>AVERAGEIF(IMDB_Movies!$A$2:$A$3941,'Task 4'!A1683,IMDB_Movies!$H$2:$H$3941)</f>
        <v>5.0999999999999996</v>
      </c>
    </row>
    <row r="1684" spans="1:2" x14ac:dyDescent="0.3">
      <c r="A1684" s="3" t="s">
        <v>6120</v>
      </c>
      <c r="B1684" s="3">
        <f>AVERAGEIF(IMDB_Movies!$A$2:$A$3941,'Task 4'!A1684,IMDB_Movies!$H$2:$H$3941)</f>
        <v>6.8</v>
      </c>
    </row>
    <row r="1685" spans="1:2" x14ac:dyDescent="0.3">
      <c r="A1685" s="3" t="s">
        <v>6124</v>
      </c>
      <c r="B1685" s="3">
        <f>AVERAGEIF(IMDB_Movies!$A$2:$A$3941,'Task 4'!A1685,IMDB_Movies!$H$2:$H$3941)</f>
        <v>6.9</v>
      </c>
    </row>
    <row r="1686" spans="1:2" x14ac:dyDescent="0.3">
      <c r="A1686" s="3" t="s">
        <v>6128</v>
      </c>
      <c r="B1686" s="3">
        <f>AVERAGEIF(IMDB_Movies!$A$2:$A$3941,'Task 4'!A1686,IMDB_Movies!$H$2:$H$3941)</f>
        <v>6.3</v>
      </c>
    </row>
    <row r="1687" spans="1:2" x14ac:dyDescent="0.3">
      <c r="A1687" s="3" t="s">
        <v>6132</v>
      </c>
      <c r="B1687" s="3">
        <f>AVERAGEIF(IMDB_Movies!$A$2:$A$3941,'Task 4'!A1687,IMDB_Movies!$H$2:$H$3941)</f>
        <v>5.2</v>
      </c>
    </row>
    <row r="1688" spans="1:2" x14ac:dyDescent="0.3">
      <c r="A1688" s="3" t="s">
        <v>6137</v>
      </c>
      <c r="B1688" s="3">
        <f>AVERAGEIF(IMDB_Movies!$A$2:$A$3941,'Task 4'!A1688,IMDB_Movies!$H$2:$H$3941)</f>
        <v>7.2</v>
      </c>
    </row>
    <row r="1689" spans="1:2" x14ac:dyDescent="0.3">
      <c r="A1689" s="3" t="s">
        <v>6139</v>
      </c>
      <c r="B1689" s="3">
        <f>AVERAGEIF(IMDB_Movies!$A$2:$A$3941,'Task 4'!A1689,IMDB_Movies!$H$2:$H$3941)</f>
        <v>6.5</v>
      </c>
    </row>
    <row r="1690" spans="1:2" x14ac:dyDescent="0.3">
      <c r="A1690" s="3" t="s">
        <v>6141</v>
      </c>
      <c r="B1690" s="3">
        <f>AVERAGEIF(IMDB_Movies!$A$2:$A$3941,'Task 4'!A1690,IMDB_Movies!$H$2:$H$3941)</f>
        <v>6.5</v>
      </c>
    </row>
    <row r="1691" spans="1:2" x14ac:dyDescent="0.3">
      <c r="A1691" s="3" t="s">
        <v>6143</v>
      </c>
      <c r="B1691" s="3">
        <f>AVERAGEIF(IMDB_Movies!$A$2:$A$3941,'Task 4'!A1691,IMDB_Movies!$H$2:$H$3941)</f>
        <v>7.8</v>
      </c>
    </row>
    <row r="1692" spans="1:2" x14ac:dyDescent="0.3">
      <c r="A1692" s="3" t="s">
        <v>6145</v>
      </c>
      <c r="B1692" s="3">
        <f>AVERAGEIF(IMDB_Movies!$A$2:$A$3941,'Task 4'!A1692,IMDB_Movies!$H$2:$H$3941)</f>
        <v>6.4</v>
      </c>
    </row>
    <row r="1693" spans="1:2" x14ac:dyDescent="0.3">
      <c r="A1693" s="3" t="s">
        <v>6147</v>
      </c>
      <c r="B1693" s="3">
        <f>AVERAGEIF(IMDB_Movies!$A$2:$A$3941,'Task 4'!A1693,IMDB_Movies!$H$2:$H$3941)</f>
        <v>8.1</v>
      </c>
    </row>
    <row r="1694" spans="1:2" x14ac:dyDescent="0.3">
      <c r="A1694" s="3" t="s">
        <v>6151</v>
      </c>
      <c r="B1694" s="3">
        <f>AVERAGEIF(IMDB_Movies!$A$2:$A$3941,'Task 4'!A1694,IMDB_Movies!$H$2:$H$3941)</f>
        <v>5.6</v>
      </c>
    </row>
    <row r="1695" spans="1:2" x14ac:dyDescent="0.3">
      <c r="A1695" s="3" t="s">
        <v>6153</v>
      </c>
      <c r="B1695" s="3">
        <f>AVERAGEIF(IMDB_Movies!$A$2:$A$3941,'Task 4'!A1695,IMDB_Movies!$H$2:$H$3941)</f>
        <v>6.6</v>
      </c>
    </row>
    <row r="1696" spans="1:2" x14ac:dyDescent="0.3">
      <c r="A1696" s="3" t="s">
        <v>6155</v>
      </c>
      <c r="B1696" s="3">
        <f>AVERAGEIF(IMDB_Movies!$A$2:$A$3941,'Task 4'!A1696,IMDB_Movies!$H$2:$H$3941)</f>
        <v>4.5</v>
      </c>
    </row>
    <row r="1697" spans="1:2" x14ac:dyDescent="0.3">
      <c r="A1697" s="3" t="s">
        <v>6158</v>
      </c>
      <c r="B1697" s="3">
        <f>AVERAGEIF(IMDB_Movies!$A$2:$A$3941,'Task 4'!A1697,IMDB_Movies!$H$2:$H$3941)</f>
        <v>7.2</v>
      </c>
    </row>
    <row r="1698" spans="1:2" x14ac:dyDescent="0.3">
      <c r="A1698" s="3" t="s">
        <v>6161</v>
      </c>
      <c r="B1698" s="3">
        <f>AVERAGEIF(IMDB_Movies!$A$2:$A$3941,'Task 4'!A1698,IMDB_Movies!$H$2:$H$3941)</f>
        <v>6.1</v>
      </c>
    </row>
    <row r="1699" spans="1:2" x14ac:dyDescent="0.3">
      <c r="A1699" s="3" t="s">
        <v>6166</v>
      </c>
      <c r="B1699" s="3">
        <f>AVERAGEIF(IMDB_Movies!$A$2:$A$3941,'Task 4'!A1699,IMDB_Movies!$H$2:$H$3941)</f>
        <v>5.9</v>
      </c>
    </row>
    <row r="1700" spans="1:2" x14ac:dyDescent="0.3">
      <c r="A1700" s="3" t="s">
        <v>6169</v>
      </c>
      <c r="B1700" s="3">
        <f>AVERAGEIF(IMDB_Movies!$A$2:$A$3941,'Task 4'!A1700,IMDB_Movies!$H$2:$H$3941)</f>
        <v>7.1</v>
      </c>
    </row>
    <row r="1701" spans="1:2" x14ac:dyDescent="0.3">
      <c r="A1701" s="3" t="s">
        <v>6171</v>
      </c>
      <c r="B1701" s="3">
        <f>AVERAGEIF(IMDB_Movies!$A$2:$A$3941,'Task 4'!A1701,IMDB_Movies!$H$2:$H$3941)</f>
        <v>7.6</v>
      </c>
    </row>
    <row r="1702" spans="1:2" x14ac:dyDescent="0.3">
      <c r="A1702" s="3" t="s">
        <v>6174</v>
      </c>
      <c r="B1702" s="3">
        <f>AVERAGEIF(IMDB_Movies!$A$2:$A$3941,'Task 4'!A1702,IMDB_Movies!$H$2:$H$3941)</f>
        <v>6.2</v>
      </c>
    </row>
    <row r="1703" spans="1:2" x14ac:dyDescent="0.3">
      <c r="A1703" s="3" t="s">
        <v>6176</v>
      </c>
      <c r="B1703" s="3">
        <f>AVERAGEIF(IMDB_Movies!$A$2:$A$3941,'Task 4'!A1703,IMDB_Movies!$H$2:$H$3941)</f>
        <v>7.4</v>
      </c>
    </row>
    <row r="1704" spans="1:2" x14ac:dyDescent="0.3">
      <c r="A1704" s="3" t="s">
        <v>6178</v>
      </c>
      <c r="B1704" s="3">
        <f>AVERAGEIF(IMDB_Movies!$A$2:$A$3941,'Task 4'!A1704,IMDB_Movies!$H$2:$H$3941)</f>
        <v>6.8</v>
      </c>
    </row>
    <row r="1705" spans="1:2" x14ac:dyDescent="0.3">
      <c r="A1705" s="3" t="s">
        <v>6180</v>
      </c>
      <c r="B1705" s="3">
        <f>AVERAGEIF(IMDB_Movies!$A$2:$A$3941,'Task 4'!A1705,IMDB_Movies!$H$2:$H$3941)</f>
        <v>6</v>
      </c>
    </row>
    <row r="1706" spans="1:2" x14ac:dyDescent="0.3">
      <c r="A1706" s="3" t="s">
        <v>6184</v>
      </c>
      <c r="B1706" s="3">
        <f>AVERAGEIF(IMDB_Movies!$A$2:$A$3941,'Task 4'!A1706,IMDB_Movies!$H$2:$H$3941)</f>
        <v>7.3</v>
      </c>
    </row>
    <row r="1707" spans="1:2" x14ac:dyDescent="0.3">
      <c r="A1707" s="3" t="s">
        <v>6187</v>
      </c>
      <c r="B1707" s="3">
        <f>AVERAGEIF(IMDB_Movies!$A$2:$A$3941,'Task 4'!A1707,IMDB_Movies!$H$2:$H$3941)</f>
        <v>6</v>
      </c>
    </row>
    <row r="1708" spans="1:2" x14ac:dyDescent="0.3">
      <c r="A1708" s="3" t="s">
        <v>6189</v>
      </c>
      <c r="B1708" s="3">
        <f>AVERAGEIF(IMDB_Movies!$A$2:$A$3941,'Task 4'!A1708,IMDB_Movies!$H$2:$H$3941)</f>
        <v>5.3</v>
      </c>
    </row>
    <row r="1709" spans="1:2" x14ac:dyDescent="0.3">
      <c r="A1709" s="3" t="s">
        <v>6192</v>
      </c>
      <c r="B1709" s="3">
        <f>AVERAGEIF(IMDB_Movies!$A$2:$A$3941,'Task 4'!A1709,IMDB_Movies!$H$2:$H$3941)</f>
        <v>7.1</v>
      </c>
    </row>
    <row r="1710" spans="1:2" x14ac:dyDescent="0.3">
      <c r="A1710" s="3" t="s">
        <v>6195</v>
      </c>
      <c r="B1710" s="3">
        <f>AVERAGEIF(IMDB_Movies!$A$2:$A$3941,'Task 4'!A1710,IMDB_Movies!$H$2:$H$3941)</f>
        <v>8.4</v>
      </c>
    </row>
    <row r="1711" spans="1:2" x14ac:dyDescent="0.3">
      <c r="A1711" s="3" t="s">
        <v>6198</v>
      </c>
      <c r="B1711" s="3">
        <f>AVERAGEIF(IMDB_Movies!$A$2:$A$3941,'Task 4'!A1711,IMDB_Movies!$H$2:$H$3941)</f>
        <v>5.8</v>
      </c>
    </row>
    <row r="1712" spans="1:2" x14ac:dyDescent="0.3">
      <c r="A1712" s="3" t="s">
        <v>6201</v>
      </c>
      <c r="B1712" s="3">
        <f>AVERAGEIF(IMDB_Movies!$A$2:$A$3941,'Task 4'!A1712,IMDB_Movies!$H$2:$H$3941)</f>
        <v>6.1</v>
      </c>
    </row>
    <row r="1713" spans="1:2" x14ac:dyDescent="0.3">
      <c r="A1713" s="3" t="s">
        <v>6203</v>
      </c>
      <c r="B1713" s="3">
        <f>AVERAGEIF(IMDB_Movies!$A$2:$A$3941,'Task 4'!A1713,IMDB_Movies!$H$2:$H$3941)</f>
        <v>6.4</v>
      </c>
    </row>
    <row r="1714" spans="1:2" x14ac:dyDescent="0.3">
      <c r="A1714" s="3" t="s">
        <v>6205</v>
      </c>
      <c r="B1714" s="3">
        <f>AVERAGEIF(IMDB_Movies!$A$2:$A$3941,'Task 4'!A1714,IMDB_Movies!$H$2:$H$3941)</f>
        <v>6.5</v>
      </c>
    </row>
    <row r="1715" spans="1:2" x14ac:dyDescent="0.3">
      <c r="A1715" s="3" t="s">
        <v>6207</v>
      </c>
      <c r="B1715" s="3">
        <f>AVERAGEIF(IMDB_Movies!$A$2:$A$3941,'Task 4'!A1715,IMDB_Movies!$H$2:$H$3941)</f>
        <v>4.5999999999999996</v>
      </c>
    </row>
    <row r="1716" spans="1:2" x14ac:dyDescent="0.3">
      <c r="A1716" s="3" t="s">
        <v>6209</v>
      </c>
      <c r="B1716" s="3">
        <f>AVERAGEIF(IMDB_Movies!$A$2:$A$3941,'Task 4'!A1716,IMDB_Movies!$H$2:$H$3941)</f>
        <v>3.5</v>
      </c>
    </row>
    <row r="1717" spans="1:2" x14ac:dyDescent="0.3">
      <c r="A1717" s="3" t="s">
        <v>6211</v>
      </c>
      <c r="B1717" s="3">
        <f>AVERAGEIF(IMDB_Movies!$A$2:$A$3941,'Task 4'!A1717,IMDB_Movies!$H$2:$H$3941)</f>
        <v>7.5</v>
      </c>
    </row>
    <row r="1718" spans="1:2" x14ac:dyDescent="0.3">
      <c r="A1718" s="3" t="s">
        <v>6214</v>
      </c>
      <c r="B1718" s="3">
        <f>AVERAGEIF(IMDB_Movies!$A$2:$A$3941,'Task 4'!A1718,IMDB_Movies!$H$2:$H$3941)</f>
        <v>2.2000000000000002</v>
      </c>
    </row>
    <row r="1719" spans="1:2" x14ac:dyDescent="0.3">
      <c r="A1719" s="3" t="s">
        <v>6216</v>
      </c>
      <c r="B1719" s="3">
        <f>AVERAGEIF(IMDB_Movies!$A$2:$A$3941,'Task 4'!A1719,IMDB_Movies!$H$2:$H$3941)</f>
        <v>6.15</v>
      </c>
    </row>
    <row r="1720" spans="1:2" x14ac:dyDescent="0.3">
      <c r="A1720" s="3" t="s">
        <v>6219</v>
      </c>
      <c r="B1720" s="3">
        <f>AVERAGEIF(IMDB_Movies!$A$2:$A$3941,'Task 4'!A1720,IMDB_Movies!$H$2:$H$3941)</f>
        <v>6.8</v>
      </c>
    </row>
    <row r="1721" spans="1:2" x14ac:dyDescent="0.3">
      <c r="A1721" s="3" t="s">
        <v>6222</v>
      </c>
      <c r="B1721" s="3">
        <f>AVERAGEIF(IMDB_Movies!$A$2:$A$3941,'Task 4'!A1721,IMDB_Movies!$H$2:$H$3941)</f>
        <v>5.9</v>
      </c>
    </row>
    <row r="1722" spans="1:2" x14ac:dyDescent="0.3">
      <c r="A1722" s="3" t="s">
        <v>6225</v>
      </c>
      <c r="B1722" s="3">
        <f>AVERAGEIF(IMDB_Movies!$A$2:$A$3941,'Task 4'!A1722,IMDB_Movies!$H$2:$H$3941)</f>
        <v>7.1</v>
      </c>
    </row>
    <row r="1723" spans="1:2" x14ac:dyDescent="0.3">
      <c r="A1723" s="3" t="s">
        <v>6227</v>
      </c>
      <c r="B1723" s="3">
        <f>AVERAGEIF(IMDB_Movies!$A$2:$A$3941,'Task 4'!A1723,IMDB_Movies!$H$2:$H$3941)</f>
        <v>6.2</v>
      </c>
    </row>
    <row r="1724" spans="1:2" x14ac:dyDescent="0.3">
      <c r="A1724" s="3" t="s">
        <v>6229</v>
      </c>
      <c r="B1724" s="3">
        <f>AVERAGEIF(IMDB_Movies!$A$2:$A$3941,'Task 4'!A1724,IMDB_Movies!$H$2:$H$3941)</f>
        <v>7.7</v>
      </c>
    </row>
    <row r="1725" spans="1:2" x14ac:dyDescent="0.3">
      <c r="A1725" s="3" t="s">
        <v>6231</v>
      </c>
      <c r="B1725" s="3">
        <f>AVERAGEIF(IMDB_Movies!$A$2:$A$3941,'Task 4'!A1725,IMDB_Movies!$H$2:$H$3941)</f>
        <v>7.5</v>
      </c>
    </row>
    <row r="1726" spans="1:2" x14ac:dyDescent="0.3">
      <c r="A1726" s="3" t="s">
        <v>6233</v>
      </c>
      <c r="B1726" s="3">
        <f>AVERAGEIF(IMDB_Movies!$A$2:$A$3941,'Task 4'!A1726,IMDB_Movies!$H$2:$H$3941)</f>
        <v>7.6</v>
      </c>
    </row>
    <row r="1727" spans="1:2" x14ac:dyDescent="0.3">
      <c r="A1727" s="3" t="s">
        <v>6238</v>
      </c>
      <c r="B1727" s="3">
        <f>AVERAGEIF(IMDB_Movies!$A$2:$A$3941,'Task 4'!A1727,IMDB_Movies!$H$2:$H$3941)</f>
        <v>6.3</v>
      </c>
    </row>
    <row r="1728" spans="1:2" x14ac:dyDescent="0.3">
      <c r="A1728" s="3" t="s">
        <v>6242</v>
      </c>
      <c r="B1728" s="3">
        <f>AVERAGEIF(IMDB_Movies!$A$2:$A$3941,'Task 4'!A1728,IMDB_Movies!$H$2:$H$3941)</f>
        <v>4.7</v>
      </c>
    </row>
    <row r="1729" spans="1:2" x14ac:dyDescent="0.3">
      <c r="A1729" s="3" t="s">
        <v>6245</v>
      </c>
      <c r="B1729" s="3">
        <f>AVERAGEIF(IMDB_Movies!$A$2:$A$3941,'Task 4'!A1729,IMDB_Movies!$H$2:$H$3941)</f>
        <v>7.2</v>
      </c>
    </row>
    <row r="1730" spans="1:2" x14ac:dyDescent="0.3">
      <c r="A1730" s="3" t="s">
        <v>6248</v>
      </c>
      <c r="B1730" s="3">
        <f>AVERAGEIF(IMDB_Movies!$A$2:$A$3941,'Task 4'!A1730,IMDB_Movies!$H$2:$H$3941)</f>
        <v>5.0999999999999996</v>
      </c>
    </row>
    <row r="1731" spans="1:2" x14ac:dyDescent="0.3">
      <c r="A1731" s="3" t="s">
        <v>6250</v>
      </c>
      <c r="B1731" s="3">
        <f>AVERAGEIF(IMDB_Movies!$A$2:$A$3941,'Task 4'!A1731,IMDB_Movies!$H$2:$H$3941)</f>
        <v>6.9</v>
      </c>
    </row>
    <row r="1732" spans="1:2" x14ac:dyDescent="0.3">
      <c r="A1732" s="3" t="s">
        <v>6253</v>
      </c>
      <c r="B1732" s="3">
        <f>AVERAGEIF(IMDB_Movies!$A$2:$A$3941,'Task 4'!A1732,IMDB_Movies!$H$2:$H$3941)</f>
        <v>7</v>
      </c>
    </row>
    <row r="1733" spans="1:2" x14ac:dyDescent="0.3">
      <c r="A1733" s="3" t="s">
        <v>6255</v>
      </c>
      <c r="B1733" s="3">
        <f>AVERAGEIF(IMDB_Movies!$A$2:$A$3941,'Task 4'!A1733,IMDB_Movies!$H$2:$H$3941)</f>
        <v>6.3</v>
      </c>
    </row>
    <row r="1734" spans="1:2" x14ac:dyDescent="0.3">
      <c r="A1734" s="3" t="s">
        <v>6257</v>
      </c>
      <c r="B1734" s="3">
        <f>AVERAGEIF(IMDB_Movies!$A$2:$A$3941,'Task 4'!A1734,IMDB_Movies!$H$2:$H$3941)</f>
        <v>6.1</v>
      </c>
    </row>
    <row r="1735" spans="1:2" x14ac:dyDescent="0.3">
      <c r="A1735" s="3" t="s">
        <v>6259</v>
      </c>
      <c r="B1735" s="3">
        <f>AVERAGEIF(IMDB_Movies!$A$2:$A$3941,'Task 4'!A1735,IMDB_Movies!$H$2:$H$3941)</f>
        <v>7.2</v>
      </c>
    </row>
    <row r="1736" spans="1:2" x14ac:dyDescent="0.3">
      <c r="A1736" s="3" t="s">
        <v>6261</v>
      </c>
      <c r="B1736" s="3">
        <f>AVERAGEIF(IMDB_Movies!$A$2:$A$3941,'Task 4'!A1736,IMDB_Movies!$H$2:$H$3941)</f>
        <v>7.8</v>
      </c>
    </row>
    <row r="1737" spans="1:2" x14ac:dyDescent="0.3">
      <c r="A1737" s="3" t="s">
        <v>6263</v>
      </c>
      <c r="B1737" s="3">
        <f>AVERAGEIF(IMDB_Movies!$A$2:$A$3941,'Task 4'!A1737,IMDB_Movies!$H$2:$H$3941)</f>
        <v>4.7</v>
      </c>
    </row>
    <row r="1738" spans="1:2" x14ac:dyDescent="0.3">
      <c r="A1738" s="3" t="s">
        <v>6266</v>
      </c>
      <c r="B1738" s="3">
        <f>AVERAGEIF(IMDB_Movies!$A$2:$A$3941,'Task 4'!A1738,IMDB_Movies!$H$2:$H$3941)</f>
        <v>6.6</v>
      </c>
    </row>
    <row r="1739" spans="1:2" x14ac:dyDescent="0.3">
      <c r="A1739" s="3" t="s">
        <v>6271</v>
      </c>
      <c r="B1739" s="3">
        <f>AVERAGEIF(IMDB_Movies!$A$2:$A$3941,'Task 4'!A1739,IMDB_Movies!$H$2:$H$3941)</f>
        <v>6.9</v>
      </c>
    </row>
    <row r="1740" spans="1:2" x14ac:dyDescent="0.3">
      <c r="A1740" s="3" t="s">
        <v>6274</v>
      </c>
      <c r="B1740" s="3">
        <f>AVERAGEIF(IMDB_Movies!$A$2:$A$3941,'Task 4'!A1740,IMDB_Movies!$H$2:$H$3941)</f>
        <v>7.6</v>
      </c>
    </row>
    <row r="1741" spans="1:2" x14ac:dyDescent="0.3">
      <c r="A1741" s="3" t="s">
        <v>6276</v>
      </c>
      <c r="B1741" s="3">
        <f>AVERAGEIF(IMDB_Movies!$A$2:$A$3941,'Task 4'!A1741,IMDB_Movies!$H$2:$H$3941)</f>
        <v>8.1</v>
      </c>
    </row>
    <row r="1742" spans="1:2" x14ac:dyDescent="0.3">
      <c r="A1742" s="3" t="s">
        <v>6279</v>
      </c>
      <c r="B1742" s="3">
        <f>AVERAGEIF(IMDB_Movies!$A$2:$A$3941,'Task 4'!A1742,IMDB_Movies!$H$2:$H$3941)</f>
        <v>6.6</v>
      </c>
    </row>
    <row r="1743" spans="1:2" x14ac:dyDescent="0.3">
      <c r="A1743" s="3" t="s">
        <v>6281</v>
      </c>
      <c r="B1743" s="3">
        <f>AVERAGEIF(IMDB_Movies!$A$2:$A$3941,'Task 4'!A1743,IMDB_Movies!$H$2:$H$3941)</f>
        <v>4.8</v>
      </c>
    </row>
    <row r="1744" spans="1:2" x14ac:dyDescent="0.3">
      <c r="A1744" s="3" t="s">
        <v>6283</v>
      </c>
      <c r="B1744" s="3">
        <f>AVERAGEIF(IMDB_Movies!$A$2:$A$3941,'Task 4'!A1744,IMDB_Movies!$H$2:$H$3941)</f>
        <v>6.4</v>
      </c>
    </row>
    <row r="1745" spans="1:2" x14ac:dyDescent="0.3">
      <c r="A1745" s="3" t="s">
        <v>6288</v>
      </c>
      <c r="B1745" s="3">
        <f>AVERAGEIF(IMDB_Movies!$A$2:$A$3941,'Task 4'!A1745,IMDB_Movies!$H$2:$H$3941)</f>
        <v>6.5</v>
      </c>
    </row>
    <row r="1746" spans="1:2" x14ac:dyDescent="0.3">
      <c r="A1746" s="3" t="s">
        <v>6291</v>
      </c>
      <c r="B1746" s="3">
        <f>AVERAGEIF(IMDB_Movies!$A$2:$A$3941,'Task 4'!A1746,IMDB_Movies!$H$2:$H$3941)</f>
        <v>6.7</v>
      </c>
    </row>
    <row r="1747" spans="1:2" x14ac:dyDescent="0.3">
      <c r="A1747" s="3" t="s">
        <v>6294</v>
      </c>
      <c r="B1747" s="3">
        <f>AVERAGEIF(IMDB_Movies!$A$2:$A$3941,'Task 4'!A1747,IMDB_Movies!$H$2:$H$3941)</f>
        <v>6.4</v>
      </c>
    </row>
    <row r="1748" spans="1:2" x14ac:dyDescent="0.3">
      <c r="A1748" s="3" t="s">
        <v>6296</v>
      </c>
      <c r="B1748" s="3">
        <f>AVERAGEIF(IMDB_Movies!$A$2:$A$3941,'Task 4'!A1748,IMDB_Movies!$H$2:$H$3941)</f>
        <v>7</v>
      </c>
    </row>
    <row r="1749" spans="1:2" x14ac:dyDescent="0.3">
      <c r="A1749" s="3" t="s">
        <v>6300</v>
      </c>
      <c r="B1749" s="3">
        <f>AVERAGEIF(IMDB_Movies!$A$2:$A$3941,'Task 4'!A1749,IMDB_Movies!$H$2:$H$3941)</f>
        <v>6.7</v>
      </c>
    </row>
    <row r="1750" spans="1:2" x14ac:dyDescent="0.3">
      <c r="A1750" s="3" t="s">
        <v>6304</v>
      </c>
      <c r="B1750" s="3">
        <f>AVERAGEIF(IMDB_Movies!$A$2:$A$3941,'Task 4'!A1750,IMDB_Movies!$H$2:$H$3941)</f>
        <v>6.3</v>
      </c>
    </row>
    <row r="1751" spans="1:2" x14ac:dyDescent="0.3">
      <c r="A1751" s="3" t="s">
        <v>6307</v>
      </c>
      <c r="B1751" s="3">
        <f>AVERAGEIF(IMDB_Movies!$A$2:$A$3941,'Task 4'!A1751,IMDB_Movies!$H$2:$H$3941)</f>
        <v>6.2</v>
      </c>
    </row>
    <row r="1752" spans="1:2" x14ac:dyDescent="0.3">
      <c r="A1752" s="3" t="s">
        <v>6309</v>
      </c>
      <c r="B1752" s="3">
        <f>AVERAGEIF(IMDB_Movies!$A$2:$A$3941,'Task 4'!A1752,IMDB_Movies!$H$2:$H$3941)</f>
        <v>7.8</v>
      </c>
    </row>
    <row r="1753" spans="1:2" x14ac:dyDescent="0.3">
      <c r="A1753" s="3" t="s">
        <v>6311</v>
      </c>
      <c r="B1753" s="3">
        <f>AVERAGEIF(IMDB_Movies!$A$2:$A$3941,'Task 4'!A1753,IMDB_Movies!$H$2:$H$3941)</f>
        <v>4.4000000000000004</v>
      </c>
    </row>
    <row r="1754" spans="1:2" x14ac:dyDescent="0.3">
      <c r="A1754" s="3" t="s">
        <v>6314</v>
      </c>
      <c r="B1754" s="3">
        <f>AVERAGEIF(IMDB_Movies!$A$2:$A$3941,'Task 4'!A1754,IMDB_Movies!$H$2:$H$3941)</f>
        <v>8</v>
      </c>
    </row>
    <row r="1755" spans="1:2" x14ac:dyDescent="0.3">
      <c r="A1755" s="3" t="s">
        <v>6316</v>
      </c>
      <c r="B1755" s="3">
        <f>AVERAGEIF(IMDB_Movies!$A$2:$A$3941,'Task 4'!A1755,IMDB_Movies!$H$2:$H$3941)</f>
        <v>6.5</v>
      </c>
    </row>
    <row r="1756" spans="1:2" x14ac:dyDescent="0.3">
      <c r="A1756" s="3" t="s">
        <v>6318</v>
      </c>
      <c r="B1756" s="3">
        <f>AVERAGEIF(IMDB_Movies!$A$2:$A$3941,'Task 4'!A1756,IMDB_Movies!$H$2:$H$3941)</f>
        <v>7.1</v>
      </c>
    </row>
    <row r="1757" spans="1:2" x14ac:dyDescent="0.3">
      <c r="A1757" s="3" t="s">
        <v>6320</v>
      </c>
      <c r="B1757" s="3">
        <f>AVERAGEIF(IMDB_Movies!$A$2:$A$3941,'Task 4'!A1757,IMDB_Movies!$H$2:$H$3941)</f>
        <v>7.5</v>
      </c>
    </row>
    <row r="1758" spans="1:2" x14ac:dyDescent="0.3">
      <c r="A1758" s="3" t="s">
        <v>6322</v>
      </c>
      <c r="B1758" s="3">
        <f>AVERAGEIF(IMDB_Movies!$A$2:$A$3941,'Task 4'!A1758,IMDB_Movies!$H$2:$H$3941)</f>
        <v>7</v>
      </c>
    </row>
    <row r="1759" spans="1:2" x14ac:dyDescent="0.3">
      <c r="A1759" s="3" t="s">
        <v>6324</v>
      </c>
      <c r="B1759" s="3">
        <f>AVERAGEIF(IMDB_Movies!$A$2:$A$3941,'Task 4'!A1759,IMDB_Movies!$H$2:$H$3941)</f>
        <v>6.7</v>
      </c>
    </row>
    <row r="1760" spans="1:2" x14ac:dyDescent="0.3">
      <c r="A1760" s="3" t="s">
        <v>6329</v>
      </c>
      <c r="B1760" s="3">
        <f>AVERAGEIF(IMDB_Movies!$A$2:$A$3941,'Task 4'!A1760,IMDB_Movies!$H$2:$H$3941)</f>
        <v>7.2</v>
      </c>
    </row>
    <row r="1761" spans="1:2" x14ac:dyDescent="0.3">
      <c r="A1761" s="3" t="s">
        <v>6331</v>
      </c>
      <c r="B1761" s="3">
        <f>AVERAGEIF(IMDB_Movies!$A$2:$A$3941,'Task 4'!A1761,IMDB_Movies!$H$2:$H$3941)</f>
        <v>6.4</v>
      </c>
    </row>
    <row r="1762" spans="1:2" x14ac:dyDescent="0.3">
      <c r="A1762" s="3" t="s">
        <v>6334</v>
      </c>
      <c r="B1762" s="3">
        <f>AVERAGEIF(IMDB_Movies!$A$2:$A$3941,'Task 4'!A1762,IMDB_Movies!$H$2:$H$3941)</f>
        <v>6.9</v>
      </c>
    </row>
    <row r="1763" spans="1:2" x14ac:dyDescent="0.3">
      <c r="A1763" s="3" t="s">
        <v>6336</v>
      </c>
      <c r="B1763" s="3">
        <f>AVERAGEIF(IMDB_Movies!$A$2:$A$3941,'Task 4'!A1763,IMDB_Movies!$H$2:$H$3941)</f>
        <v>7.5</v>
      </c>
    </row>
    <row r="1764" spans="1:2" x14ac:dyDescent="0.3">
      <c r="A1764" s="3" t="s">
        <v>6338</v>
      </c>
      <c r="B1764" s="3">
        <f>AVERAGEIF(IMDB_Movies!$A$2:$A$3941,'Task 4'!A1764,IMDB_Movies!$H$2:$H$3941)</f>
        <v>7.7</v>
      </c>
    </row>
    <row r="1765" spans="1:2" x14ac:dyDescent="0.3">
      <c r="A1765" s="3" t="s">
        <v>6341</v>
      </c>
      <c r="B1765" s="3">
        <f>AVERAGEIF(IMDB_Movies!$A$2:$A$3941,'Task 4'!A1765,IMDB_Movies!$H$2:$H$3941)</f>
        <v>8.1</v>
      </c>
    </row>
    <row r="1766" spans="1:2" x14ac:dyDescent="0.3">
      <c r="A1766" s="3" t="s">
        <v>6343</v>
      </c>
      <c r="B1766" s="3">
        <f>AVERAGEIF(IMDB_Movies!$A$2:$A$3941,'Task 4'!A1766,IMDB_Movies!$H$2:$H$3941)</f>
        <v>8.5</v>
      </c>
    </row>
    <row r="1767" spans="1:2" x14ac:dyDescent="0.3">
      <c r="A1767" s="3" t="s">
        <v>6345</v>
      </c>
      <c r="B1767" s="3">
        <f>AVERAGEIF(IMDB_Movies!$A$2:$A$3941,'Task 4'!A1767,IMDB_Movies!$H$2:$H$3941)</f>
        <v>7.7</v>
      </c>
    </row>
    <row r="1768" spans="1:2" x14ac:dyDescent="0.3">
      <c r="A1768" s="3" t="s">
        <v>6348</v>
      </c>
      <c r="B1768" s="3">
        <f>AVERAGEIF(IMDB_Movies!$A$2:$A$3941,'Task 4'!A1768,IMDB_Movies!$H$2:$H$3941)</f>
        <v>7</v>
      </c>
    </row>
    <row r="1769" spans="1:2" x14ac:dyDescent="0.3">
      <c r="A1769" s="3" t="s">
        <v>6350</v>
      </c>
      <c r="B1769" s="3">
        <f>AVERAGEIF(IMDB_Movies!$A$2:$A$3941,'Task 4'!A1769,IMDB_Movies!$H$2:$H$3941)</f>
        <v>5.5</v>
      </c>
    </row>
    <row r="1770" spans="1:2" x14ac:dyDescent="0.3">
      <c r="A1770" s="3" t="s">
        <v>6354</v>
      </c>
      <c r="B1770" s="3">
        <f>AVERAGEIF(IMDB_Movies!$A$2:$A$3941,'Task 4'!A1770,IMDB_Movies!$H$2:$H$3941)</f>
        <v>7.3</v>
      </c>
    </row>
    <row r="1771" spans="1:2" x14ac:dyDescent="0.3">
      <c r="A1771" s="3" t="s">
        <v>6356</v>
      </c>
      <c r="B1771" s="3">
        <f>AVERAGEIF(IMDB_Movies!$A$2:$A$3941,'Task 4'!A1771,IMDB_Movies!$H$2:$H$3941)</f>
        <v>7.4</v>
      </c>
    </row>
    <row r="1772" spans="1:2" x14ac:dyDescent="0.3">
      <c r="A1772" s="3" t="s">
        <v>6358</v>
      </c>
      <c r="B1772" s="3">
        <f>AVERAGEIF(IMDB_Movies!$A$2:$A$3941,'Task 4'!A1772,IMDB_Movies!$H$2:$H$3941)</f>
        <v>7</v>
      </c>
    </row>
    <row r="1773" spans="1:2" x14ac:dyDescent="0.3">
      <c r="A1773" s="3" t="s">
        <v>6361</v>
      </c>
      <c r="B1773" s="3">
        <f>AVERAGEIF(IMDB_Movies!$A$2:$A$3941,'Task 4'!A1773,IMDB_Movies!$H$2:$H$3941)</f>
        <v>7.1</v>
      </c>
    </row>
    <row r="1774" spans="1:2" x14ac:dyDescent="0.3">
      <c r="A1774" s="3" t="s">
        <v>6364</v>
      </c>
      <c r="B1774" s="3">
        <f>AVERAGEIF(IMDB_Movies!$A$2:$A$3941,'Task 4'!A1774,IMDB_Movies!$H$2:$H$3941)</f>
        <v>6.7</v>
      </c>
    </row>
    <row r="1775" spans="1:2" x14ac:dyDescent="0.3">
      <c r="A1775" s="3" t="s">
        <v>6367</v>
      </c>
      <c r="B1775" s="3">
        <f>AVERAGEIF(IMDB_Movies!$A$2:$A$3941,'Task 4'!A1775,IMDB_Movies!$H$2:$H$3941)</f>
        <v>4.2</v>
      </c>
    </row>
    <row r="1776" spans="1:2" x14ac:dyDescent="0.3">
      <c r="A1776" s="3" t="s">
        <v>6369</v>
      </c>
      <c r="B1776" s="3">
        <f>AVERAGEIF(IMDB_Movies!$A$2:$A$3941,'Task 4'!A1776,IMDB_Movies!$H$2:$H$3941)</f>
        <v>7</v>
      </c>
    </row>
    <row r="1777" spans="1:2" x14ac:dyDescent="0.3">
      <c r="A1777" s="3" t="s">
        <v>6371</v>
      </c>
      <c r="B1777" s="3">
        <f>AVERAGEIF(IMDB_Movies!$A$2:$A$3941,'Task 4'!A1777,IMDB_Movies!$H$2:$H$3941)</f>
        <v>7</v>
      </c>
    </row>
    <row r="1778" spans="1:2" x14ac:dyDescent="0.3">
      <c r="A1778" s="3" t="s">
        <v>6373</v>
      </c>
      <c r="B1778" s="3">
        <f>AVERAGEIF(IMDB_Movies!$A$2:$A$3941,'Task 4'!A1778,IMDB_Movies!$H$2:$H$3941)</f>
        <v>6.8</v>
      </c>
    </row>
    <row r="1779" spans="1:2" x14ac:dyDescent="0.3">
      <c r="A1779" s="3" t="s">
        <v>6376</v>
      </c>
      <c r="B1779" s="3">
        <f>AVERAGEIF(IMDB_Movies!$A$2:$A$3941,'Task 4'!A1779,IMDB_Movies!$H$2:$H$3941)</f>
        <v>3.6</v>
      </c>
    </row>
    <row r="1780" spans="1:2" x14ac:dyDescent="0.3">
      <c r="A1780" s="3" t="s">
        <v>6378</v>
      </c>
      <c r="B1780" s="3">
        <f>AVERAGEIF(IMDB_Movies!$A$2:$A$3941,'Task 4'!A1780,IMDB_Movies!$H$2:$H$3941)</f>
        <v>7.6</v>
      </c>
    </row>
    <row r="1781" spans="1:2" x14ac:dyDescent="0.3">
      <c r="A1781" s="3" t="s">
        <v>6382</v>
      </c>
      <c r="B1781" s="3">
        <f>AVERAGEIF(IMDB_Movies!$A$2:$A$3941,'Task 4'!A1781,IMDB_Movies!$H$2:$H$3941)</f>
        <v>5.3</v>
      </c>
    </row>
    <row r="1782" spans="1:2" x14ac:dyDescent="0.3">
      <c r="A1782" s="3" t="s">
        <v>6386</v>
      </c>
      <c r="B1782" s="3">
        <f>AVERAGEIF(IMDB_Movies!$A$2:$A$3941,'Task 4'!A1782,IMDB_Movies!$H$2:$H$3941)</f>
        <v>5.6</v>
      </c>
    </row>
    <row r="1783" spans="1:2" x14ac:dyDescent="0.3">
      <c r="A1783" s="3" t="s">
        <v>6388</v>
      </c>
      <c r="B1783" s="3">
        <f>AVERAGEIF(IMDB_Movies!$A$2:$A$3941,'Task 4'!A1783,IMDB_Movies!$H$2:$H$3941)</f>
        <v>5.6</v>
      </c>
    </row>
    <row r="1784" spans="1:2" x14ac:dyDescent="0.3">
      <c r="A1784" s="3" t="s">
        <v>6393</v>
      </c>
      <c r="B1784" s="3">
        <f>AVERAGEIF(IMDB_Movies!$A$2:$A$3941,'Task 4'!A1784,IMDB_Movies!$H$2:$H$3941)</f>
        <v>6.3</v>
      </c>
    </row>
    <row r="1785" spans="1:2" x14ac:dyDescent="0.3">
      <c r="A1785" s="3" t="s">
        <v>6395</v>
      </c>
      <c r="B1785" s="3">
        <f>AVERAGEIF(IMDB_Movies!$A$2:$A$3941,'Task 4'!A1785,IMDB_Movies!$H$2:$H$3941)</f>
        <v>6</v>
      </c>
    </row>
    <row r="1786" spans="1:2" x14ac:dyDescent="0.3">
      <c r="A1786" s="3" t="s">
        <v>6397</v>
      </c>
      <c r="B1786" s="3">
        <f>AVERAGEIF(IMDB_Movies!$A$2:$A$3941,'Task 4'!A1786,IMDB_Movies!$H$2:$H$3941)</f>
        <v>7.3</v>
      </c>
    </row>
    <row r="1787" spans="1:2" x14ac:dyDescent="0.3">
      <c r="A1787" s="3" t="s">
        <v>6399</v>
      </c>
      <c r="B1787" s="3">
        <f>AVERAGEIF(IMDB_Movies!$A$2:$A$3941,'Task 4'!A1787,IMDB_Movies!$H$2:$H$3941)</f>
        <v>7.9</v>
      </c>
    </row>
    <row r="1788" spans="1:2" x14ac:dyDescent="0.3">
      <c r="A1788" s="3" t="s">
        <v>6401</v>
      </c>
      <c r="B1788" s="3">
        <f>AVERAGEIF(IMDB_Movies!$A$2:$A$3941,'Task 4'!A1788,IMDB_Movies!$H$2:$H$3941)</f>
        <v>6.1</v>
      </c>
    </row>
    <row r="1789" spans="1:2" x14ac:dyDescent="0.3">
      <c r="A1789" s="3" t="s">
        <v>6403</v>
      </c>
      <c r="B1789" s="3">
        <f>AVERAGEIF(IMDB_Movies!$A$2:$A$3941,'Task 4'!A1789,IMDB_Movies!$H$2:$H$3941)</f>
        <v>7.4</v>
      </c>
    </row>
    <row r="1790" spans="1:2" x14ac:dyDescent="0.3">
      <c r="A1790" s="3" t="s">
        <v>6405</v>
      </c>
      <c r="B1790" s="3">
        <f>AVERAGEIF(IMDB_Movies!$A$2:$A$3941,'Task 4'!A1790,IMDB_Movies!$H$2:$H$3941)</f>
        <v>6.6</v>
      </c>
    </row>
    <row r="1791" spans="1:2" x14ac:dyDescent="0.3">
      <c r="A1791" s="3" t="s">
        <v>6407</v>
      </c>
      <c r="B1791" s="3">
        <f>AVERAGEIF(IMDB_Movies!$A$2:$A$3941,'Task 4'!A1791,IMDB_Movies!$H$2:$H$3941)</f>
        <v>5.5</v>
      </c>
    </row>
    <row r="1792" spans="1:2" x14ac:dyDescent="0.3">
      <c r="A1792" s="3" t="s">
        <v>6410</v>
      </c>
      <c r="B1792" s="3">
        <f>AVERAGEIF(IMDB_Movies!$A$2:$A$3941,'Task 4'!A1792,IMDB_Movies!$H$2:$H$3941)</f>
        <v>7.6</v>
      </c>
    </row>
    <row r="1793" spans="1:2" x14ac:dyDescent="0.3">
      <c r="A1793" s="3" t="s">
        <v>6412</v>
      </c>
      <c r="B1793" s="3">
        <f>AVERAGEIF(IMDB_Movies!$A$2:$A$3941,'Task 4'!A1793,IMDB_Movies!$H$2:$H$3941)</f>
        <v>4.0999999999999996</v>
      </c>
    </row>
    <row r="1794" spans="1:2" x14ac:dyDescent="0.3">
      <c r="A1794" s="3" t="s">
        <v>6415</v>
      </c>
      <c r="B1794" s="3">
        <f>AVERAGEIF(IMDB_Movies!$A$2:$A$3941,'Task 4'!A1794,IMDB_Movies!$H$2:$H$3941)</f>
        <v>6.7</v>
      </c>
    </row>
    <row r="1795" spans="1:2" x14ac:dyDescent="0.3">
      <c r="A1795" s="3" t="s">
        <v>6419</v>
      </c>
      <c r="B1795" s="3">
        <f>AVERAGEIF(IMDB_Movies!$A$2:$A$3941,'Task 4'!A1795,IMDB_Movies!$H$2:$H$3941)</f>
        <v>3</v>
      </c>
    </row>
    <row r="1796" spans="1:2" x14ac:dyDescent="0.3">
      <c r="A1796" s="3" t="s">
        <v>6422</v>
      </c>
      <c r="B1796" s="3">
        <f>AVERAGEIF(IMDB_Movies!$A$2:$A$3941,'Task 4'!A1796,IMDB_Movies!$H$2:$H$3941)</f>
        <v>6.2</v>
      </c>
    </row>
    <row r="1797" spans="1:2" x14ac:dyDescent="0.3">
      <c r="A1797" s="3" t="s">
        <v>6428</v>
      </c>
      <c r="B1797" s="3">
        <f>AVERAGEIF(IMDB_Movies!$A$2:$A$3941,'Task 4'!A1797,IMDB_Movies!$H$2:$H$3941)</f>
        <v>7.5</v>
      </c>
    </row>
    <row r="1798" spans="1:2" x14ac:dyDescent="0.3">
      <c r="A1798" s="3" t="s">
        <v>6430</v>
      </c>
      <c r="B1798" s="3">
        <f>AVERAGEIF(IMDB_Movies!$A$2:$A$3941,'Task 4'!A1798,IMDB_Movies!$H$2:$H$3941)</f>
        <v>7.4</v>
      </c>
    </row>
    <row r="1799" spans="1:2" x14ac:dyDescent="0.3">
      <c r="A1799" s="3" t="s">
        <v>6432</v>
      </c>
      <c r="B1799" s="3">
        <f>AVERAGEIF(IMDB_Movies!$A$2:$A$3941,'Task 4'!A1799,IMDB_Movies!$H$2:$H$3941)</f>
        <v>7</v>
      </c>
    </row>
    <row r="1800" spans="1:2" x14ac:dyDescent="0.3">
      <c r="A1800" s="3" t="s">
        <v>6434</v>
      </c>
      <c r="B1800" s="3">
        <f>AVERAGEIF(IMDB_Movies!$A$2:$A$3941,'Task 4'!A1800,IMDB_Movies!$H$2:$H$3941)</f>
        <v>6.3</v>
      </c>
    </row>
    <row r="1801" spans="1:2" x14ac:dyDescent="0.3">
      <c r="A1801" s="3" t="s">
        <v>6438</v>
      </c>
      <c r="B1801" s="3">
        <f>AVERAGEIF(IMDB_Movies!$A$2:$A$3941,'Task 4'!A1801,IMDB_Movies!$H$2:$H$3941)</f>
        <v>6.3</v>
      </c>
    </row>
  </sheetData>
  <autoFilter ref="D2:E168" xr:uid="{00000000-0001-0000-0500-000000000000}"/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41"/>
  <sheetViews>
    <sheetView topLeftCell="A7" zoomScale="95" workbookViewId="0">
      <selection activeCell="G10" sqref="G10"/>
    </sheetView>
  </sheetViews>
  <sheetFormatPr defaultRowHeight="14.4" x14ac:dyDescent="0.3"/>
  <cols>
    <col min="1" max="1" width="71.21875" bestFit="1" customWidth="1"/>
    <col min="2" max="2" width="15.44140625" bestFit="1" customWidth="1"/>
    <col min="3" max="3" width="18" bestFit="1" customWidth="1"/>
    <col min="4" max="4" width="18.6640625" bestFit="1" customWidth="1"/>
    <col min="7" max="7" width="11.77734375" customWidth="1"/>
    <col min="8" max="8" width="14.33203125" customWidth="1"/>
  </cols>
  <sheetData>
    <row r="1" spans="1:8" ht="15" thickBot="1" x14ac:dyDescent="0.35">
      <c r="A1" s="1" t="s">
        <v>6466</v>
      </c>
      <c r="B1" s="1" t="s">
        <v>6464</v>
      </c>
      <c r="C1" s="1" t="s">
        <v>6465</v>
      </c>
      <c r="D1" s="1" t="s">
        <v>6467</v>
      </c>
    </row>
    <row r="2" spans="1:8" x14ac:dyDescent="0.3">
      <c r="A2" t="s">
        <v>10</v>
      </c>
      <c r="B2" s="7">
        <v>760505847</v>
      </c>
      <c r="C2" s="7">
        <v>237000000</v>
      </c>
      <c r="D2" s="7">
        <v>523505847</v>
      </c>
    </row>
    <row r="3" spans="1:8" x14ac:dyDescent="0.3">
      <c r="A3" t="s">
        <v>77</v>
      </c>
      <c r="B3" s="7">
        <v>652177271</v>
      </c>
      <c r="C3" s="7">
        <v>150000000</v>
      </c>
      <c r="D3" s="7">
        <v>502177271</v>
      </c>
    </row>
    <row r="4" spans="1:8" x14ac:dyDescent="0.3">
      <c r="A4" t="s">
        <v>70</v>
      </c>
      <c r="B4" s="7">
        <v>658672302</v>
      </c>
      <c r="C4" s="7">
        <v>200000000</v>
      </c>
      <c r="D4" s="7">
        <v>458672302</v>
      </c>
      <c r="G4" s="21" t="s">
        <v>6468</v>
      </c>
      <c r="H4" s="21">
        <f>CORREL(C2:C3941,B2:B3941)</f>
        <v>0.10369572902178117</v>
      </c>
    </row>
    <row r="5" spans="1:8" x14ac:dyDescent="0.3">
      <c r="A5" t="s">
        <v>4486</v>
      </c>
      <c r="B5" s="7">
        <v>460935665</v>
      </c>
      <c r="C5" s="7">
        <v>11000000</v>
      </c>
      <c r="D5" s="7">
        <v>449935665</v>
      </c>
      <c r="G5" s="21" t="s">
        <v>6469</v>
      </c>
      <c r="H5" s="24">
        <v>523505847</v>
      </c>
    </row>
    <row r="6" spans="1:8" x14ac:dyDescent="0.3">
      <c r="A6" t="s">
        <v>4552</v>
      </c>
      <c r="B6" s="7">
        <v>434949459</v>
      </c>
      <c r="C6" s="7">
        <v>10500000</v>
      </c>
      <c r="D6" s="7">
        <v>424449459</v>
      </c>
      <c r="G6" s="21" t="s">
        <v>6470</v>
      </c>
      <c r="H6" s="25" t="s">
        <v>10</v>
      </c>
    </row>
    <row r="7" spans="1:8" x14ac:dyDescent="0.3">
      <c r="A7" t="s">
        <v>49</v>
      </c>
      <c r="B7" s="7">
        <v>623279547</v>
      </c>
      <c r="C7" s="7">
        <v>220000000</v>
      </c>
      <c r="D7" s="7">
        <v>403279547</v>
      </c>
    </row>
    <row r="8" spans="1:8" x14ac:dyDescent="0.3">
      <c r="A8" t="s">
        <v>49</v>
      </c>
      <c r="B8" s="7">
        <v>623279547</v>
      </c>
      <c r="C8" s="7">
        <v>220000000</v>
      </c>
      <c r="D8" s="7">
        <v>403279547</v>
      </c>
    </row>
    <row r="9" spans="1:8" x14ac:dyDescent="0.3">
      <c r="A9" t="s">
        <v>961</v>
      </c>
      <c r="B9" s="7">
        <v>422783777</v>
      </c>
      <c r="C9" s="7">
        <v>45000000</v>
      </c>
      <c r="D9" s="7">
        <v>377783777</v>
      </c>
      <c r="G9" s="9" t="s">
        <v>6489</v>
      </c>
    </row>
    <row r="10" spans="1:8" x14ac:dyDescent="0.3">
      <c r="A10" t="s">
        <v>477</v>
      </c>
      <c r="B10" s="7">
        <v>474544677</v>
      </c>
      <c r="C10" s="7">
        <v>115000000</v>
      </c>
      <c r="D10" s="7">
        <v>359544677</v>
      </c>
      <c r="G10" s="9" t="s">
        <v>6490</v>
      </c>
    </row>
    <row r="11" spans="1:8" x14ac:dyDescent="0.3">
      <c r="A11" t="s">
        <v>143</v>
      </c>
      <c r="B11" s="7">
        <v>533316061</v>
      </c>
      <c r="C11" s="7">
        <v>185000000</v>
      </c>
      <c r="D11" s="7">
        <v>348316061</v>
      </c>
    </row>
    <row r="12" spans="1:8" x14ac:dyDescent="0.3">
      <c r="A12" t="s">
        <v>845</v>
      </c>
      <c r="B12" s="7">
        <v>407999255</v>
      </c>
      <c r="C12" s="7">
        <v>78000000</v>
      </c>
      <c r="D12" s="7">
        <v>329999255</v>
      </c>
    </row>
    <row r="13" spans="1:8" x14ac:dyDescent="0.3">
      <c r="A13" t="s">
        <v>1469</v>
      </c>
      <c r="B13" s="7">
        <v>363024263</v>
      </c>
      <c r="C13" s="7">
        <v>58000000</v>
      </c>
      <c r="D13" s="7">
        <v>305024263</v>
      </c>
    </row>
    <row r="14" spans="1:8" x14ac:dyDescent="0.3">
      <c r="A14" t="s">
        <v>383</v>
      </c>
      <c r="B14" s="7">
        <v>424645577</v>
      </c>
      <c r="C14" s="7">
        <v>130000000</v>
      </c>
      <c r="D14" s="7">
        <v>294645577</v>
      </c>
    </row>
    <row r="15" spans="1:8" x14ac:dyDescent="0.3">
      <c r="A15" t="s">
        <v>1276</v>
      </c>
      <c r="B15" s="7">
        <v>356784000</v>
      </c>
      <c r="C15" s="7">
        <v>63000000</v>
      </c>
      <c r="D15" s="7">
        <v>293784000</v>
      </c>
    </row>
    <row r="16" spans="1:8" x14ac:dyDescent="0.3">
      <c r="A16" t="s">
        <v>984</v>
      </c>
      <c r="B16" s="7">
        <v>368049635</v>
      </c>
      <c r="C16" s="7">
        <v>76000000</v>
      </c>
      <c r="D16" s="7">
        <v>292049635</v>
      </c>
    </row>
    <row r="17" spans="1:4" x14ac:dyDescent="0.3">
      <c r="A17" t="s">
        <v>1473</v>
      </c>
      <c r="B17" s="7">
        <v>350123553</v>
      </c>
      <c r="C17" s="7">
        <v>58800000</v>
      </c>
      <c r="D17" s="7">
        <v>291323553</v>
      </c>
    </row>
    <row r="18" spans="1:4" x14ac:dyDescent="0.3">
      <c r="A18" t="s">
        <v>672</v>
      </c>
      <c r="B18" s="7">
        <v>380838870</v>
      </c>
      <c r="C18" s="7">
        <v>94000000</v>
      </c>
      <c r="D18" s="7">
        <v>286838870</v>
      </c>
    </row>
    <row r="19" spans="1:4" x14ac:dyDescent="0.3">
      <c r="A19" t="s">
        <v>1091</v>
      </c>
      <c r="B19" s="7">
        <v>436471036</v>
      </c>
      <c r="C19" s="7">
        <v>150000000</v>
      </c>
      <c r="D19" s="7">
        <v>286471036</v>
      </c>
    </row>
    <row r="20" spans="1:4" x14ac:dyDescent="0.3">
      <c r="A20" t="s">
        <v>673</v>
      </c>
      <c r="B20" s="7">
        <v>377019252</v>
      </c>
      <c r="C20" s="7">
        <v>94000000</v>
      </c>
      <c r="D20" s="7">
        <v>283019252</v>
      </c>
    </row>
    <row r="21" spans="1:4" x14ac:dyDescent="0.3">
      <c r="A21" t="s">
        <v>2537</v>
      </c>
      <c r="B21" s="7">
        <v>309125409</v>
      </c>
      <c r="C21" s="7">
        <v>32500000</v>
      </c>
      <c r="D21" s="7">
        <v>276625409</v>
      </c>
    </row>
    <row r="22" spans="1:4" x14ac:dyDescent="0.3">
      <c r="A22" t="s">
        <v>1505</v>
      </c>
      <c r="B22" s="7">
        <v>329691196</v>
      </c>
      <c r="C22" s="7">
        <v>55000000</v>
      </c>
      <c r="D22" s="7">
        <v>274691196</v>
      </c>
    </row>
    <row r="23" spans="1:4" x14ac:dyDescent="0.3">
      <c r="A23" t="s">
        <v>3239</v>
      </c>
      <c r="B23" s="7">
        <v>290158751</v>
      </c>
      <c r="C23" s="7">
        <v>18000000</v>
      </c>
      <c r="D23" s="7">
        <v>272158751</v>
      </c>
    </row>
    <row r="24" spans="1:4" x14ac:dyDescent="0.3">
      <c r="A24" t="s">
        <v>3947</v>
      </c>
      <c r="B24" s="7">
        <v>285761243</v>
      </c>
      <c r="C24" s="7">
        <v>18000000</v>
      </c>
      <c r="D24" s="7">
        <v>267761243</v>
      </c>
    </row>
    <row r="25" spans="1:4" x14ac:dyDescent="0.3">
      <c r="A25" t="s">
        <v>473</v>
      </c>
      <c r="B25" s="7">
        <v>380262555</v>
      </c>
      <c r="C25" s="7">
        <v>113000000</v>
      </c>
      <c r="D25" s="7">
        <v>267262555</v>
      </c>
    </row>
    <row r="26" spans="1:4" x14ac:dyDescent="0.3">
      <c r="A26" t="s">
        <v>334</v>
      </c>
      <c r="B26" s="7">
        <v>403706375</v>
      </c>
      <c r="C26" s="7">
        <v>139000000</v>
      </c>
      <c r="D26" s="7">
        <v>264706375</v>
      </c>
    </row>
    <row r="27" spans="1:4" x14ac:dyDescent="0.3">
      <c r="A27" t="s">
        <v>1055</v>
      </c>
      <c r="B27" s="7">
        <v>336029560</v>
      </c>
      <c r="C27" s="7">
        <v>74000000</v>
      </c>
      <c r="D27" s="7">
        <v>262029560</v>
      </c>
    </row>
    <row r="28" spans="1:4" x14ac:dyDescent="0.3">
      <c r="A28" t="s">
        <v>2030</v>
      </c>
      <c r="B28" s="7">
        <v>293501675</v>
      </c>
      <c r="C28" s="7">
        <v>40000000</v>
      </c>
      <c r="D28" s="7">
        <v>253501675</v>
      </c>
    </row>
    <row r="29" spans="1:4" x14ac:dyDescent="0.3">
      <c r="A29" t="s">
        <v>4355</v>
      </c>
      <c r="B29" s="7">
        <v>260000000</v>
      </c>
      <c r="C29" s="7">
        <v>8000000</v>
      </c>
      <c r="D29" s="7">
        <v>252000000</v>
      </c>
    </row>
    <row r="30" spans="1:4" x14ac:dyDescent="0.3">
      <c r="A30" t="s">
        <v>265</v>
      </c>
      <c r="B30" s="7">
        <v>400736600</v>
      </c>
      <c r="C30" s="7">
        <v>150000000</v>
      </c>
      <c r="D30" s="7">
        <v>250736600</v>
      </c>
    </row>
    <row r="31" spans="1:4" x14ac:dyDescent="0.3">
      <c r="A31" t="s">
        <v>980</v>
      </c>
      <c r="B31" s="7">
        <v>323505540</v>
      </c>
      <c r="C31" s="7">
        <v>75000000</v>
      </c>
      <c r="D31" s="7">
        <v>248505540</v>
      </c>
    </row>
    <row r="32" spans="1:4" x14ac:dyDescent="0.3">
      <c r="A32" t="s">
        <v>1642</v>
      </c>
      <c r="B32" s="7">
        <v>296623634</v>
      </c>
      <c r="C32" s="7">
        <v>50000000</v>
      </c>
      <c r="D32" s="7">
        <v>246623634</v>
      </c>
    </row>
    <row r="33" spans="1:4" x14ac:dyDescent="0.3">
      <c r="A33" t="s">
        <v>674</v>
      </c>
      <c r="B33" s="7">
        <v>340478898</v>
      </c>
      <c r="C33" s="7">
        <v>94000000</v>
      </c>
      <c r="D33" s="7">
        <v>246478898</v>
      </c>
    </row>
    <row r="34" spans="1:4" x14ac:dyDescent="0.3">
      <c r="A34" t="s">
        <v>2349</v>
      </c>
      <c r="B34" s="7">
        <v>277313371</v>
      </c>
      <c r="C34" s="7">
        <v>35000000</v>
      </c>
      <c r="D34" s="7">
        <v>242313371</v>
      </c>
    </row>
    <row r="35" spans="1:4" x14ac:dyDescent="0.3">
      <c r="A35" t="s">
        <v>5281</v>
      </c>
      <c r="B35" s="7">
        <v>241437427</v>
      </c>
      <c r="C35" s="7">
        <v>5000000</v>
      </c>
      <c r="D35" s="7">
        <v>236437427</v>
      </c>
    </row>
    <row r="36" spans="1:4" x14ac:dyDescent="0.3">
      <c r="A36" t="s">
        <v>1176</v>
      </c>
      <c r="B36" s="7">
        <v>300523113</v>
      </c>
      <c r="C36" s="7">
        <v>68000000</v>
      </c>
      <c r="D36" s="7">
        <v>232523113</v>
      </c>
    </row>
    <row r="37" spans="1:4" x14ac:dyDescent="0.3">
      <c r="A37" t="s">
        <v>985</v>
      </c>
      <c r="B37" s="7">
        <v>306124059</v>
      </c>
      <c r="C37" s="7">
        <v>75000000</v>
      </c>
      <c r="D37" s="7">
        <v>231124059</v>
      </c>
    </row>
    <row r="38" spans="1:4" x14ac:dyDescent="0.3">
      <c r="A38" t="s">
        <v>2359</v>
      </c>
      <c r="B38" s="7">
        <v>255950375</v>
      </c>
      <c r="C38" s="7">
        <v>29000000</v>
      </c>
      <c r="D38" s="7">
        <v>226950375</v>
      </c>
    </row>
    <row r="39" spans="1:4" x14ac:dyDescent="0.3">
      <c r="A39" t="s">
        <v>3365</v>
      </c>
      <c r="B39" s="7">
        <v>242374454</v>
      </c>
      <c r="C39" s="7">
        <v>18000000</v>
      </c>
      <c r="D39" s="7">
        <v>224374454</v>
      </c>
    </row>
    <row r="40" spans="1:4" x14ac:dyDescent="0.3">
      <c r="A40" t="s">
        <v>531</v>
      </c>
      <c r="B40" s="7">
        <v>313837577</v>
      </c>
      <c r="C40" s="7">
        <v>93000000</v>
      </c>
      <c r="D40" s="7">
        <v>220837577</v>
      </c>
    </row>
    <row r="41" spans="1:4" x14ac:dyDescent="0.3">
      <c r="A41" t="s">
        <v>3946</v>
      </c>
      <c r="B41" s="7">
        <v>234760500</v>
      </c>
      <c r="C41" s="7">
        <v>14000000</v>
      </c>
      <c r="D41" s="7">
        <v>220760500</v>
      </c>
    </row>
    <row r="42" spans="1:4" x14ac:dyDescent="0.3">
      <c r="A42" t="s">
        <v>2355</v>
      </c>
      <c r="B42" s="7">
        <v>251188924</v>
      </c>
      <c r="C42" s="7">
        <v>35000000</v>
      </c>
      <c r="D42" s="7">
        <v>216188924</v>
      </c>
    </row>
    <row r="43" spans="1:4" x14ac:dyDescent="0.3">
      <c r="A43" t="s">
        <v>104</v>
      </c>
      <c r="B43" s="7">
        <v>414984497</v>
      </c>
      <c r="C43" s="7">
        <v>200000000</v>
      </c>
      <c r="D43" s="7">
        <v>214984497</v>
      </c>
    </row>
    <row r="44" spans="1:4" x14ac:dyDescent="0.3">
      <c r="A44" t="s">
        <v>415</v>
      </c>
      <c r="B44" s="7">
        <v>337103873</v>
      </c>
      <c r="C44" s="7">
        <v>125000000</v>
      </c>
      <c r="D44" s="7">
        <v>212103873</v>
      </c>
    </row>
    <row r="45" spans="1:4" x14ac:dyDescent="0.3">
      <c r="A45" t="s">
        <v>82</v>
      </c>
      <c r="B45" s="7">
        <v>408992272</v>
      </c>
      <c r="C45" s="7">
        <v>200000000</v>
      </c>
      <c r="D45" s="7">
        <v>208992272</v>
      </c>
    </row>
    <row r="46" spans="1:4" x14ac:dyDescent="0.3">
      <c r="A46" t="s">
        <v>31</v>
      </c>
      <c r="B46" s="7">
        <v>458991599</v>
      </c>
      <c r="C46" s="7">
        <v>250000000</v>
      </c>
      <c r="D46" s="7">
        <v>208991599</v>
      </c>
    </row>
    <row r="47" spans="1:4" x14ac:dyDescent="0.3">
      <c r="A47" t="s">
        <v>1643</v>
      </c>
      <c r="B47" s="7">
        <v>267652016</v>
      </c>
      <c r="C47" s="7">
        <v>60000000</v>
      </c>
      <c r="D47" s="7">
        <v>207652016</v>
      </c>
    </row>
    <row r="48" spans="1:4" x14ac:dyDescent="0.3">
      <c r="A48" t="s">
        <v>92</v>
      </c>
      <c r="B48" s="7">
        <v>402076689</v>
      </c>
      <c r="C48" s="7">
        <v>200000000</v>
      </c>
      <c r="D48" s="7">
        <v>202076689</v>
      </c>
    </row>
    <row r="49" spans="1:4" x14ac:dyDescent="0.3">
      <c r="A49" t="s">
        <v>1300</v>
      </c>
      <c r="B49" s="7">
        <v>279167575</v>
      </c>
      <c r="C49" s="7">
        <v>80000000</v>
      </c>
      <c r="D49" s="7">
        <v>199167575</v>
      </c>
    </row>
    <row r="50" spans="1:4" x14ac:dyDescent="0.3">
      <c r="A50" t="s">
        <v>20</v>
      </c>
      <c r="B50" s="7">
        <v>448130642</v>
      </c>
      <c r="C50" s="7">
        <v>250000000</v>
      </c>
      <c r="D50" s="7">
        <v>198130642</v>
      </c>
    </row>
    <row r="51" spans="1:4" x14ac:dyDescent="0.3">
      <c r="A51" t="s">
        <v>42</v>
      </c>
      <c r="B51" s="7">
        <v>423032628</v>
      </c>
      <c r="C51" s="7">
        <v>225000000</v>
      </c>
      <c r="D51" s="7">
        <v>198032628</v>
      </c>
    </row>
    <row r="52" spans="1:4" x14ac:dyDescent="0.3">
      <c r="A52" t="s">
        <v>1388</v>
      </c>
      <c r="B52" s="7">
        <v>257756197</v>
      </c>
      <c r="C52" s="7">
        <v>60000000</v>
      </c>
      <c r="D52" s="7">
        <v>197756197</v>
      </c>
    </row>
    <row r="53" spans="1:4" x14ac:dyDescent="0.3">
      <c r="A53" t="s">
        <v>4354</v>
      </c>
      <c r="B53" s="7">
        <v>204565000</v>
      </c>
      <c r="C53" s="7">
        <v>8000000</v>
      </c>
      <c r="D53" s="7">
        <v>196565000</v>
      </c>
    </row>
    <row r="54" spans="1:4" x14ac:dyDescent="0.3">
      <c r="A54" t="s">
        <v>474</v>
      </c>
      <c r="B54" s="7">
        <v>310675583</v>
      </c>
      <c r="C54" s="7">
        <v>115000000</v>
      </c>
      <c r="D54" s="7">
        <v>195675583</v>
      </c>
    </row>
    <row r="55" spans="1:4" x14ac:dyDescent="0.3">
      <c r="A55" t="s">
        <v>3276</v>
      </c>
      <c r="B55" s="7">
        <v>217631306</v>
      </c>
      <c r="C55" s="7">
        <v>22000000</v>
      </c>
      <c r="D55" s="7">
        <v>195631306</v>
      </c>
    </row>
    <row r="56" spans="1:4" x14ac:dyDescent="0.3">
      <c r="A56" t="s">
        <v>5490</v>
      </c>
      <c r="B56" s="7">
        <v>198655278</v>
      </c>
      <c r="C56" s="7">
        <v>3977000</v>
      </c>
      <c r="D56" s="7">
        <v>194678278</v>
      </c>
    </row>
    <row r="57" spans="1:4" x14ac:dyDescent="0.3">
      <c r="A57" t="s">
        <v>2987</v>
      </c>
      <c r="B57" s="7">
        <v>219200000</v>
      </c>
      <c r="C57" s="7">
        <v>25000000</v>
      </c>
      <c r="D57" s="7">
        <v>194200000</v>
      </c>
    </row>
    <row r="58" spans="1:4" x14ac:dyDescent="0.3">
      <c r="A58" t="s">
        <v>410</v>
      </c>
      <c r="B58" s="7">
        <v>317557891</v>
      </c>
      <c r="C58" s="7">
        <v>125000000</v>
      </c>
      <c r="D58" s="7">
        <v>192557891</v>
      </c>
    </row>
    <row r="59" spans="1:4" x14ac:dyDescent="0.3">
      <c r="A59" t="s">
        <v>3645</v>
      </c>
      <c r="B59" s="7">
        <v>210609762</v>
      </c>
      <c r="C59" s="7">
        <v>19000000</v>
      </c>
      <c r="D59" s="7">
        <v>191609762</v>
      </c>
    </row>
    <row r="60" spans="1:4" x14ac:dyDescent="0.3">
      <c r="A60" t="s">
        <v>2829</v>
      </c>
      <c r="B60" s="7">
        <v>217350219</v>
      </c>
      <c r="C60" s="7">
        <v>28000000</v>
      </c>
      <c r="D60" s="7">
        <v>189350219</v>
      </c>
    </row>
    <row r="61" spans="1:4" x14ac:dyDescent="0.3">
      <c r="A61" t="s">
        <v>175</v>
      </c>
      <c r="B61" s="7">
        <v>362645141</v>
      </c>
      <c r="C61" s="7">
        <v>175000000</v>
      </c>
      <c r="D61" s="7">
        <v>187645141</v>
      </c>
    </row>
    <row r="62" spans="1:4" x14ac:dyDescent="0.3">
      <c r="A62" t="s">
        <v>175</v>
      </c>
      <c r="B62" s="7">
        <v>362645141</v>
      </c>
      <c r="C62" s="7">
        <v>175000000</v>
      </c>
      <c r="D62" s="7">
        <v>187645141</v>
      </c>
    </row>
    <row r="63" spans="1:4" x14ac:dyDescent="0.3">
      <c r="A63" t="s">
        <v>5894</v>
      </c>
      <c r="B63" s="7">
        <v>184925485</v>
      </c>
      <c r="C63" s="7">
        <v>2000000</v>
      </c>
      <c r="D63" s="7">
        <v>182925485</v>
      </c>
    </row>
    <row r="64" spans="1:4" x14ac:dyDescent="0.3">
      <c r="A64" t="s">
        <v>1178</v>
      </c>
      <c r="B64" s="7">
        <v>251501645</v>
      </c>
      <c r="C64" s="7">
        <v>69000000</v>
      </c>
      <c r="D64" s="7">
        <v>182501645</v>
      </c>
    </row>
    <row r="65" spans="1:4" x14ac:dyDescent="0.3">
      <c r="A65" t="s">
        <v>173</v>
      </c>
      <c r="B65" s="7">
        <v>356454367</v>
      </c>
      <c r="C65" s="7">
        <v>175000000</v>
      </c>
      <c r="D65" s="7">
        <v>181454367</v>
      </c>
    </row>
    <row r="66" spans="1:4" x14ac:dyDescent="0.3">
      <c r="A66" t="s">
        <v>151</v>
      </c>
      <c r="B66" s="7">
        <v>318298180</v>
      </c>
      <c r="C66" s="7">
        <v>140000000</v>
      </c>
      <c r="D66" s="7">
        <v>178298180</v>
      </c>
    </row>
    <row r="67" spans="1:4" x14ac:dyDescent="0.3">
      <c r="A67" t="s">
        <v>5103</v>
      </c>
      <c r="B67" s="7">
        <v>181360000</v>
      </c>
      <c r="C67" s="7">
        <v>6000000</v>
      </c>
      <c r="D67" s="7">
        <v>175360000</v>
      </c>
    </row>
    <row r="68" spans="1:4" x14ac:dyDescent="0.3">
      <c r="A68" t="s">
        <v>475</v>
      </c>
      <c r="B68" s="7">
        <v>289907418</v>
      </c>
      <c r="C68" s="7">
        <v>115000000</v>
      </c>
      <c r="D68" s="7">
        <v>174907418</v>
      </c>
    </row>
    <row r="69" spans="1:4" x14ac:dyDescent="0.3">
      <c r="A69" t="s">
        <v>847</v>
      </c>
      <c r="B69" s="7">
        <v>254455986</v>
      </c>
      <c r="C69" s="7">
        <v>80000000</v>
      </c>
      <c r="D69" s="7">
        <v>174455986</v>
      </c>
    </row>
    <row r="70" spans="1:4" x14ac:dyDescent="0.3">
      <c r="A70" t="s">
        <v>486</v>
      </c>
      <c r="B70" s="7">
        <v>274084951</v>
      </c>
      <c r="C70" s="7">
        <v>100000000</v>
      </c>
      <c r="D70" s="7">
        <v>174084951</v>
      </c>
    </row>
    <row r="71" spans="1:4" x14ac:dyDescent="0.3">
      <c r="A71" t="s">
        <v>80</v>
      </c>
      <c r="B71" s="7">
        <v>373377893</v>
      </c>
      <c r="C71" s="7">
        <v>200000000</v>
      </c>
      <c r="D71" s="7">
        <v>173377893</v>
      </c>
    </row>
    <row r="72" spans="1:4" x14ac:dyDescent="0.3">
      <c r="A72" t="s">
        <v>2354</v>
      </c>
      <c r="B72" s="7">
        <v>205399422</v>
      </c>
      <c r="C72" s="7">
        <v>33000000</v>
      </c>
      <c r="D72" s="7">
        <v>172399422</v>
      </c>
    </row>
    <row r="73" spans="1:4" x14ac:dyDescent="0.3">
      <c r="A73" t="s">
        <v>361</v>
      </c>
      <c r="B73" s="7">
        <v>292298923</v>
      </c>
      <c r="C73" s="7">
        <v>120000000</v>
      </c>
      <c r="D73" s="7">
        <v>172298923</v>
      </c>
    </row>
    <row r="74" spans="1:4" x14ac:dyDescent="0.3">
      <c r="A74" t="s">
        <v>361</v>
      </c>
      <c r="B74" s="7">
        <v>292298923</v>
      </c>
      <c r="C74" s="7">
        <v>120000000</v>
      </c>
      <c r="D74" s="7">
        <v>172298923</v>
      </c>
    </row>
    <row r="75" spans="1:4" x14ac:dyDescent="0.3">
      <c r="A75" t="s">
        <v>692</v>
      </c>
      <c r="B75" s="7">
        <v>261437578</v>
      </c>
      <c r="C75" s="7">
        <v>92000000</v>
      </c>
      <c r="D75" s="7">
        <v>169437578</v>
      </c>
    </row>
    <row r="76" spans="1:4" x14ac:dyDescent="0.3">
      <c r="A76" t="s">
        <v>240</v>
      </c>
      <c r="B76" s="7">
        <v>318759914</v>
      </c>
      <c r="C76" s="7">
        <v>150000000</v>
      </c>
      <c r="D76" s="7">
        <v>168759914</v>
      </c>
    </row>
    <row r="77" spans="1:4" x14ac:dyDescent="0.3">
      <c r="A77" t="s">
        <v>1649</v>
      </c>
      <c r="B77" s="7">
        <v>218628680</v>
      </c>
      <c r="C77" s="7">
        <v>50000000</v>
      </c>
      <c r="D77" s="7">
        <v>168628680</v>
      </c>
    </row>
    <row r="78" spans="1:4" x14ac:dyDescent="0.3">
      <c r="A78" t="s">
        <v>4827</v>
      </c>
      <c r="B78" s="7">
        <v>174635000</v>
      </c>
      <c r="C78" s="7">
        <v>8800000</v>
      </c>
      <c r="D78" s="7">
        <v>165835000</v>
      </c>
    </row>
    <row r="79" spans="1:4" x14ac:dyDescent="0.3">
      <c r="A79" t="s">
        <v>414</v>
      </c>
      <c r="B79" s="7">
        <v>305388685</v>
      </c>
      <c r="C79" s="7">
        <v>140000000</v>
      </c>
      <c r="D79" s="7">
        <v>165388685</v>
      </c>
    </row>
    <row r="80" spans="1:4" x14ac:dyDescent="0.3">
      <c r="A80" t="s">
        <v>4164</v>
      </c>
      <c r="B80" s="7">
        <v>178406268</v>
      </c>
      <c r="C80" s="7">
        <v>14000000</v>
      </c>
      <c r="D80" s="7">
        <v>164406268</v>
      </c>
    </row>
    <row r="81" spans="1:4" x14ac:dyDescent="0.3">
      <c r="A81" t="s">
        <v>209</v>
      </c>
      <c r="B81" s="7">
        <v>333130696</v>
      </c>
      <c r="C81" s="7">
        <v>170000000</v>
      </c>
      <c r="D81" s="7">
        <v>163130696</v>
      </c>
    </row>
    <row r="82" spans="1:4" x14ac:dyDescent="0.3">
      <c r="A82" t="s">
        <v>3638</v>
      </c>
      <c r="B82" s="7">
        <v>184208848</v>
      </c>
      <c r="C82" s="7">
        <v>22000000</v>
      </c>
      <c r="D82" s="7">
        <v>162208848</v>
      </c>
    </row>
    <row r="83" spans="1:4" x14ac:dyDescent="0.3">
      <c r="A83" t="s">
        <v>558</v>
      </c>
      <c r="B83" s="7">
        <v>261970615</v>
      </c>
      <c r="C83" s="7">
        <v>100000000</v>
      </c>
      <c r="D83" s="7">
        <v>161970615</v>
      </c>
    </row>
    <row r="84" spans="1:4" x14ac:dyDescent="0.3">
      <c r="A84" t="s">
        <v>2614</v>
      </c>
      <c r="B84" s="7">
        <v>191796233</v>
      </c>
      <c r="C84" s="7">
        <v>30000000</v>
      </c>
      <c r="D84" s="7">
        <v>161796233</v>
      </c>
    </row>
    <row r="85" spans="1:4" x14ac:dyDescent="0.3">
      <c r="A85" t="s">
        <v>3950</v>
      </c>
      <c r="B85" s="7">
        <v>176781728</v>
      </c>
      <c r="C85" s="7">
        <v>15000000</v>
      </c>
      <c r="D85" s="7">
        <v>161781728</v>
      </c>
    </row>
    <row r="86" spans="1:4" x14ac:dyDescent="0.3">
      <c r="A86" t="s">
        <v>841</v>
      </c>
      <c r="B86" s="7">
        <v>242589580</v>
      </c>
      <c r="C86" s="7">
        <v>81000000</v>
      </c>
      <c r="D86" s="7">
        <v>161589580</v>
      </c>
    </row>
    <row r="87" spans="1:4" x14ac:dyDescent="0.3">
      <c r="A87" t="s">
        <v>231</v>
      </c>
      <c r="B87" s="7">
        <v>320706665</v>
      </c>
      <c r="C87" s="7">
        <v>160000000</v>
      </c>
      <c r="D87" s="7">
        <v>160706665</v>
      </c>
    </row>
    <row r="88" spans="1:4" x14ac:dyDescent="0.3">
      <c r="A88" t="s">
        <v>697</v>
      </c>
      <c r="B88" s="7">
        <v>250147615</v>
      </c>
      <c r="C88" s="7">
        <v>90000000</v>
      </c>
      <c r="D88" s="7">
        <v>160147615</v>
      </c>
    </row>
    <row r="89" spans="1:4" x14ac:dyDescent="0.3">
      <c r="A89" t="s">
        <v>109</v>
      </c>
      <c r="B89" s="7">
        <v>350034110</v>
      </c>
      <c r="C89" s="7">
        <v>190000000</v>
      </c>
      <c r="D89" s="7">
        <v>160034110</v>
      </c>
    </row>
    <row r="90" spans="1:4" x14ac:dyDescent="0.3">
      <c r="A90" t="s">
        <v>122</v>
      </c>
      <c r="B90" s="7">
        <v>352358779</v>
      </c>
      <c r="C90" s="7">
        <v>195000000</v>
      </c>
      <c r="D90" s="7">
        <v>157358779</v>
      </c>
    </row>
    <row r="91" spans="1:4" x14ac:dyDescent="0.3">
      <c r="A91" t="s">
        <v>1506</v>
      </c>
      <c r="B91" s="7">
        <v>217326336</v>
      </c>
      <c r="C91" s="7">
        <v>60000000</v>
      </c>
      <c r="D91" s="7">
        <v>157326336</v>
      </c>
    </row>
    <row r="92" spans="1:4" x14ac:dyDescent="0.3">
      <c r="A92" t="s">
        <v>72</v>
      </c>
      <c r="B92" s="7">
        <v>407197282</v>
      </c>
      <c r="C92" s="7">
        <v>250000000</v>
      </c>
      <c r="D92" s="7">
        <v>157197282</v>
      </c>
    </row>
    <row r="93" spans="1:4" x14ac:dyDescent="0.3">
      <c r="A93" t="s">
        <v>3948</v>
      </c>
      <c r="B93" s="7">
        <v>167780960</v>
      </c>
      <c r="C93" s="7">
        <v>11000000</v>
      </c>
      <c r="D93" s="7">
        <v>156780960</v>
      </c>
    </row>
    <row r="94" spans="1:4" x14ac:dyDescent="0.3">
      <c r="A94" t="s">
        <v>986</v>
      </c>
      <c r="B94" s="7">
        <v>229074524</v>
      </c>
      <c r="C94" s="7">
        <v>73000000</v>
      </c>
      <c r="D94" s="7">
        <v>156074524</v>
      </c>
    </row>
    <row r="95" spans="1:4" x14ac:dyDescent="0.3">
      <c r="A95" t="s">
        <v>1089</v>
      </c>
      <c r="B95" s="7">
        <v>227965690</v>
      </c>
      <c r="C95" s="7">
        <v>72000000</v>
      </c>
      <c r="D95" s="7">
        <v>155965690</v>
      </c>
    </row>
    <row r="96" spans="1:4" x14ac:dyDescent="0.3">
      <c r="A96" t="s">
        <v>698</v>
      </c>
      <c r="B96" s="7">
        <v>245823397</v>
      </c>
      <c r="C96" s="7">
        <v>90000000</v>
      </c>
      <c r="D96" s="7">
        <v>155823397</v>
      </c>
    </row>
    <row r="97" spans="1:4" x14ac:dyDescent="0.3">
      <c r="A97" t="s">
        <v>3366</v>
      </c>
      <c r="B97" s="7">
        <v>173585516</v>
      </c>
      <c r="C97" s="7">
        <v>18000000</v>
      </c>
      <c r="D97" s="7">
        <v>155585516</v>
      </c>
    </row>
    <row r="98" spans="1:4" x14ac:dyDescent="0.3">
      <c r="A98" t="s">
        <v>3949</v>
      </c>
      <c r="B98" s="7">
        <v>177200000</v>
      </c>
      <c r="C98" s="7">
        <v>22000000</v>
      </c>
      <c r="D98" s="7">
        <v>155200000</v>
      </c>
    </row>
    <row r="99" spans="1:4" x14ac:dyDescent="0.3">
      <c r="A99" t="s">
        <v>4854</v>
      </c>
      <c r="B99" s="7">
        <v>163214286</v>
      </c>
      <c r="C99" s="7">
        <v>8200000</v>
      </c>
      <c r="D99" s="7">
        <v>155014286</v>
      </c>
    </row>
    <row r="100" spans="1:4" x14ac:dyDescent="0.3">
      <c r="A100" t="s">
        <v>2325</v>
      </c>
      <c r="B100" s="7">
        <v>191449475</v>
      </c>
      <c r="C100" s="7">
        <v>37000000</v>
      </c>
      <c r="D100" s="7">
        <v>154449475</v>
      </c>
    </row>
    <row r="101" spans="1:4" x14ac:dyDescent="0.3">
      <c r="A101" t="s">
        <v>2325</v>
      </c>
      <c r="B101" s="7">
        <v>191449475</v>
      </c>
      <c r="C101" s="7">
        <v>37000000</v>
      </c>
      <c r="D101" s="7">
        <v>154449475</v>
      </c>
    </row>
    <row r="102" spans="1:4" x14ac:dyDescent="0.3">
      <c r="A102" t="s">
        <v>2812</v>
      </c>
      <c r="B102" s="7">
        <v>183436380</v>
      </c>
      <c r="C102" s="7">
        <v>29000000</v>
      </c>
      <c r="D102" s="7">
        <v>154436380</v>
      </c>
    </row>
    <row r="103" spans="1:4" x14ac:dyDescent="0.3">
      <c r="A103" t="s">
        <v>5200</v>
      </c>
      <c r="B103" s="7">
        <v>159600000</v>
      </c>
      <c r="C103" s="7">
        <v>5500000</v>
      </c>
      <c r="D103" s="7">
        <v>154100000</v>
      </c>
    </row>
    <row r="104" spans="1:4" x14ac:dyDescent="0.3">
      <c r="A104" t="s">
        <v>3277</v>
      </c>
      <c r="B104" s="7">
        <v>176483808</v>
      </c>
      <c r="C104" s="7">
        <v>23000000</v>
      </c>
      <c r="D104" s="7">
        <v>153483808</v>
      </c>
    </row>
    <row r="105" spans="1:4" x14ac:dyDescent="0.3">
      <c r="A105" t="s">
        <v>2832</v>
      </c>
      <c r="B105" s="7">
        <v>179870271</v>
      </c>
      <c r="C105" s="7">
        <v>28000000</v>
      </c>
      <c r="D105" s="7">
        <v>151870271</v>
      </c>
    </row>
    <row r="106" spans="1:4" x14ac:dyDescent="0.3">
      <c r="A106" t="s">
        <v>1274</v>
      </c>
      <c r="B106" s="7">
        <v>213079163</v>
      </c>
      <c r="C106" s="7">
        <v>63000000</v>
      </c>
      <c r="D106" s="7">
        <v>150079163</v>
      </c>
    </row>
    <row r="107" spans="1:4" x14ac:dyDescent="0.3">
      <c r="A107" t="s">
        <v>772</v>
      </c>
      <c r="B107" s="7">
        <v>241688385</v>
      </c>
      <c r="C107" s="7">
        <v>92000000</v>
      </c>
      <c r="D107" s="7">
        <v>149688385</v>
      </c>
    </row>
    <row r="108" spans="1:4" x14ac:dyDescent="0.3">
      <c r="A108" t="s">
        <v>1813</v>
      </c>
      <c r="B108" s="7">
        <v>197171806</v>
      </c>
      <c r="C108" s="7">
        <v>48000000</v>
      </c>
      <c r="D108" s="7">
        <v>149171806</v>
      </c>
    </row>
    <row r="109" spans="1:4" x14ac:dyDescent="0.3">
      <c r="A109" t="s">
        <v>2988</v>
      </c>
      <c r="B109" s="7">
        <v>172825435</v>
      </c>
      <c r="C109" s="7">
        <v>25000000</v>
      </c>
      <c r="D109" s="7">
        <v>147825435</v>
      </c>
    </row>
    <row r="110" spans="1:4" x14ac:dyDescent="0.3">
      <c r="A110" t="s">
        <v>1200</v>
      </c>
      <c r="B110" s="7">
        <v>216119491</v>
      </c>
      <c r="C110" s="7">
        <v>70000000</v>
      </c>
      <c r="D110" s="7">
        <v>146119491</v>
      </c>
    </row>
    <row r="111" spans="1:4" x14ac:dyDescent="0.3">
      <c r="A111">
        <v>300</v>
      </c>
      <c r="B111" s="7">
        <v>210592590</v>
      </c>
      <c r="C111" s="7">
        <v>65000000</v>
      </c>
      <c r="D111" s="7">
        <v>145592590</v>
      </c>
    </row>
    <row r="112" spans="1:4" x14ac:dyDescent="0.3">
      <c r="A112" t="s">
        <v>2997</v>
      </c>
      <c r="B112" s="7">
        <v>169705587</v>
      </c>
      <c r="C112" s="7">
        <v>25000000</v>
      </c>
      <c r="D112" s="7">
        <v>144705587</v>
      </c>
    </row>
    <row r="113" spans="1:4" x14ac:dyDescent="0.3">
      <c r="A113" t="s">
        <v>1113</v>
      </c>
      <c r="B113" s="7">
        <v>219613391</v>
      </c>
      <c r="C113" s="7">
        <v>75000000</v>
      </c>
      <c r="D113" s="7">
        <v>144613391</v>
      </c>
    </row>
    <row r="114" spans="1:4" x14ac:dyDescent="0.3">
      <c r="A114" t="s">
        <v>774</v>
      </c>
      <c r="B114" s="7">
        <v>233630478</v>
      </c>
      <c r="C114" s="7">
        <v>90000000</v>
      </c>
      <c r="D114" s="7">
        <v>143630478</v>
      </c>
    </row>
    <row r="115" spans="1:4" x14ac:dyDescent="0.3">
      <c r="A115" t="s">
        <v>4163</v>
      </c>
      <c r="B115" s="7">
        <v>156645693</v>
      </c>
      <c r="C115" s="7">
        <v>14000000</v>
      </c>
      <c r="D115" s="7">
        <v>142645693</v>
      </c>
    </row>
    <row r="116" spans="1:4" x14ac:dyDescent="0.3">
      <c r="A116" t="s">
        <v>244</v>
      </c>
      <c r="B116" s="7">
        <v>292000866</v>
      </c>
      <c r="C116" s="7">
        <v>150000000</v>
      </c>
      <c r="D116" s="7">
        <v>142000866</v>
      </c>
    </row>
    <row r="117" spans="1:4" x14ac:dyDescent="0.3">
      <c r="A117" t="s">
        <v>1659</v>
      </c>
      <c r="B117" s="7">
        <v>191616238</v>
      </c>
      <c r="C117" s="7">
        <v>50000000</v>
      </c>
      <c r="D117" s="7">
        <v>141616238</v>
      </c>
    </row>
    <row r="118" spans="1:4" x14ac:dyDescent="0.3">
      <c r="A118" t="s">
        <v>3238</v>
      </c>
      <c r="B118" s="7">
        <v>161487252</v>
      </c>
      <c r="C118" s="7">
        <v>20000000</v>
      </c>
      <c r="D118" s="7">
        <v>141487252</v>
      </c>
    </row>
    <row r="119" spans="1:4" x14ac:dyDescent="0.3">
      <c r="A119" t="s">
        <v>494</v>
      </c>
      <c r="B119" s="7">
        <v>250863268</v>
      </c>
      <c r="C119" s="7">
        <v>110000000</v>
      </c>
      <c r="D119" s="7">
        <v>140863268</v>
      </c>
    </row>
    <row r="120" spans="1:4" x14ac:dyDescent="0.3">
      <c r="A120" t="s">
        <v>6146</v>
      </c>
      <c r="B120" s="7">
        <v>140530114</v>
      </c>
      <c r="C120" s="7">
        <v>60000</v>
      </c>
      <c r="D120" s="7">
        <v>140470114</v>
      </c>
    </row>
    <row r="121" spans="1:4" x14ac:dyDescent="0.3">
      <c r="A121" t="s">
        <v>2541</v>
      </c>
      <c r="B121" s="7">
        <v>173381405</v>
      </c>
      <c r="C121" s="7">
        <v>33000000</v>
      </c>
      <c r="D121" s="7">
        <v>140381405</v>
      </c>
    </row>
    <row r="122" spans="1:4" x14ac:dyDescent="0.3">
      <c r="A122" t="s">
        <v>245</v>
      </c>
      <c r="B122" s="7">
        <v>289994397</v>
      </c>
      <c r="C122" s="7">
        <v>150000000</v>
      </c>
      <c r="D122" s="7">
        <v>139994397</v>
      </c>
    </row>
    <row r="123" spans="1:4" x14ac:dyDescent="0.3">
      <c r="A123" t="s">
        <v>1963</v>
      </c>
      <c r="B123" s="7">
        <v>183875760</v>
      </c>
      <c r="C123" s="7">
        <v>44000000</v>
      </c>
      <c r="D123" s="7">
        <v>139875760</v>
      </c>
    </row>
    <row r="124" spans="1:4" x14ac:dyDescent="0.3">
      <c r="A124" t="s">
        <v>5559</v>
      </c>
      <c r="B124" s="7">
        <v>141600000</v>
      </c>
      <c r="C124" s="7">
        <v>3000000</v>
      </c>
      <c r="D124" s="7">
        <v>138600000</v>
      </c>
    </row>
    <row r="125" spans="1:4" x14ac:dyDescent="0.3">
      <c r="A125" t="s">
        <v>4485</v>
      </c>
      <c r="B125" s="7">
        <v>148170000</v>
      </c>
      <c r="C125" s="7">
        <v>11000000</v>
      </c>
      <c r="D125" s="7">
        <v>137170000</v>
      </c>
    </row>
    <row r="126" spans="1:4" x14ac:dyDescent="0.3">
      <c r="A126" t="s">
        <v>436</v>
      </c>
      <c r="B126" s="7">
        <v>260031035</v>
      </c>
      <c r="C126" s="7">
        <v>123000000</v>
      </c>
      <c r="D126" s="7">
        <v>137031035</v>
      </c>
    </row>
    <row r="127" spans="1:4" x14ac:dyDescent="0.3">
      <c r="A127" t="s">
        <v>2550</v>
      </c>
      <c r="B127" s="7">
        <v>169076745</v>
      </c>
      <c r="C127" s="7">
        <v>32500000</v>
      </c>
      <c r="D127" s="7">
        <v>136576745</v>
      </c>
    </row>
    <row r="128" spans="1:4" x14ac:dyDescent="0.3">
      <c r="A128" t="s">
        <v>1856</v>
      </c>
      <c r="B128" s="7">
        <v>181395380</v>
      </c>
      <c r="C128" s="7">
        <v>45000000</v>
      </c>
      <c r="D128" s="7">
        <v>136395380</v>
      </c>
    </row>
    <row r="129" spans="1:4" x14ac:dyDescent="0.3">
      <c r="A129" t="s">
        <v>700</v>
      </c>
      <c r="B129" s="7">
        <v>226138454</v>
      </c>
      <c r="C129" s="7">
        <v>90000000</v>
      </c>
      <c r="D129" s="7">
        <v>136138454</v>
      </c>
    </row>
    <row r="130" spans="1:4" x14ac:dyDescent="0.3">
      <c r="A130" t="s">
        <v>4974</v>
      </c>
      <c r="B130" s="7">
        <v>143492840</v>
      </c>
      <c r="C130" s="7">
        <v>7500000</v>
      </c>
      <c r="D130" s="7">
        <v>135992840</v>
      </c>
    </row>
    <row r="131" spans="1:4" x14ac:dyDescent="0.3">
      <c r="A131" t="s">
        <v>4974</v>
      </c>
      <c r="B131" s="7">
        <v>143492840</v>
      </c>
      <c r="C131" s="7">
        <v>7500000</v>
      </c>
      <c r="D131" s="7">
        <v>135992840</v>
      </c>
    </row>
    <row r="132" spans="1:4" x14ac:dyDescent="0.3">
      <c r="A132" t="s">
        <v>84</v>
      </c>
      <c r="B132" s="7">
        <v>334185206</v>
      </c>
      <c r="C132" s="7">
        <v>200000000</v>
      </c>
      <c r="D132" s="7">
        <v>134185206</v>
      </c>
    </row>
    <row r="133" spans="1:4" x14ac:dyDescent="0.3">
      <c r="A133" t="s">
        <v>84</v>
      </c>
      <c r="B133" s="7">
        <v>334185206</v>
      </c>
      <c r="C133" s="7">
        <v>200000000</v>
      </c>
      <c r="D133" s="7">
        <v>134185206</v>
      </c>
    </row>
    <row r="134" spans="1:4" x14ac:dyDescent="0.3">
      <c r="A134" t="s">
        <v>2362</v>
      </c>
      <c r="B134" s="7">
        <v>171031347</v>
      </c>
      <c r="C134" s="7">
        <v>38000000</v>
      </c>
      <c r="D134" s="7">
        <v>133031347</v>
      </c>
    </row>
    <row r="135" spans="1:4" x14ac:dyDescent="0.3">
      <c r="A135" t="s">
        <v>2831</v>
      </c>
      <c r="B135" s="7">
        <v>161029270</v>
      </c>
      <c r="C135" s="7">
        <v>28000000</v>
      </c>
      <c r="D135" s="7">
        <v>133029270</v>
      </c>
    </row>
    <row r="136" spans="1:4" x14ac:dyDescent="0.3">
      <c r="A136" t="s">
        <v>212</v>
      </c>
      <c r="B136" s="7">
        <v>292568851</v>
      </c>
      <c r="C136" s="7">
        <v>160000000</v>
      </c>
      <c r="D136" s="7">
        <v>132568851</v>
      </c>
    </row>
    <row r="137" spans="1:4" x14ac:dyDescent="0.3">
      <c r="A137" t="s">
        <v>3678</v>
      </c>
      <c r="B137" s="7">
        <v>150056505</v>
      </c>
      <c r="C137" s="7">
        <v>18000000</v>
      </c>
      <c r="D137" s="7">
        <v>132056505</v>
      </c>
    </row>
    <row r="138" spans="1:4" x14ac:dyDescent="0.3">
      <c r="A138" t="s">
        <v>124</v>
      </c>
      <c r="B138" s="7">
        <v>317011114</v>
      </c>
      <c r="C138" s="7">
        <v>185000000</v>
      </c>
      <c r="D138" s="7">
        <v>132011114</v>
      </c>
    </row>
    <row r="139" spans="1:4" x14ac:dyDescent="0.3">
      <c r="A139" t="s">
        <v>5104</v>
      </c>
      <c r="B139" s="7">
        <v>137963328</v>
      </c>
      <c r="C139" s="7">
        <v>6000000</v>
      </c>
      <c r="D139" s="7">
        <v>131963328</v>
      </c>
    </row>
    <row r="140" spans="1:4" x14ac:dyDescent="0.3">
      <c r="A140" t="s">
        <v>266</v>
      </c>
      <c r="B140" s="7">
        <v>281492479</v>
      </c>
      <c r="C140" s="7">
        <v>150000000</v>
      </c>
      <c r="D140" s="7">
        <v>131492479</v>
      </c>
    </row>
    <row r="141" spans="1:4" x14ac:dyDescent="0.3">
      <c r="A141" t="s">
        <v>2611</v>
      </c>
      <c r="B141" s="7">
        <v>163479795</v>
      </c>
      <c r="C141" s="7">
        <v>34200000</v>
      </c>
      <c r="D141" s="7">
        <v>129279795</v>
      </c>
    </row>
    <row r="142" spans="1:4" x14ac:dyDescent="0.3">
      <c r="A142" t="s">
        <v>4977</v>
      </c>
      <c r="B142" s="7">
        <v>134821952</v>
      </c>
      <c r="C142" s="7">
        <v>6000000</v>
      </c>
      <c r="D142" s="7">
        <v>128821952</v>
      </c>
    </row>
    <row r="143" spans="1:4" x14ac:dyDescent="0.3">
      <c r="A143" t="s">
        <v>4559</v>
      </c>
      <c r="B143" s="7">
        <v>138339411</v>
      </c>
      <c r="C143" s="7">
        <v>10000000</v>
      </c>
      <c r="D143" s="7">
        <v>128339411</v>
      </c>
    </row>
    <row r="144" spans="1:4" x14ac:dyDescent="0.3">
      <c r="A144" t="s">
        <v>4162</v>
      </c>
      <c r="B144" s="7">
        <v>141319195</v>
      </c>
      <c r="C144" s="7">
        <v>15000000</v>
      </c>
      <c r="D144" s="7">
        <v>126319195</v>
      </c>
    </row>
    <row r="145" spans="1:4" x14ac:dyDescent="0.3">
      <c r="A145" t="s">
        <v>2045</v>
      </c>
      <c r="B145" s="7">
        <v>166147885</v>
      </c>
      <c r="C145" s="7">
        <v>40000000</v>
      </c>
      <c r="D145" s="7">
        <v>126147885</v>
      </c>
    </row>
    <row r="146" spans="1:4" x14ac:dyDescent="0.3">
      <c r="A146" t="s">
        <v>2610</v>
      </c>
      <c r="B146" s="7">
        <v>170684505</v>
      </c>
      <c r="C146" s="7">
        <v>45000000</v>
      </c>
      <c r="D146" s="7">
        <v>125684505</v>
      </c>
    </row>
    <row r="147" spans="1:4" x14ac:dyDescent="0.3">
      <c r="A147" t="s">
        <v>3370</v>
      </c>
      <c r="B147" s="7">
        <v>153665036</v>
      </c>
      <c r="C147" s="7">
        <v>28000000</v>
      </c>
      <c r="D147" s="7">
        <v>125665036</v>
      </c>
    </row>
    <row r="148" spans="1:4" x14ac:dyDescent="0.3">
      <c r="A148" t="s">
        <v>1092</v>
      </c>
      <c r="B148" s="7">
        <v>244052771</v>
      </c>
      <c r="C148" s="7">
        <v>120000000</v>
      </c>
      <c r="D148" s="7">
        <v>124052771</v>
      </c>
    </row>
    <row r="149" spans="1:4" x14ac:dyDescent="0.3">
      <c r="A149" t="s">
        <v>2039</v>
      </c>
      <c r="B149" s="7">
        <v>163947053</v>
      </c>
      <c r="C149" s="7">
        <v>40000000</v>
      </c>
      <c r="D149" s="7">
        <v>123947053</v>
      </c>
    </row>
    <row r="150" spans="1:4" x14ac:dyDescent="0.3">
      <c r="A150" t="s">
        <v>3953</v>
      </c>
      <c r="B150" s="7">
        <v>138795342</v>
      </c>
      <c r="C150" s="7">
        <v>15000000</v>
      </c>
      <c r="D150" s="7">
        <v>123795342</v>
      </c>
    </row>
    <row r="151" spans="1:4" x14ac:dyDescent="0.3">
      <c r="A151" t="s">
        <v>213</v>
      </c>
      <c r="B151" s="7">
        <v>303001229</v>
      </c>
      <c r="C151" s="7">
        <v>180000000</v>
      </c>
      <c r="D151" s="7">
        <v>123001229</v>
      </c>
    </row>
    <row r="152" spans="1:4" x14ac:dyDescent="0.3">
      <c r="A152" t="s">
        <v>3278</v>
      </c>
      <c r="B152" s="7">
        <v>144833357</v>
      </c>
      <c r="C152" s="7">
        <v>22000000</v>
      </c>
      <c r="D152" s="7">
        <v>122833357</v>
      </c>
    </row>
    <row r="153" spans="1:4" x14ac:dyDescent="0.3">
      <c r="A153" t="s">
        <v>222</v>
      </c>
      <c r="B153" s="7">
        <v>281666058</v>
      </c>
      <c r="C153" s="7">
        <v>160000000</v>
      </c>
      <c r="D153" s="7">
        <v>121666058</v>
      </c>
    </row>
    <row r="154" spans="1:4" x14ac:dyDescent="0.3">
      <c r="A154" t="s">
        <v>547</v>
      </c>
      <c r="B154" s="7">
        <v>228430993</v>
      </c>
      <c r="C154" s="7">
        <v>108000000</v>
      </c>
      <c r="D154" s="7">
        <v>120430993</v>
      </c>
    </row>
    <row r="155" spans="1:4" x14ac:dyDescent="0.3">
      <c r="A155" t="s">
        <v>2991</v>
      </c>
      <c r="B155" s="7">
        <v>145000989</v>
      </c>
      <c r="C155" s="7">
        <v>25000000</v>
      </c>
      <c r="D155" s="7">
        <v>120000989</v>
      </c>
    </row>
    <row r="156" spans="1:4" x14ac:dyDescent="0.3">
      <c r="A156" t="s">
        <v>398</v>
      </c>
      <c r="B156" s="7">
        <v>249358727</v>
      </c>
      <c r="C156" s="7">
        <v>130000000</v>
      </c>
      <c r="D156" s="7">
        <v>119358727</v>
      </c>
    </row>
    <row r="157" spans="1:4" x14ac:dyDescent="0.3">
      <c r="A157" t="s">
        <v>722</v>
      </c>
      <c r="B157" s="7">
        <v>209019489</v>
      </c>
      <c r="C157" s="7">
        <v>90000000</v>
      </c>
      <c r="D157" s="7">
        <v>119019489</v>
      </c>
    </row>
    <row r="158" spans="1:4" x14ac:dyDescent="0.3">
      <c r="A158" t="s">
        <v>2893</v>
      </c>
      <c r="B158" s="7">
        <v>148734225</v>
      </c>
      <c r="C158" s="7">
        <v>30000000</v>
      </c>
      <c r="D158" s="7">
        <v>118734225</v>
      </c>
    </row>
    <row r="159" spans="1:4" x14ac:dyDescent="0.3">
      <c r="A159" t="s">
        <v>987</v>
      </c>
      <c r="B159" s="7">
        <v>193136719</v>
      </c>
      <c r="C159" s="7">
        <v>75000000</v>
      </c>
      <c r="D159" s="7">
        <v>118136719</v>
      </c>
    </row>
    <row r="160" spans="1:4" x14ac:dyDescent="0.3">
      <c r="A160" t="s">
        <v>146</v>
      </c>
      <c r="B160" s="7">
        <v>292979556</v>
      </c>
      <c r="C160" s="7">
        <v>175000000</v>
      </c>
      <c r="D160" s="7">
        <v>117979556</v>
      </c>
    </row>
    <row r="161" spans="1:4" x14ac:dyDescent="0.3">
      <c r="A161" t="s">
        <v>1647</v>
      </c>
      <c r="B161" s="7">
        <v>165500000</v>
      </c>
      <c r="C161" s="7">
        <v>48000000</v>
      </c>
      <c r="D161" s="7">
        <v>117500000</v>
      </c>
    </row>
    <row r="162" spans="1:4" x14ac:dyDescent="0.3">
      <c r="A162" t="s">
        <v>1205</v>
      </c>
      <c r="B162" s="7">
        <v>176387405</v>
      </c>
      <c r="C162" s="7">
        <v>59000000</v>
      </c>
      <c r="D162" s="7">
        <v>117387405</v>
      </c>
    </row>
    <row r="163" spans="1:4" x14ac:dyDescent="0.3">
      <c r="A163" t="s">
        <v>3382</v>
      </c>
      <c r="B163" s="7">
        <v>137387272</v>
      </c>
      <c r="C163" s="7">
        <v>20000000</v>
      </c>
      <c r="D163" s="7">
        <v>117387272</v>
      </c>
    </row>
    <row r="164" spans="1:4" x14ac:dyDescent="0.3">
      <c r="A164" t="s">
        <v>1209</v>
      </c>
      <c r="B164" s="7">
        <v>182204440</v>
      </c>
      <c r="C164" s="7">
        <v>65000000</v>
      </c>
      <c r="D164" s="7">
        <v>117204440</v>
      </c>
    </row>
    <row r="165" spans="1:4" x14ac:dyDescent="0.3">
      <c r="A165" t="s">
        <v>377</v>
      </c>
      <c r="B165" s="7">
        <v>227137090</v>
      </c>
      <c r="C165" s="7">
        <v>110000000</v>
      </c>
      <c r="D165" s="7">
        <v>117137090</v>
      </c>
    </row>
    <row r="166" spans="1:4" x14ac:dyDescent="0.3">
      <c r="A166" t="s">
        <v>5655</v>
      </c>
      <c r="B166" s="7">
        <v>119500000</v>
      </c>
      <c r="C166" s="7">
        <v>2600000</v>
      </c>
      <c r="D166" s="7">
        <v>116900000</v>
      </c>
    </row>
    <row r="167" spans="1:4" x14ac:dyDescent="0.3">
      <c r="A167" t="s">
        <v>1995</v>
      </c>
      <c r="B167" s="7">
        <v>159578352</v>
      </c>
      <c r="C167" s="7">
        <v>43000000</v>
      </c>
      <c r="D167" s="7">
        <v>116578352</v>
      </c>
    </row>
    <row r="168" spans="1:4" x14ac:dyDescent="0.3">
      <c r="A168" t="s">
        <v>1984</v>
      </c>
      <c r="B168" s="7">
        <v>158348400</v>
      </c>
      <c r="C168" s="7">
        <v>42000000</v>
      </c>
      <c r="D168" s="7">
        <v>116348400</v>
      </c>
    </row>
    <row r="169" spans="1:4" x14ac:dyDescent="0.3">
      <c r="A169" t="s">
        <v>5962</v>
      </c>
      <c r="B169" s="7">
        <v>117235247</v>
      </c>
      <c r="C169" s="7">
        <v>960000</v>
      </c>
      <c r="D169" s="7">
        <v>116275247</v>
      </c>
    </row>
    <row r="170" spans="1:4" x14ac:dyDescent="0.3">
      <c r="A170" t="s">
        <v>994</v>
      </c>
      <c r="B170" s="7">
        <v>195329763</v>
      </c>
      <c r="C170" s="7">
        <v>80000000</v>
      </c>
      <c r="D170" s="7">
        <v>115329763</v>
      </c>
    </row>
    <row r="171" spans="1:4" x14ac:dyDescent="0.3">
      <c r="A171" t="s">
        <v>2613</v>
      </c>
      <c r="B171" s="7">
        <v>145096820</v>
      </c>
      <c r="C171" s="7">
        <v>30000000</v>
      </c>
      <c r="D171" s="7">
        <v>115096820</v>
      </c>
    </row>
    <row r="172" spans="1:4" x14ac:dyDescent="0.3">
      <c r="A172" t="s">
        <v>2989</v>
      </c>
      <c r="B172" s="7">
        <v>148085755</v>
      </c>
      <c r="C172" s="7">
        <v>33000000</v>
      </c>
      <c r="D172" s="7">
        <v>115085755</v>
      </c>
    </row>
    <row r="173" spans="1:4" x14ac:dyDescent="0.3">
      <c r="A173" t="s">
        <v>3952</v>
      </c>
      <c r="B173" s="7">
        <v>130058047</v>
      </c>
      <c r="C173" s="7">
        <v>15000000</v>
      </c>
      <c r="D173" s="7">
        <v>115058047</v>
      </c>
    </row>
    <row r="174" spans="1:4" x14ac:dyDescent="0.3">
      <c r="A174" t="s">
        <v>6123</v>
      </c>
      <c r="B174" s="7">
        <v>115000000</v>
      </c>
      <c r="C174" s="7">
        <v>777000</v>
      </c>
      <c r="D174" s="7">
        <v>114223000</v>
      </c>
    </row>
    <row r="175" spans="1:4" x14ac:dyDescent="0.3">
      <c r="A175" t="s">
        <v>2328</v>
      </c>
      <c r="B175" s="7">
        <v>150368971</v>
      </c>
      <c r="C175" s="7">
        <v>37000000</v>
      </c>
      <c r="D175" s="7">
        <v>113368971</v>
      </c>
    </row>
    <row r="176" spans="1:4" x14ac:dyDescent="0.3">
      <c r="A176" t="s">
        <v>5106</v>
      </c>
      <c r="B176" s="7">
        <v>119078393</v>
      </c>
      <c r="C176" s="7">
        <v>6000000</v>
      </c>
      <c r="D176" s="7">
        <v>113078393</v>
      </c>
    </row>
    <row r="177" spans="1:4" x14ac:dyDescent="0.3">
      <c r="A177" t="s">
        <v>3951</v>
      </c>
      <c r="B177" s="7">
        <v>128067808</v>
      </c>
      <c r="C177" s="7">
        <v>15000000</v>
      </c>
      <c r="D177" s="7">
        <v>113067808</v>
      </c>
    </row>
    <row r="178" spans="1:4" x14ac:dyDescent="0.3">
      <c r="A178" t="s">
        <v>4402</v>
      </c>
      <c r="B178" s="7">
        <v>124868837</v>
      </c>
      <c r="C178" s="7">
        <v>12000000</v>
      </c>
      <c r="D178" s="7">
        <v>112868837</v>
      </c>
    </row>
    <row r="179" spans="1:4" x14ac:dyDescent="0.3">
      <c r="A179" t="s">
        <v>1204</v>
      </c>
      <c r="B179" s="7">
        <v>182805123</v>
      </c>
      <c r="C179" s="7">
        <v>70000000</v>
      </c>
      <c r="D179" s="7">
        <v>112805123</v>
      </c>
    </row>
    <row r="180" spans="1:4" x14ac:dyDescent="0.3">
      <c r="A180" t="s">
        <v>959</v>
      </c>
      <c r="B180" s="7">
        <v>170708996</v>
      </c>
      <c r="C180" s="7">
        <v>58000000</v>
      </c>
      <c r="D180" s="7">
        <v>112708996</v>
      </c>
    </row>
    <row r="181" spans="1:4" x14ac:dyDescent="0.3">
      <c r="A181" t="s">
        <v>1619</v>
      </c>
      <c r="B181" s="7">
        <v>164435221</v>
      </c>
      <c r="C181" s="7">
        <v>52000000</v>
      </c>
      <c r="D181" s="7">
        <v>112435221</v>
      </c>
    </row>
    <row r="182" spans="1:4" x14ac:dyDescent="0.3">
      <c r="A182" t="s">
        <v>176</v>
      </c>
      <c r="B182" s="7">
        <v>312057433</v>
      </c>
      <c r="C182" s="7">
        <v>200000000</v>
      </c>
      <c r="D182" s="7">
        <v>112057433</v>
      </c>
    </row>
    <row r="183" spans="1:4" x14ac:dyDescent="0.3">
      <c r="A183" t="s">
        <v>3372</v>
      </c>
      <c r="B183" s="7">
        <v>130727000</v>
      </c>
      <c r="C183" s="7">
        <v>19000000</v>
      </c>
      <c r="D183" s="7">
        <v>111727000</v>
      </c>
    </row>
    <row r="184" spans="1:4" x14ac:dyDescent="0.3">
      <c r="A184" t="s">
        <v>140</v>
      </c>
      <c r="B184" s="7">
        <v>291709845</v>
      </c>
      <c r="C184" s="7">
        <v>180000000</v>
      </c>
      <c r="D184" s="7">
        <v>111709845</v>
      </c>
    </row>
    <row r="185" spans="1:4" x14ac:dyDescent="0.3">
      <c r="A185" t="s">
        <v>1507</v>
      </c>
      <c r="B185" s="7">
        <v>166225040</v>
      </c>
      <c r="C185" s="7">
        <v>55000000</v>
      </c>
      <c r="D185" s="7">
        <v>111225040</v>
      </c>
    </row>
    <row r="186" spans="1:4" x14ac:dyDescent="0.3">
      <c r="A186" t="s">
        <v>3868</v>
      </c>
      <c r="B186" s="7">
        <v>127175354</v>
      </c>
      <c r="C186" s="7">
        <v>16000000</v>
      </c>
      <c r="D186" s="7">
        <v>111175354</v>
      </c>
    </row>
    <row r="187" spans="1:4" x14ac:dyDescent="0.3">
      <c r="A187" t="s">
        <v>3347</v>
      </c>
      <c r="B187" s="7">
        <v>132088910</v>
      </c>
      <c r="C187" s="7">
        <v>21000000</v>
      </c>
      <c r="D187" s="7">
        <v>111088910</v>
      </c>
    </row>
    <row r="188" spans="1:4" x14ac:dyDescent="0.3">
      <c r="A188" t="s">
        <v>4231</v>
      </c>
      <c r="B188" s="7">
        <v>123922370</v>
      </c>
      <c r="C188" s="7">
        <v>13000000</v>
      </c>
      <c r="D188" s="7">
        <v>110922370</v>
      </c>
    </row>
    <row r="189" spans="1:4" x14ac:dyDescent="0.3">
      <c r="A189" t="s">
        <v>3681</v>
      </c>
      <c r="B189" s="7">
        <v>128505958</v>
      </c>
      <c r="C189" s="7">
        <v>18000000</v>
      </c>
      <c r="D189" s="7">
        <v>110505958</v>
      </c>
    </row>
    <row r="190" spans="1:4" x14ac:dyDescent="0.3">
      <c r="A190" t="s">
        <v>2037</v>
      </c>
      <c r="B190" s="7">
        <v>150117807</v>
      </c>
      <c r="C190" s="7">
        <v>40000000</v>
      </c>
      <c r="D190" s="7">
        <v>110117807</v>
      </c>
    </row>
    <row r="191" spans="1:4" x14ac:dyDescent="0.3">
      <c r="A191" t="s">
        <v>1212</v>
      </c>
      <c r="B191" s="7">
        <v>172071312</v>
      </c>
      <c r="C191" s="7">
        <v>62000000</v>
      </c>
      <c r="D191" s="7">
        <v>110071312</v>
      </c>
    </row>
    <row r="192" spans="1:4" x14ac:dyDescent="0.3">
      <c r="A192" t="s">
        <v>2358</v>
      </c>
      <c r="B192" s="7">
        <v>144731527</v>
      </c>
      <c r="C192" s="7">
        <v>35000000</v>
      </c>
      <c r="D192" s="7">
        <v>109731527</v>
      </c>
    </row>
    <row r="193" spans="1:4" x14ac:dyDescent="0.3">
      <c r="A193" t="s">
        <v>3008</v>
      </c>
      <c r="B193" s="7">
        <v>134141530</v>
      </c>
      <c r="C193" s="7">
        <v>25000000</v>
      </c>
      <c r="D193" s="7">
        <v>109141530</v>
      </c>
    </row>
    <row r="194" spans="1:4" x14ac:dyDescent="0.3">
      <c r="A194" t="s">
        <v>3367</v>
      </c>
      <c r="B194" s="7">
        <v>128300000</v>
      </c>
      <c r="C194" s="7">
        <v>19400870</v>
      </c>
      <c r="D194" s="7">
        <v>108899130</v>
      </c>
    </row>
    <row r="195" spans="1:4" x14ac:dyDescent="0.3">
      <c r="A195" t="s">
        <v>1210</v>
      </c>
      <c r="B195" s="7">
        <v>171383253</v>
      </c>
      <c r="C195" s="7">
        <v>63000000</v>
      </c>
      <c r="D195" s="7">
        <v>108383253</v>
      </c>
    </row>
    <row r="196" spans="1:4" x14ac:dyDescent="0.3">
      <c r="A196" t="s">
        <v>1078</v>
      </c>
      <c r="B196" s="7">
        <v>183132370</v>
      </c>
      <c r="C196" s="7">
        <v>75000000</v>
      </c>
      <c r="D196" s="7">
        <v>108132370</v>
      </c>
    </row>
    <row r="197" spans="1:4" x14ac:dyDescent="0.3">
      <c r="A197" t="s">
        <v>6239</v>
      </c>
      <c r="B197" s="7">
        <v>107917283</v>
      </c>
      <c r="C197" s="7">
        <v>15000</v>
      </c>
      <c r="D197" s="7">
        <v>107902283</v>
      </c>
    </row>
    <row r="198" spans="1:4" x14ac:dyDescent="0.3">
      <c r="A198" t="s">
        <v>333</v>
      </c>
      <c r="B198" s="7">
        <v>257704099</v>
      </c>
      <c r="C198" s="7">
        <v>150000000</v>
      </c>
      <c r="D198" s="7">
        <v>107704099</v>
      </c>
    </row>
    <row r="199" spans="1:4" x14ac:dyDescent="0.3">
      <c r="A199" t="s">
        <v>5401</v>
      </c>
      <c r="B199" s="7">
        <v>112000000</v>
      </c>
      <c r="C199" s="7">
        <v>4400000</v>
      </c>
      <c r="D199" s="7">
        <v>107600000</v>
      </c>
    </row>
    <row r="200" spans="1:4" x14ac:dyDescent="0.3">
      <c r="A200" t="s">
        <v>1528</v>
      </c>
      <c r="B200" s="7">
        <v>162586036</v>
      </c>
      <c r="C200" s="7">
        <v>55000000</v>
      </c>
      <c r="D200" s="7">
        <v>107586036</v>
      </c>
    </row>
    <row r="201" spans="1:4" x14ac:dyDescent="0.3">
      <c r="A201" t="s">
        <v>1514</v>
      </c>
      <c r="B201" s="7">
        <v>177575142</v>
      </c>
      <c r="C201" s="7">
        <v>70000000</v>
      </c>
      <c r="D201" s="7">
        <v>107575142</v>
      </c>
    </row>
    <row r="202" spans="1:4" x14ac:dyDescent="0.3">
      <c r="A202" t="s">
        <v>1307</v>
      </c>
      <c r="B202" s="7">
        <v>167735396</v>
      </c>
      <c r="C202" s="7">
        <v>61000000</v>
      </c>
      <c r="D202" s="7">
        <v>106735396</v>
      </c>
    </row>
    <row r="203" spans="1:4" x14ac:dyDescent="0.3">
      <c r="A203" t="s">
        <v>4981</v>
      </c>
      <c r="B203" s="7">
        <v>113709992</v>
      </c>
      <c r="C203" s="7">
        <v>7000000</v>
      </c>
      <c r="D203" s="7">
        <v>106709992</v>
      </c>
    </row>
    <row r="204" spans="1:4" x14ac:dyDescent="0.3">
      <c r="A204" t="s">
        <v>706</v>
      </c>
      <c r="B204" s="7">
        <v>196573705</v>
      </c>
      <c r="C204" s="7">
        <v>90000000</v>
      </c>
      <c r="D204" s="7">
        <v>106573705</v>
      </c>
    </row>
    <row r="205" spans="1:4" x14ac:dyDescent="0.3">
      <c r="A205" t="s">
        <v>214</v>
      </c>
      <c r="B205" s="7">
        <v>144512310</v>
      </c>
      <c r="C205" s="7">
        <v>38000000</v>
      </c>
      <c r="D205" s="7">
        <v>106512310</v>
      </c>
    </row>
    <row r="206" spans="1:4" x14ac:dyDescent="0.3">
      <c r="A206" t="s">
        <v>214</v>
      </c>
      <c r="B206" s="7">
        <v>144512310</v>
      </c>
      <c r="C206" s="7">
        <v>38000000</v>
      </c>
      <c r="D206" s="7">
        <v>106512310</v>
      </c>
    </row>
    <row r="207" spans="1:4" x14ac:dyDescent="0.3">
      <c r="A207" t="s">
        <v>214</v>
      </c>
      <c r="B207" s="7">
        <v>144512310</v>
      </c>
      <c r="C207" s="7">
        <v>38000000</v>
      </c>
      <c r="D207" s="7">
        <v>106512310</v>
      </c>
    </row>
    <row r="208" spans="1:4" x14ac:dyDescent="0.3">
      <c r="A208" t="s">
        <v>1966</v>
      </c>
      <c r="B208" s="7">
        <v>150415432</v>
      </c>
      <c r="C208" s="7">
        <v>44000000</v>
      </c>
      <c r="D208" s="7">
        <v>106415432</v>
      </c>
    </row>
    <row r="209" spans="1:4" x14ac:dyDescent="0.3">
      <c r="A209" t="s">
        <v>249</v>
      </c>
      <c r="B209" s="7">
        <v>256386216</v>
      </c>
      <c r="C209" s="7">
        <v>150000000</v>
      </c>
      <c r="D209" s="7">
        <v>106386216</v>
      </c>
    </row>
    <row r="210" spans="1:4" x14ac:dyDescent="0.3">
      <c r="A210" t="s">
        <v>669</v>
      </c>
      <c r="B210" s="7">
        <v>201148159</v>
      </c>
      <c r="C210" s="7">
        <v>95000000</v>
      </c>
      <c r="D210" s="7">
        <v>106148159</v>
      </c>
    </row>
    <row r="211" spans="1:4" x14ac:dyDescent="0.3">
      <c r="A211" t="s">
        <v>669</v>
      </c>
      <c r="B211" s="7">
        <v>201148159</v>
      </c>
      <c r="C211" s="7">
        <v>95000000</v>
      </c>
      <c r="D211" s="7">
        <v>106148159</v>
      </c>
    </row>
    <row r="212" spans="1:4" x14ac:dyDescent="0.3">
      <c r="A212" t="s">
        <v>420</v>
      </c>
      <c r="B212" s="7">
        <v>214948780</v>
      </c>
      <c r="C212" s="7">
        <v>110000000</v>
      </c>
      <c r="D212" s="7">
        <v>104948780</v>
      </c>
    </row>
    <row r="213" spans="1:4" x14ac:dyDescent="0.3">
      <c r="A213" t="s">
        <v>78</v>
      </c>
      <c r="B213" s="7">
        <v>304360277</v>
      </c>
      <c r="C213" s="7">
        <v>200000000</v>
      </c>
      <c r="D213" s="7">
        <v>104360277</v>
      </c>
    </row>
    <row r="214" spans="1:4" x14ac:dyDescent="0.3">
      <c r="A214" t="s">
        <v>78</v>
      </c>
      <c r="B214" s="7">
        <v>304360277</v>
      </c>
      <c r="C214" s="7">
        <v>200000000</v>
      </c>
      <c r="D214" s="7">
        <v>104360277</v>
      </c>
    </row>
    <row r="215" spans="1:4" x14ac:dyDescent="0.3">
      <c r="A215" t="s">
        <v>642</v>
      </c>
      <c r="B215" s="7">
        <v>202007640</v>
      </c>
      <c r="C215" s="7">
        <v>98000000</v>
      </c>
      <c r="D215" s="7">
        <v>104007640</v>
      </c>
    </row>
    <row r="216" spans="1:4" x14ac:dyDescent="0.3">
      <c r="A216" t="s">
        <v>1648</v>
      </c>
      <c r="B216" s="7">
        <v>153620822</v>
      </c>
      <c r="C216" s="7">
        <v>50000000</v>
      </c>
      <c r="D216" s="7">
        <v>103620822</v>
      </c>
    </row>
    <row r="217" spans="1:4" x14ac:dyDescent="0.3">
      <c r="A217" t="s">
        <v>561</v>
      </c>
      <c r="B217" s="7">
        <v>204843350</v>
      </c>
      <c r="C217" s="7">
        <v>102000000</v>
      </c>
      <c r="D217" s="7">
        <v>102843350</v>
      </c>
    </row>
    <row r="218" spans="1:4" x14ac:dyDescent="0.3">
      <c r="A218" t="s">
        <v>387</v>
      </c>
      <c r="B218" s="7">
        <v>234277056</v>
      </c>
      <c r="C218" s="7">
        <v>132000000</v>
      </c>
      <c r="D218" s="7">
        <v>102277056</v>
      </c>
    </row>
    <row r="219" spans="1:4" x14ac:dyDescent="0.3">
      <c r="A219" t="s">
        <v>3679</v>
      </c>
      <c r="B219" s="7">
        <v>119938730</v>
      </c>
      <c r="C219" s="7">
        <v>18000000</v>
      </c>
      <c r="D219" s="7">
        <v>101938730</v>
      </c>
    </row>
    <row r="220" spans="1:4" x14ac:dyDescent="0.3">
      <c r="A220" t="s">
        <v>3374</v>
      </c>
      <c r="B220" s="7">
        <v>121697350</v>
      </c>
      <c r="C220" s="7">
        <v>20000000</v>
      </c>
      <c r="D220" s="7">
        <v>101697350</v>
      </c>
    </row>
    <row r="221" spans="1:4" x14ac:dyDescent="0.3">
      <c r="A221" t="s">
        <v>5413</v>
      </c>
      <c r="B221" s="7">
        <v>105500000</v>
      </c>
      <c r="C221" s="7">
        <v>4000000</v>
      </c>
      <c r="D221" s="7">
        <v>101500000</v>
      </c>
    </row>
    <row r="222" spans="1:4" x14ac:dyDescent="0.3">
      <c r="A222" t="s">
        <v>3780</v>
      </c>
      <c r="B222" s="7">
        <v>121463226</v>
      </c>
      <c r="C222" s="7">
        <v>20000000</v>
      </c>
      <c r="D222" s="7">
        <v>101463226</v>
      </c>
    </row>
    <row r="223" spans="1:4" x14ac:dyDescent="0.3">
      <c r="A223" t="s">
        <v>2514</v>
      </c>
      <c r="B223" s="7">
        <v>141340178</v>
      </c>
      <c r="C223" s="7">
        <v>40000000</v>
      </c>
      <c r="D223" s="7">
        <v>101340178</v>
      </c>
    </row>
    <row r="224" spans="1:4" x14ac:dyDescent="0.3">
      <c r="A224" t="s">
        <v>777</v>
      </c>
      <c r="B224" s="7">
        <v>176049130</v>
      </c>
      <c r="C224" s="7">
        <v>75000000</v>
      </c>
      <c r="D224" s="7">
        <v>101049130</v>
      </c>
    </row>
    <row r="225" spans="1:4" x14ac:dyDescent="0.3">
      <c r="A225" t="s">
        <v>844</v>
      </c>
      <c r="B225" s="7">
        <v>180965237</v>
      </c>
      <c r="C225" s="7">
        <v>80000000</v>
      </c>
      <c r="D225" s="7">
        <v>100965237</v>
      </c>
    </row>
    <row r="226" spans="1:4" x14ac:dyDescent="0.3">
      <c r="A226" t="s">
        <v>4489</v>
      </c>
      <c r="B226" s="7">
        <v>111722000</v>
      </c>
      <c r="C226" s="7">
        <v>11000000</v>
      </c>
      <c r="D226" s="7">
        <v>100722000</v>
      </c>
    </row>
    <row r="227" spans="1:4" x14ac:dyDescent="0.3">
      <c r="A227" t="s">
        <v>1667</v>
      </c>
      <c r="B227" s="7">
        <v>150315155</v>
      </c>
      <c r="C227" s="7">
        <v>50000000</v>
      </c>
      <c r="D227" s="7">
        <v>100315155</v>
      </c>
    </row>
    <row r="228" spans="1:4" x14ac:dyDescent="0.3">
      <c r="A228" t="s">
        <v>4573</v>
      </c>
      <c r="B228" s="7">
        <v>110175871</v>
      </c>
      <c r="C228" s="7">
        <v>10000000</v>
      </c>
      <c r="D228" s="7">
        <v>100175871</v>
      </c>
    </row>
    <row r="229" spans="1:4" x14ac:dyDescent="0.3">
      <c r="A229" t="s">
        <v>4849</v>
      </c>
      <c r="B229" s="7">
        <v>107930000</v>
      </c>
      <c r="C229" s="7">
        <v>8000000</v>
      </c>
      <c r="D229" s="7">
        <v>99930000</v>
      </c>
    </row>
    <row r="230" spans="1:4" x14ac:dyDescent="0.3">
      <c r="A230" t="s">
        <v>3371</v>
      </c>
      <c r="B230" s="7">
        <v>132541238</v>
      </c>
      <c r="C230" s="7">
        <v>33000000</v>
      </c>
      <c r="D230" s="7">
        <v>99541238</v>
      </c>
    </row>
    <row r="231" spans="1:4" x14ac:dyDescent="0.3">
      <c r="A231" t="s">
        <v>2366</v>
      </c>
      <c r="B231" s="7">
        <v>134455175</v>
      </c>
      <c r="C231" s="7">
        <v>35000000</v>
      </c>
      <c r="D231" s="7">
        <v>99455175</v>
      </c>
    </row>
    <row r="232" spans="1:4" x14ac:dyDescent="0.3">
      <c r="A232" t="s">
        <v>4940</v>
      </c>
      <c r="B232" s="7">
        <v>106593296</v>
      </c>
      <c r="C232" s="7">
        <v>7500000</v>
      </c>
      <c r="D232" s="7">
        <v>99093296</v>
      </c>
    </row>
    <row r="233" spans="1:4" x14ac:dyDescent="0.3">
      <c r="A233" t="s">
        <v>5239</v>
      </c>
      <c r="B233" s="7">
        <v>104007828</v>
      </c>
      <c r="C233" s="7">
        <v>5000000</v>
      </c>
      <c r="D233" s="7">
        <v>99007828</v>
      </c>
    </row>
    <row r="234" spans="1:4" x14ac:dyDescent="0.3">
      <c r="A234" t="s">
        <v>2048</v>
      </c>
      <c r="B234" s="7">
        <v>138614544</v>
      </c>
      <c r="C234" s="7">
        <v>40000000</v>
      </c>
      <c r="D234" s="7">
        <v>98614544</v>
      </c>
    </row>
    <row r="235" spans="1:4" x14ac:dyDescent="0.3">
      <c r="A235" t="s">
        <v>779</v>
      </c>
      <c r="B235" s="7">
        <v>183405771</v>
      </c>
      <c r="C235" s="7">
        <v>85000000</v>
      </c>
      <c r="D235" s="7">
        <v>98405771</v>
      </c>
    </row>
    <row r="236" spans="1:4" x14ac:dyDescent="0.3">
      <c r="A236" t="s">
        <v>776</v>
      </c>
      <c r="B236" s="7">
        <v>197992827</v>
      </c>
      <c r="C236" s="7">
        <v>100000000</v>
      </c>
      <c r="D236" s="7">
        <v>97992827</v>
      </c>
    </row>
    <row r="237" spans="1:4" x14ac:dyDescent="0.3">
      <c r="A237" t="s">
        <v>1650</v>
      </c>
      <c r="B237" s="7">
        <v>147637474</v>
      </c>
      <c r="C237" s="7">
        <v>50000000</v>
      </c>
      <c r="D237" s="7">
        <v>97637474</v>
      </c>
    </row>
    <row r="238" spans="1:4" x14ac:dyDescent="0.3">
      <c r="A238" t="s">
        <v>3377</v>
      </c>
      <c r="B238" s="7">
        <v>117224271</v>
      </c>
      <c r="C238" s="7">
        <v>20000000</v>
      </c>
      <c r="D238" s="7">
        <v>97224271</v>
      </c>
    </row>
    <row r="239" spans="1:4" x14ac:dyDescent="0.3">
      <c r="A239" t="s">
        <v>3680</v>
      </c>
      <c r="B239" s="7">
        <v>114968774</v>
      </c>
      <c r="C239" s="7">
        <v>18000000</v>
      </c>
      <c r="D239" s="7">
        <v>96968774</v>
      </c>
    </row>
    <row r="240" spans="1:4" x14ac:dyDescent="0.3">
      <c r="A240" t="s">
        <v>2995</v>
      </c>
      <c r="B240" s="7">
        <v>121945720</v>
      </c>
      <c r="C240" s="7">
        <v>25000000</v>
      </c>
      <c r="D240" s="7">
        <v>96945720</v>
      </c>
    </row>
    <row r="241" spans="1:4" x14ac:dyDescent="0.3">
      <c r="A241" t="s">
        <v>3954</v>
      </c>
      <c r="B241" s="7">
        <v>111936400</v>
      </c>
      <c r="C241" s="7">
        <v>15000000</v>
      </c>
      <c r="D241" s="7">
        <v>96936400</v>
      </c>
    </row>
    <row r="242" spans="1:4" x14ac:dyDescent="0.3">
      <c r="A242" t="s">
        <v>1988</v>
      </c>
      <c r="B242" s="7">
        <v>138447667</v>
      </c>
      <c r="C242" s="7">
        <v>42000000</v>
      </c>
      <c r="D242" s="7">
        <v>96447667</v>
      </c>
    </row>
    <row r="243" spans="1:4" x14ac:dyDescent="0.3">
      <c r="A243" t="s">
        <v>5109</v>
      </c>
      <c r="B243" s="7">
        <v>102308900</v>
      </c>
      <c r="C243" s="7">
        <v>6000000</v>
      </c>
      <c r="D243" s="7">
        <v>96308900</v>
      </c>
    </row>
    <row r="244" spans="1:4" x14ac:dyDescent="0.3">
      <c r="A244" t="s">
        <v>5112</v>
      </c>
      <c r="B244" s="7">
        <v>102300000</v>
      </c>
      <c r="C244" s="7">
        <v>6000000</v>
      </c>
      <c r="D244" s="7">
        <v>96300000</v>
      </c>
    </row>
    <row r="245" spans="1:4" x14ac:dyDescent="0.3">
      <c r="A245" t="s">
        <v>2615</v>
      </c>
      <c r="B245" s="7">
        <v>121248145</v>
      </c>
      <c r="C245" s="7">
        <v>25000000</v>
      </c>
      <c r="D245" s="7">
        <v>96248145</v>
      </c>
    </row>
    <row r="246" spans="1:4" x14ac:dyDescent="0.3">
      <c r="A246" t="s">
        <v>2617</v>
      </c>
      <c r="B246" s="7">
        <v>125014030</v>
      </c>
      <c r="C246" s="7">
        <v>30000000</v>
      </c>
      <c r="D246" s="7">
        <v>95014030</v>
      </c>
    </row>
    <row r="247" spans="1:4" x14ac:dyDescent="0.3">
      <c r="A247" t="s">
        <v>1861</v>
      </c>
      <c r="B247" s="7">
        <v>139852971</v>
      </c>
      <c r="C247" s="7">
        <v>45000000</v>
      </c>
      <c r="D247" s="7">
        <v>94852971</v>
      </c>
    </row>
    <row r="248" spans="1:4" x14ac:dyDescent="0.3">
      <c r="A248" t="s">
        <v>2623</v>
      </c>
      <c r="B248" s="7">
        <v>114324072</v>
      </c>
      <c r="C248" s="7">
        <v>20000000</v>
      </c>
      <c r="D248" s="7">
        <v>94324072</v>
      </c>
    </row>
    <row r="249" spans="1:4" x14ac:dyDescent="0.3">
      <c r="A249" t="s">
        <v>2623</v>
      </c>
      <c r="B249" s="7">
        <v>114324072</v>
      </c>
      <c r="C249" s="7">
        <v>20000000</v>
      </c>
      <c r="D249" s="7">
        <v>94324072</v>
      </c>
    </row>
    <row r="250" spans="1:4" x14ac:dyDescent="0.3">
      <c r="A250" t="s">
        <v>4234</v>
      </c>
      <c r="B250" s="7">
        <v>106952327</v>
      </c>
      <c r="C250" s="7">
        <v>13000000</v>
      </c>
      <c r="D250" s="7">
        <v>93952327</v>
      </c>
    </row>
    <row r="251" spans="1:4" x14ac:dyDescent="0.3">
      <c r="A251" t="s">
        <v>4166</v>
      </c>
      <c r="B251" s="7">
        <v>109306210</v>
      </c>
      <c r="C251" s="7">
        <v>15800000</v>
      </c>
      <c r="D251" s="7">
        <v>93506210</v>
      </c>
    </row>
    <row r="252" spans="1:4" x14ac:dyDescent="0.3">
      <c r="A252" t="s">
        <v>416</v>
      </c>
      <c r="B252" s="7">
        <v>217536138</v>
      </c>
      <c r="C252" s="7">
        <v>125000000</v>
      </c>
      <c r="D252" s="7">
        <v>92536138</v>
      </c>
    </row>
    <row r="253" spans="1:4" x14ac:dyDescent="0.3">
      <c r="A253" t="s">
        <v>2621</v>
      </c>
      <c r="B253" s="7">
        <v>122012643</v>
      </c>
      <c r="C253" s="7">
        <v>30000000</v>
      </c>
      <c r="D253" s="7">
        <v>92012643</v>
      </c>
    </row>
    <row r="254" spans="1:4" x14ac:dyDescent="0.3">
      <c r="A254" t="s">
        <v>1624</v>
      </c>
      <c r="B254" s="7">
        <v>143704210</v>
      </c>
      <c r="C254" s="7">
        <v>52000000</v>
      </c>
      <c r="D254" s="7">
        <v>91704210</v>
      </c>
    </row>
    <row r="255" spans="1:4" x14ac:dyDescent="0.3">
      <c r="A255" t="s">
        <v>1961</v>
      </c>
      <c r="B255" s="7">
        <v>136019448</v>
      </c>
      <c r="C255" s="7">
        <v>44500000</v>
      </c>
      <c r="D255" s="7">
        <v>91519448</v>
      </c>
    </row>
    <row r="256" spans="1:4" x14ac:dyDescent="0.3">
      <c r="A256" t="s">
        <v>2814</v>
      </c>
      <c r="B256" s="7">
        <v>119518352</v>
      </c>
      <c r="C256" s="7">
        <v>28000000</v>
      </c>
      <c r="D256" s="7">
        <v>91518352</v>
      </c>
    </row>
    <row r="257" spans="1:4" x14ac:dyDescent="0.3">
      <c r="A257" t="s">
        <v>4978</v>
      </c>
      <c r="B257" s="7">
        <v>94900000</v>
      </c>
      <c r="C257" s="7">
        <v>4000000</v>
      </c>
      <c r="D257" s="7">
        <v>90900000</v>
      </c>
    </row>
    <row r="258" spans="1:4" x14ac:dyDescent="0.3">
      <c r="A258" t="s">
        <v>4356</v>
      </c>
      <c r="B258" s="7">
        <v>101736215</v>
      </c>
      <c r="C258" s="7">
        <v>11000000</v>
      </c>
      <c r="D258" s="7">
        <v>90736215</v>
      </c>
    </row>
    <row r="259" spans="1:4" x14ac:dyDescent="0.3">
      <c r="A259" t="s">
        <v>439</v>
      </c>
      <c r="B259" s="7">
        <v>215397307</v>
      </c>
      <c r="C259" s="7">
        <v>125000000</v>
      </c>
      <c r="D259" s="7">
        <v>90397307</v>
      </c>
    </row>
    <row r="260" spans="1:4" x14ac:dyDescent="0.3">
      <c r="A260" t="s">
        <v>188</v>
      </c>
      <c r="B260" s="7">
        <v>259746958</v>
      </c>
      <c r="C260" s="7">
        <v>170000000</v>
      </c>
      <c r="D260" s="7">
        <v>89746958</v>
      </c>
    </row>
    <row r="261" spans="1:4" x14ac:dyDescent="0.3">
      <c r="A261" t="s">
        <v>2363</v>
      </c>
      <c r="B261" s="7">
        <v>124732962</v>
      </c>
      <c r="C261" s="7">
        <v>35000000</v>
      </c>
      <c r="D261" s="7">
        <v>89732962</v>
      </c>
    </row>
    <row r="262" spans="1:4" x14ac:dyDescent="0.3">
      <c r="A262" t="s">
        <v>911</v>
      </c>
      <c r="B262" s="7">
        <v>169692572</v>
      </c>
      <c r="C262" s="7">
        <v>80000000</v>
      </c>
      <c r="D262" s="7">
        <v>89692572</v>
      </c>
    </row>
    <row r="263" spans="1:4" x14ac:dyDescent="0.3">
      <c r="A263" t="s">
        <v>2264</v>
      </c>
      <c r="B263" s="7">
        <v>127214072</v>
      </c>
      <c r="C263" s="7">
        <v>38000000</v>
      </c>
      <c r="D263" s="7">
        <v>89214072</v>
      </c>
    </row>
    <row r="264" spans="1:4" x14ac:dyDescent="0.3">
      <c r="A264" t="s">
        <v>1097</v>
      </c>
      <c r="B264" s="7">
        <v>162495848</v>
      </c>
      <c r="C264" s="7">
        <v>74000000</v>
      </c>
      <c r="D264" s="7">
        <v>88495848</v>
      </c>
    </row>
    <row r="265" spans="1:4" x14ac:dyDescent="0.3">
      <c r="A265" t="s">
        <v>681</v>
      </c>
      <c r="B265" s="7">
        <v>181166115</v>
      </c>
      <c r="C265" s="7">
        <v>93000000</v>
      </c>
      <c r="D265" s="7">
        <v>88166115</v>
      </c>
    </row>
    <row r="266" spans="1:4" x14ac:dyDescent="0.3">
      <c r="A266" t="s">
        <v>3643</v>
      </c>
      <c r="B266" s="7">
        <v>103001286</v>
      </c>
      <c r="C266" s="7">
        <v>15000000</v>
      </c>
      <c r="D266" s="7">
        <v>88001286</v>
      </c>
    </row>
    <row r="267" spans="1:4" x14ac:dyDescent="0.3">
      <c r="A267" t="s">
        <v>1216</v>
      </c>
      <c r="B267" s="7">
        <v>148775460</v>
      </c>
      <c r="C267" s="7">
        <v>61000000</v>
      </c>
      <c r="D267" s="7">
        <v>87775460</v>
      </c>
    </row>
    <row r="268" spans="1:4" x14ac:dyDescent="0.3">
      <c r="A268" t="s">
        <v>778</v>
      </c>
      <c r="B268" s="7">
        <v>172620724</v>
      </c>
      <c r="C268" s="7">
        <v>85000000</v>
      </c>
      <c r="D268" s="7">
        <v>87620724</v>
      </c>
    </row>
    <row r="269" spans="1:4" x14ac:dyDescent="0.3">
      <c r="A269" t="s">
        <v>2516</v>
      </c>
      <c r="B269" s="7">
        <v>117559438</v>
      </c>
      <c r="C269" s="7">
        <v>30000000</v>
      </c>
      <c r="D269" s="7">
        <v>87559438</v>
      </c>
    </row>
    <row r="270" spans="1:4" x14ac:dyDescent="0.3">
      <c r="A270" t="s">
        <v>3965</v>
      </c>
      <c r="B270" s="7">
        <v>101978840</v>
      </c>
      <c r="C270" s="7">
        <v>15000000</v>
      </c>
      <c r="D270" s="7">
        <v>86978840</v>
      </c>
    </row>
    <row r="271" spans="1:4" x14ac:dyDescent="0.3">
      <c r="A271" t="s">
        <v>4159</v>
      </c>
      <c r="B271" s="7">
        <v>101157447</v>
      </c>
      <c r="C271" s="7">
        <v>14400000</v>
      </c>
      <c r="D271" s="7">
        <v>86757447</v>
      </c>
    </row>
    <row r="272" spans="1:4" x14ac:dyDescent="0.3">
      <c r="A272" t="s">
        <v>2622</v>
      </c>
      <c r="B272" s="7">
        <v>116631310</v>
      </c>
      <c r="C272" s="7">
        <v>30000000</v>
      </c>
      <c r="D272" s="7">
        <v>86631310</v>
      </c>
    </row>
    <row r="273" spans="1:4" x14ac:dyDescent="0.3">
      <c r="A273" t="s">
        <v>1510</v>
      </c>
      <c r="B273" s="7">
        <v>141600000</v>
      </c>
      <c r="C273" s="7">
        <v>55000000</v>
      </c>
      <c r="D273" s="7">
        <v>86600000</v>
      </c>
    </row>
    <row r="274" spans="1:4" x14ac:dyDescent="0.3">
      <c r="A274" t="s">
        <v>2043</v>
      </c>
      <c r="B274" s="7">
        <v>126546825</v>
      </c>
      <c r="C274" s="7">
        <v>40000000</v>
      </c>
      <c r="D274" s="7">
        <v>86546825</v>
      </c>
    </row>
    <row r="275" spans="1:4" x14ac:dyDescent="0.3">
      <c r="A275" t="s">
        <v>1012</v>
      </c>
      <c r="B275" s="7">
        <v>160762022</v>
      </c>
      <c r="C275" s="7">
        <v>75000000</v>
      </c>
      <c r="D275" s="7">
        <v>85762022</v>
      </c>
    </row>
    <row r="276" spans="1:4" x14ac:dyDescent="0.3">
      <c r="A276" t="s">
        <v>2620</v>
      </c>
      <c r="B276" s="7">
        <v>115648585</v>
      </c>
      <c r="C276" s="7">
        <v>30000000</v>
      </c>
      <c r="D276" s="7">
        <v>85648585</v>
      </c>
    </row>
    <row r="277" spans="1:4" x14ac:dyDescent="0.3">
      <c r="A277" t="s">
        <v>2629</v>
      </c>
      <c r="B277" s="7">
        <v>115646235</v>
      </c>
      <c r="C277" s="7">
        <v>30000000</v>
      </c>
      <c r="D277" s="7">
        <v>85646235</v>
      </c>
    </row>
    <row r="278" spans="1:4" x14ac:dyDescent="0.3">
      <c r="A278" t="s">
        <v>1860</v>
      </c>
      <c r="B278" s="7">
        <v>130512915</v>
      </c>
      <c r="C278" s="7">
        <v>45000000</v>
      </c>
      <c r="D278" s="7">
        <v>85512915</v>
      </c>
    </row>
    <row r="279" spans="1:4" x14ac:dyDescent="0.3">
      <c r="A279" t="s">
        <v>379</v>
      </c>
      <c r="B279" s="7">
        <v>215395021</v>
      </c>
      <c r="C279" s="7">
        <v>130000000</v>
      </c>
      <c r="D279" s="7">
        <v>85395021</v>
      </c>
    </row>
    <row r="280" spans="1:4" x14ac:dyDescent="0.3">
      <c r="A280" t="s">
        <v>2050</v>
      </c>
      <c r="B280" s="7">
        <v>125069696</v>
      </c>
      <c r="C280" s="7">
        <v>40000000</v>
      </c>
      <c r="D280" s="7">
        <v>85069696</v>
      </c>
    </row>
    <row r="281" spans="1:4" x14ac:dyDescent="0.3">
      <c r="A281" t="s">
        <v>1652</v>
      </c>
      <c r="B281" s="7">
        <v>135014968</v>
      </c>
      <c r="C281" s="7">
        <v>50000000</v>
      </c>
      <c r="D281" s="7">
        <v>85014968</v>
      </c>
    </row>
    <row r="282" spans="1:4" x14ac:dyDescent="0.3">
      <c r="A282" t="s">
        <v>421</v>
      </c>
      <c r="B282" s="7">
        <v>209805005</v>
      </c>
      <c r="C282" s="7">
        <v>125000000</v>
      </c>
      <c r="D282" s="7">
        <v>84805005</v>
      </c>
    </row>
    <row r="283" spans="1:4" x14ac:dyDescent="0.3">
      <c r="A283" t="s">
        <v>3191</v>
      </c>
      <c r="B283" s="7">
        <v>109713132</v>
      </c>
      <c r="C283" s="7">
        <v>25000000</v>
      </c>
      <c r="D283" s="7">
        <v>84713132</v>
      </c>
    </row>
    <row r="284" spans="1:4" x14ac:dyDescent="0.3">
      <c r="A284" t="s">
        <v>556</v>
      </c>
      <c r="B284" s="7">
        <v>187670866</v>
      </c>
      <c r="C284" s="7">
        <v>103000000</v>
      </c>
      <c r="D284" s="7">
        <v>84670866</v>
      </c>
    </row>
    <row r="285" spans="1:4" x14ac:dyDescent="0.3">
      <c r="A285" t="s">
        <v>2940</v>
      </c>
      <c r="B285" s="7">
        <v>110222438</v>
      </c>
      <c r="C285" s="7">
        <v>26000000</v>
      </c>
      <c r="D285" s="7">
        <v>84222438</v>
      </c>
    </row>
    <row r="286" spans="1:4" x14ac:dyDescent="0.3">
      <c r="A286" t="s">
        <v>606</v>
      </c>
      <c r="B286" s="7">
        <v>184031112</v>
      </c>
      <c r="C286" s="7">
        <v>100000000</v>
      </c>
      <c r="D286" s="7">
        <v>84031112</v>
      </c>
    </row>
    <row r="287" spans="1:4" x14ac:dyDescent="0.3">
      <c r="A287" t="s">
        <v>683</v>
      </c>
      <c r="B287" s="7">
        <v>176740650</v>
      </c>
      <c r="C287" s="7">
        <v>93000000</v>
      </c>
      <c r="D287" s="7">
        <v>83740650</v>
      </c>
    </row>
    <row r="288" spans="1:4" x14ac:dyDescent="0.3">
      <c r="A288" t="s">
        <v>5651</v>
      </c>
      <c r="B288" s="7">
        <v>86300000</v>
      </c>
      <c r="C288" s="7">
        <v>2800000</v>
      </c>
      <c r="D288" s="7">
        <v>83500000</v>
      </c>
    </row>
    <row r="289" spans="1:4" x14ac:dyDescent="0.3">
      <c r="A289" t="s">
        <v>2941</v>
      </c>
      <c r="B289" s="7">
        <v>109243478</v>
      </c>
      <c r="C289" s="7">
        <v>26000000</v>
      </c>
      <c r="D289" s="7">
        <v>83243478</v>
      </c>
    </row>
    <row r="290" spans="1:4" x14ac:dyDescent="0.3">
      <c r="A290" t="s">
        <v>1303</v>
      </c>
      <c r="B290" s="7">
        <v>143151473</v>
      </c>
      <c r="C290" s="7">
        <v>60000000</v>
      </c>
      <c r="D290" s="7">
        <v>83151473</v>
      </c>
    </row>
    <row r="291" spans="1:4" x14ac:dyDescent="0.3">
      <c r="A291" t="s">
        <v>5231</v>
      </c>
      <c r="B291" s="7">
        <v>87025093</v>
      </c>
      <c r="C291" s="7">
        <v>4000000</v>
      </c>
      <c r="D291" s="7">
        <v>83025093</v>
      </c>
    </row>
    <row r="292" spans="1:4" x14ac:dyDescent="0.3">
      <c r="A292" t="s">
        <v>3379</v>
      </c>
      <c r="B292" s="7">
        <v>102922376</v>
      </c>
      <c r="C292" s="7">
        <v>20000000</v>
      </c>
      <c r="D292" s="7">
        <v>82922376</v>
      </c>
    </row>
    <row r="293" spans="1:4" x14ac:dyDescent="0.3">
      <c r="A293" t="s">
        <v>848</v>
      </c>
      <c r="B293" s="7">
        <v>162831698</v>
      </c>
      <c r="C293" s="7">
        <v>80000000</v>
      </c>
      <c r="D293" s="7">
        <v>82831698</v>
      </c>
    </row>
    <row r="294" spans="1:4" x14ac:dyDescent="0.3">
      <c r="A294" t="s">
        <v>2036</v>
      </c>
      <c r="B294" s="7">
        <v>90800000</v>
      </c>
      <c r="C294" s="7">
        <v>8000000</v>
      </c>
      <c r="D294" s="7">
        <v>82800000</v>
      </c>
    </row>
    <row r="295" spans="1:4" x14ac:dyDescent="0.3">
      <c r="A295" t="s">
        <v>2036</v>
      </c>
      <c r="B295" s="7">
        <v>90800000</v>
      </c>
      <c r="C295" s="7">
        <v>8000000</v>
      </c>
      <c r="D295" s="7">
        <v>82800000</v>
      </c>
    </row>
    <row r="296" spans="1:4" x14ac:dyDescent="0.3">
      <c r="A296" t="s">
        <v>2361</v>
      </c>
      <c r="B296" s="7">
        <v>117528646</v>
      </c>
      <c r="C296" s="7">
        <v>35000000</v>
      </c>
      <c r="D296" s="7">
        <v>82528646</v>
      </c>
    </row>
    <row r="297" spans="1:4" x14ac:dyDescent="0.3">
      <c r="A297" t="s">
        <v>989</v>
      </c>
      <c r="B297" s="7">
        <v>157299717</v>
      </c>
      <c r="C297" s="7">
        <v>75000000</v>
      </c>
      <c r="D297" s="7">
        <v>82299717</v>
      </c>
    </row>
    <row r="298" spans="1:4" x14ac:dyDescent="0.3">
      <c r="A298" t="s">
        <v>1094</v>
      </c>
      <c r="B298" s="7">
        <v>152149590</v>
      </c>
      <c r="C298" s="7">
        <v>70000000</v>
      </c>
      <c r="D298" s="7">
        <v>82149590</v>
      </c>
    </row>
    <row r="299" spans="1:4" x14ac:dyDescent="0.3">
      <c r="A299" t="s">
        <v>1004</v>
      </c>
      <c r="B299" s="7">
        <v>162001186</v>
      </c>
      <c r="C299" s="7">
        <v>80000000</v>
      </c>
      <c r="D299" s="7">
        <v>82001186</v>
      </c>
    </row>
    <row r="300" spans="1:4" x14ac:dyDescent="0.3">
      <c r="A300" t="s">
        <v>5564</v>
      </c>
      <c r="B300" s="7">
        <v>84749884</v>
      </c>
      <c r="C300" s="7">
        <v>3000000</v>
      </c>
      <c r="D300" s="7">
        <v>81749884</v>
      </c>
    </row>
    <row r="301" spans="1:4" x14ac:dyDescent="0.3">
      <c r="A301" t="s">
        <v>1971</v>
      </c>
      <c r="B301" s="7">
        <v>84300000</v>
      </c>
      <c r="C301" s="7">
        <v>2600000</v>
      </c>
      <c r="D301" s="7">
        <v>81700000</v>
      </c>
    </row>
    <row r="302" spans="1:4" x14ac:dyDescent="0.3">
      <c r="A302" t="s">
        <v>1847</v>
      </c>
      <c r="B302" s="7">
        <v>126805112</v>
      </c>
      <c r="C302" s="7">
        <v>46000000</v>
      </c>
      <c r="D302" s="7">
        <v>80805112</v>
      </c>
    </row>
    <row r="303" spans="1:4" x14ac:dyDescent="0.3">
      <c r="A303" t="s">
        <v>3639</v>
      </c>
      <c r="B303" s="7">
        <v>100292856</v>
      </c>
      <c r="C303" s="7">
        <v>20000000</v>
      </c>
      <c r="D303" s="7">
        <v>80292856</v>
      </c>
    </row>
    <row r="304" spans="1:4" x14ac:dyDescent="0.3">
      <c r="A304" t="s">
        <v>36</v>
      </c>
      <c r="B304" s="7">
        <v>330249062</v>
      </c>
      <c r="C304" s="7">
        <v>250000000</v>
      </c>
      <c r="D304" s="7">
        <v>80249062</v>
      </c>
    </row>
    <row r="305" spans="1:4" x14ac:dyDescent="0.3">
      <c r="A305" t="s">
        <v>560</v>
      </c>
      <c r="B305" s="7">
        <v>180011740</v>
      </c>
      <c r="C305" s="7">
        <v>100000000</v>
      </c>
      <c r="D305" s="7">
        <v>80011740</v>
      </c>
    </row>
    <row r="306" spans="1:4" x14ac:dyDescent="0.3">
      <c r="A306" t="s">
        <v>560</v>
      </c>
      <c r="B306" s="7">
        <v>180011740</v>
      </c>
      <c r="C306" s="7">
        <v>100000000</v>
      </c>
      <c r="D306" s="7">
        <v>80011740</v>
      </c>
    </row>
    <row r="307" spans="1:4" x14ac:dyDescent="0.3">
      <c r="A307" t="s">
        <v>5509</v>
      </c>
      <c r="B307" s="7">
        <v>83400000</v>
      </c>
      <c r="C307" s="7">
        <v>3500000</v>
      </c>
      <c r="D307" s="7">
        <v>79900000</v>
      </c>
    </row>
    <row r="308" spans="1:4" x14ac:dyDescent="0.3">
      <c r="A308" t="s">
        <v>4490</v>
      </c>
      <c r="B308" s="7">
        <v>90556401</v>
      </c>
      <c r="C308" s="7">
        <v>11000000</v>
      </c>
      <c r="D308" s="7">
        <v>79556401</v>
      </c>
    </row>
    <row r="309" spans="1:4" x14ac:dyDescent="0.3">
      <c r="A309" t="s">
        <v>4362</v>
      </c>
      <c r="B309" s="7">
        <v>91547205</v>
      </c>
      <c r="C309" s="7">
        <v>12000000</v>
      </c>
      <c r="D309" s="7">
        <v>79547205</v>
      </c>
    </row>
    <row r="310" spans="1:4" x14ac:dyDescent="0.3">
      <c r="A310" t="s">
        <v>3794</v>
      </c>
      <c r="B310" s="7">
        <v>96471845</v>
      </c>
      <c r="C310" s="7">
        <v>17000000</v>
      </c>
      <c r="D310" s="7">
        <v>79471845</v>
      </c>
    </row>
    <row r="311" spans="1:4" x14ac:dyDescent="0.3">
      <c r="A311" t="s">
        <v>3866</v>
      </c>
      <c r="B311" s="7">
        <v>95860116</v>
      </c>
      <c r="C311" s="7">
        <v>16400000</v>
      </c>
      <c r="D311" s="7">
        <v>79460116</v>
      </c>
    </row>
    <row r="312" spans="1:4" x14ac:dyDescent="0.3">
      <c r="A312" t="s">
        <v>2627</v>
      </c>
      <c r="B312" s="7">
        <v>105444419</v>
      </c>
      <c r="C312" s="7">
        <v>26000000</v>
      </c>
      <c r="D312" s="7">
        <v>79444419</v>
      </c>
    </row>
    <row r="313" spans="1:4" x14ac:dyDescent="0.3">
      <c r="A313" t="s">
        <v>4480</v>
      </c>
      <c r="B313" s="7">
        <v>91443253</v>
      </c>
      <c r="C313" s="7">
        <v>12000000</v>
      </c>
      <c r="D313" s="7">
        <v>79443253</v>
      </c>
    </row>
    <row r="314" spans="1:4" x14ac:dyDescent="0.3">
      <c r="A314" t="s">
        <v>1214</v>
      </c>
      <c r="B314" s="7">
        <v>139225854</v>
      </c>
      <c r="C314" s="7">
        <v>60000000</v>
      </c>
      <c r="D314" s="7">
        <v>79225854</v>
      </c>
    </row>
    <row r="315" spans="1:4" x14ac:dyDescent="0.3">
      <c r="A315" t="s">
        <v>1512</v>
      </c>
      <c r="B315" s="7">
        <v>134218018</v>
      </c>
      <c r="C315" s="7">
        <v>55000000</v>
      </c>
      <c r="D315" s="7">
        <v>79218018</v>
      </c>
    </row>
    <row r="316" spans="1:4" x14ac:dyDescent="0.3">
      <c r="A316" t="s">
        <v>3957</v>
      </c>
      <c r="B316" s="7">
        <v>94175854</v>
      </c>
      <c r="C316" s="7">
        <v>15000000</v>
      </c>
      <c r="D316" s="7">
        <v>79175854</v>
      </c>
    </row>
    <row r="317" spans="1:4" x14ac:dyDescent="0.3">
      <c r="A317" t="s">
        <v>5230</v>
      </c>
      <c r="B317" s="7">
        <v>83574831</v>
      </c>
      <c r="C317" s="7">
        <v>5000000</v>
      </c>
      <c r="D317" s="7">
        <v>78574831</v>
      </c>
    </row>
    <row r="318" spans="1:4" x14ac:dyDescent="0.3">
      <c r="A318" t="s">
        <v>26</v>
      </c>
      <c r="B318" s="7">
        <v>336530303</v>
      </c>
      <c r="C318" s="7">
        <v>258000000</v>
      </c>
      <c r="D318" s="7">
        <v>78530303</v>
      </c>
    </row>
    <row r="319" spans="1:4" x14ac:dyDescent="0.3">
      <c r="A319" t="s">
        <v>26</v>
      </c>
      <c r="B319" s="7">
        <v>336530303</v>
      </c>
      <c r="C319" s="7">
        <v>258000000</v>
      </c>
      <c r="D319" s="7">
        <v>78530303</v>
      </c>
    </row>
    <row r="320" spans="1:4" x14ac:dyDescent="0.3">
      <c r="A320" t="s">
        <v>2042</v>
      </c>
      <c r="B320" s="7">
        <v>118500000</v>
      </c>
      <c r="C320" s="7">
        <v>40000000</v>
      </c>
      <c r="D320" s="7">
        <v>78500000</v>
      </c>
    </row>
    <row r="321" spans="1:4" x14ac:dyDescent="0.3">
      <c r="A321" t="s">
        <v>2625</v>
      </c>
      <c r="B321" s="7">
        <v>108360000</v>
      </c>
      <c r="C321" s="7">
        <v>30000000</v>
      </c>
      <c r="D321" s="7">
        <v>78360000</v>
      </c>
    </row>
    <row r="322" spans="1:4" x14ac:dyDescent="0.3">
      <c r="A322" t="s">
        <v>4236</v>
      </c>
      <c r="B322" s="7">
        <v>91038276</v>
      </c>
      <c r="C322" s="7">
        <v>13000000</v>
      </c>
      <c r="D322" s="7">
        <v>78038276</v>
      </c>
    </row>
    <row r="323" spans="1:4" x14ac:dyDescent="0.3">
      <c r="A323" t="s">
        <v>1669</v>
      </c>
      <c r="B323" s="7">
        <v>127997349</v>
      </c>
      <c r="C323" s="7">
        <v>50000000</v>
      </c>
      <c r="D323" s="7">
        <v>77997349</v>
      </c>
    </row>
    <row r="324" spans="1:4" x14ac:dyDescent="0.3">
      <c r="A324" t="s">
        <v>247</v>
      </c>
      <c r="B324" s="7">
        <v>227946274</v>
      </c>
      <c r="C324" s="7">
        <v>150000000</v>
      </c>
      <c r="D324" s="7">
        <v>77946274</v>
      </c>
    </row>
    <row r="325" spans="1:4" x14ac:dyDescent="0.3">
      <c r="A325" t="s">
        <v>5068</v>
      </c>
      <c r="B325" s="7">
        <v>84263837</v>
      </c>
      <c r="C325" s="7">
        <v>6500000</v>
      </c>
      <c r="D325" s="7">
        <v>77763837</v>
      </c>
    </row>
    <row r="326" spans="1:4" x14ac:dyDescent="0.3">
      <c r="A326" t="s">
        <v>2360</v>
      </c>
      <c r="B326" s="7">
        <v>112692062</v>
      </c>
      <c r="C326" s="7">
        <v>35000000</v>
      </c>
      <c r="D326" s="7">
        <v>77692062</v>
      </c>
    </row>
    <row r="327" spans="1:4" x14ac:dyDescent="0.3">
      <c r="A327" t="s">
        <v>3193</v>
      </c>
      <c r="B327" s="7">
        <v>101334374</v>
      </c>
      <c r="C327" s="7">
        <v>24000000</v>
      </c>
      <c r="D327" s="7">
        <v>77334374</v>
      </c>
    </row>
    <row r="328" spans="1:4" x14ac:dyDescent="0.3">
      <c r="A328" t="s">
        <v>3959</v>
      </c>
      <c r="B328" s="7">
        <v>91121452</v>
      </c>
      <c r="C328" s="7">
        <v>14000000</v>
      </c>
      <c r="D328" s="7">
        <v>77121452</v>
      </c>
    </row>
    <row r="329" spans="1:4" x14ac:dyDescent="0.3">
      <c r="A329" t="s">
        <v>3682</v>
      </c>
      <c r="B329" s="7">
        <v>95001351</v>
      </c>
      <c r="C329" s="7">
        <v>18000000</v>
      </c>
      <c r="D329" s="7">
        <v>77001351</v>
      </c>
    </row>
    <row r="330" spans="1:4" x14ac:dyDescent="0.3">
      <c r="A330" t="s">
        <v>1656</v>
      </c>
      <c r="B330" s="7">
        <v>126975169</v>
      </c>
      <c r="C330" s="7">
        <v>50000000</v>
      </c>
      <c r="D330" s="7">
        <v>76975169</v>
      </c>
    </row>
    <row r="331" spans="1:4" x14ac:dyDescent="0.3">
      <c r="A331" t="s">
        <v>3869</v>
      </c>
      <c r="B331" s="7">
        <v>92823600</v>
      </c>
      <c r="C331" s="7">
        <v>16000000</v>
      </c>
      <c r="D331" s="7">
        <v>76823600</v>
      </c>
    </row>
    <row r="332" spans="1:4" x14ac:dyDescent="0.3">
      <c r="A332" t="s">
        <v>1305</v>
      </c>
      <c r="B332" s="7">
        <v>136801374</v>
      </c>
      <c r="C332" s="7">
        <v>60000000</v>
      </c>
      <c r="D332" s="7">
        <v>76801374</v>
      </c>
    </row>
    <row r="333" spans="1:4" x14ac:dyDescent="0.3">
      <c r="A333" t="s">
        <v>5379</v>
      </c>
      <c r="B333" s="7">
        <v>81200000</v>
      </c>
      <c r="C333" s="7">
        <v>4500000</v>
      </c>
      <c r="D333" s="7">
        <v>76700000</v>
      </c>
    </row>
    <row r="334" spans="1:4" x14ac:dyDescent="0.3">
      <c r="A334" t="s">
        <v>2634</v>
      </c>
      <c r="B334" s="7">
        <v>106694016</v>
      </c>
      <c r="C334" s="7">
        <v>30000000</v>
      </c>
      <c r="D334" s="7">
        <v>76694016</v>
      </c>
    </row>
    <row r="335" spans="1:4" x14ac:dyDescent="0.3">
      <c r="A335" t="s">
        <v>2835</v>
      </c>
      <c r="B335" s="7">
        <v>100491683</v>
      </c>
      <c r="C335" s="7">
        <v>24000000</v>
      </c>
      <c r="D335" s="7">
        <v>76491683</v>
      </c>
    </row>
    <row r="336" spans="1:4" x14ac:dyDescent="0.3">
      <c r="A336" t="s">
        <v>1654</v>
      </c>
      <c r="B336" s="7">
        <v>126203320</v>
      </c>
      <c r="C336" s="7">
        <v>50000000</v>
      </c>
      <c r="D336" s="7">
        <v>76203320</v>
      </c>
    </row>
    <row r="337" spans="1:4" x14ac:dyDescent="0.3">
      <c r="A337" t="s">
        <v>857</v>
      </c>
      <c r="B337" s="7">
        <v>158115031</v>
      </c>
      <c r="C337" s="7">
        <v>82000000</v>
      </c>
      <c r="D337" s="7">
        <v>76115031</v>
      </c>
    </row>
    <row r="338" spans="1:4" x14ac:dyDescent="0.3">
      <c r="A338" t="s">
        <v>1812</v>
      </c>
      <c r="B338" s="7">
        <v>124107476</v>
      </c>
      <c r="C338" s="7">
        <v>48000000</v>
      </c>
      <c r="D338" s="7">
        <v>76107476</v>
      </c>
    </row>
    <row r="339" spans="1:4" x14ac:dyDescent="0.3">
      <c r="A339" t="s">
        <v>1665</v>
      </c>
      <c r="B339" s="7">
        <v>126088877</v>
      </c>
      <c r="C339" s="7">
        <v>50000000</v>
      </c>
      <c r="D339" s="7">
        <v>76088877</v>
      </c>
    </row>
    <row r="340" spans="1:4" x14ac:dyDescent="0.3">
      <c r="A340" t="s">
        <v>2590</v>
      </c>
      <c r="B340" s="7">
        <v>82528097</v>
      </c>
      <c r="C340" s="7">
        <v>6500000</v>
      </c>
      <c r="D340" s="7">
        <v>76028097</v>
      </c>
    </row>
    <row r="341" spans="1:4" x14ac:dyDescent="0.3">
      <c r="A341" t="s">
        <v>2026</v>
      </c>
      <c r="B341" s="7">
        <v>116724075</v>
      </c>
      <c r="C341" s="7">
        <v>41000000</v>
      </c>
      <c r="D341" s="7">
        <v>75724075</v>
      </c>
    </row>
    <row r="342" spans="1:4" x14ac:dyDescent="0.3">
      <c r="A342" t="s">
        <v>2624</v>
      </c>
      <c r="B342" s="7">
        <v>113502246</v>
      </c>
      <c r="C342" s="7">
        <v>38000000</v>
      </c>
      <c r="D342" s="7">
        <v>75502246</v>
      </c>
    </row>
    <row r="343" spans="1:4" x14ac:dyDescent="0.3">
      <c r="A343" t="s">
        <v>4563</v>
      </c>
      <c r="B343" s="7">
        <v>85300000</v>
      </c>
      <c r="C343" s="7">
        <v>10000000</v>
      </c>
      <c r="D343" s="7">
        <v>75300000</v>
      </c>
    </row>
    <row r="344" spans="1:4" x14ac:dyDescent="0.3">
      <c r="A344" t="s">
        <v>2942</v>
      </c>
      <c r="B344" s="7">
        <v>100241322</v>
      </c>
      <c r="C344" s="7">
        <v>25000000</v>
      </c>
      <c r="D344" s="7">
        <v>75241322</v>
      </c>
    </row>
    <row r="345" spans="1:4" x14ac:dyDescent="0.3">
      <c r="A345" t="s">
        <v>1069</v>
      </c>
      <c r="B345" s="7">
        <v>148213377</v>
      </c>
      <c r="C345" s="7">
        <v>73000000</v>
      </c>
      <c r="D345" s="7">
        <v>75213377</v>
      </c>
    </row>
    <row r="346" spans="1:4" x14ac:dyDescent="0.3">
      <c r="A346" t="s">
        <v>849</v>
      </c>
      <c r="B346" s="7">
        <v>155019340</v>
      </c>
      <c r="C346" s="7">
        <v>80000000</v>
      </c>
      <c r="D346" s="7">
        <v>75019340</v>
      </c>
    </row>
    <row r="347" spans="1:4" x14ac:dyDescent="0.3">
      <c r="A347" t="s">
        <v>2368</v>
      </c>
      <c r="B347" s="7">
        <v>110008260</v>
      </c>
      <c r="C347" s="7">
        <v>35000000</v>
      </c>
      <c r="D347" s="7">
        <v>75008260</v>
      </c>
    </row>
    <row r="348" spans="1:4" x14ac:dyDescent="0.3">
      <c r="A348" t="s">
        <v>1513</v>
      </c>
      <c r="B348" s="7">
        <v>128769345</v>
      </c>
      <c r="C348" s="7">
        <v>54000000</v>
      </c>
      <c r="D348" s="7">
        <v>74769345</v>
      </c>
    </row>
    <row r="349" spans="1:4" x14ac:dyDescent="0.3">
      <c r="A349" t="s">
        <v>2307</v>
      </c>
      <c r="B349" s="7">
        <v>109712885</v>
      </c>
      <c r="C349" s="7">
        <v>35000000</v>
      </c>
      <c r="D349" s="7">
        <v>74712885</v>
      </c>
    </row>
    <row r="350" spans="1:4" x14ac:dyDescent="0.3">
      <c r="A350" t="s">
        <v>3381</v>
      </c>
      <c r="B350" s="7">
        <v>94497271</v>
      </c>
      <c r="C350" s="7">
        <v>20000000</v>
      </c>
      <c r="D350" s="7">
        <v>74497271</v>
      </c>
    </row>
    <row r="351" spans="1:4" x14ac:dyDescent="0.3">
      <c r="A351" t="s">
        <v>5707</v>
      </c>
      <c r="B351" s="7">
        <v>76400000</v>
      </c>
      <c r="C351" s="7">
        <v>2280000</v>
      </c>
      <c r="D351" s="7">
        <v>74120000</v>
      </c>
    </row>
    <row r="352" spans="1:4" x14ac:dyDescent="0.3">
      <c r="A352" t="s">
        <v>2996</v>
      </c>
      <c r="B352" s="7">
        <v>96067179</v>
      </c>
      <c r="C352" s="7">
        <v>22000000</v>
      </c>
      <c r="D352" s="7">
        <v>74067179</v>
      </c>
    </row>
    <row r="353" spans="1:4" x14ac:dyDescent="0.3">
      <c r="A353" t="s">
        <v>1989</v>
      </c>
      <c r="B353" s="7">
        <v>116006080</v>
      </c>
      <c r="C353" s="7">
        <v>42000000</v>
      </c>
      <c r="D353" s="7">
        <v>74006080</v>
      </c>
    </row>
    <row r="354" spans="1:4" x14ac:dyDescent="0.3">
      <c r="A354" t="s">
        <v>2046</v>
      </c>
      <c r="B354" s="7">
        <v>111760631</v>
      </c>
      <c r="C354" s="7">
        <v>38000000</v>
      </c>
      <c r="D354" s="7">
        <v>73760631</v>
      </c>
    </row>
    <row r="355" spans="1:4" x14ac:dyDescent="0.3">
      <c r="A355" t="s">
        <v>1657</v>
      </c>
      <c r="B355" s="7">
        <v>125548685</v>
      </c>
      <c r="C355" s="7">
        <v>52000000</v>
      </c>
      <c r="D355" s="7">
        <v>73548685</v>
      </c>
    </row>
    <row r="356" spans="1:4" x14ac:dyDescent="0.3">
      <c r="A356" t="s">
        <v>190</v>
      </c>
      <c r="B356" s="7">
        <v>238371987</v>
      </c>
      <c r="C356" s="7">
        <v>165000000</v>
      </c>
      <c r="D356" s="7">
        <v>73371987</v>
      </c>
    </row>
    <row r="357" spans="1:4" x14ac:dyDescent="0.3">
      <c r="A357" t="s">
        <v>589</v>
      </c>
      <c r="B357" s="7">
        <v>173005002</v>
      </c>
      <c r="C357" s="7">
        <v>100000000</v>
      </c>
      <c r="D357" s="7">
        <v>73005002</v>
      </c>
    </row>
    <row r="358" spans="1:4" x14ac:dyDescent="0.3">
      <c r="A358" t="s">
        <v>1088</v>
      </c>
      <c r="B358" s="7">
        <v>144156464</v>
      </c>
      <c r="C358" s="7">
        <v>71500000</v>
      </c>
      <c r="D358" s="7">
        <v>72656464</v>
      </c>
    </row>
    <row r="359" spans="1:4" x14ac:dyDescent="0.3">
      <c r="A359" t="s">
        <v>2542</v>
      </c>
      <c r="B359" s="7">
        <v>104632573</v>
      </c>
      <c r="C359" s="7">
        <v>32000000</v>
      </c>
      <c r="D359" s="7">
        <v>72632573</v>
      </c>
    </row>
    <row r="360" spans="1:4" x14ac:dyDescent="0.3">
      <c r="A360" t="s">
        <v>3199</v>
      </c>
      <c r="B360" s="7">
        <v>80000000</v>
      </c>
      <c r="C360" s="7">
        <v>8200000</v>
      </c>
      <c r="D360" s="7">
        <v>71800000</v>
      </c>
    </row>
    <row r="361" spans="1:4" x14ac:dyDescent="0.3">
      <c r="A361" t="s">
        <v>3199</v>
      </c>
      <c r="B361" s="7">
        <v>80000000</v>
      </c>
      <c r="C361" s="7">
        <v>8200000</v>
      </c>
      <c r="D361" s="7">
        <v>71800000</v>
      </c>
    </row>
    <row r="362" spans="1:4" x14ac:dyDescent="0.3">
      <c r="A362" t="s">
        <v>309</v>
      </c>
      <c r="B362" s="7">
        <v>216366733</v>
      </c>
      <c r="C362" s="7">
        <v>145000000</v>
      </c>
      <c r="D362" s="7">
        <v>71366733</v>
      </c>
    </row>
    <row r="363" spans="1:4" x14ac:dyDescent="0.3">
      <c r="A363" t="s">
        <v>2626</v>
      </c>
      <c r="B363" s="7">
        <v>108244774</v>
      </c>
      <c r="C363" s="7">
        <v>37000000</v>
      </c>
      <c r="D363" s="7">
        <v>71244774</v>
      </c>
    </row>
    <row r="364" spans="1:4" x14ac:dyDescent="0.3">
      <c r="A364" t="s">
        <v>1095</v>
      </c>
      <c r="B364" s="7">
        <v>141204016</v>
      </c>
      <c r="C364" s="7">
        <v>70000000</v>
      </c>
      <c r="D364" s="7">
        <v>71204016</v>
      </c>
    </row>
    <row r="365" spans="1:4" x14ac:dyDescent="0.3">
      <c r="A365" t="s">
        <v>2633</v>
      </c>
      <c r="B365" s="7">
        <v>100422786</v>
      </c>
      <c r="C365" s="7">
        <v>30000000</v>
      </c>
      <c r="D365" s="7">
        <v>70422786</v>
      </c>
    </row>
    <row r="366" spans="1:4" x14ac:dyDescent="0.3">
      <c r="A366" t="s">
        <v>4561</v>
      </c>
      <c r="B366" s="7">
        <v>80150343</v>
      </c>
      <c r="C366" s="7">
        <v>10000000</v>
      </c>
      <c r="D366" s="7">
        <v>70150343</v>
      </c>
    </row>
    <row r="367" spans="1:4" x14ac:dyDescent="0.3">
      <c r="A367" t="s">
        <v>2551</v>
      </c>
      <c r="B367" s="7">
        <v>101470202</v>
      </c>
      <c r="C367" s="7">
        <v>32000000</v>
      </c>
      <c r="D367" s="7">
        <v>69470202</v>
      </c>
    </row>
    <row r="368" spans="1:4" x14ac:dyDescent="0.3">
      <c r="A368" t="s">
        <v>5543</v>
      </c>
      <c r="B368" s="7">
        <v>77413017</v>
      </c>
      <c r="C368" s="7">
        <v>8000000</v>
      </c>
      <c r="D368" s="7">
        <v>69413017</v>
      </c>
    </row>
    <row r="369" spans="1:4" x14ac:dyDescent="0.3">
      <c r="A369" t="s">
        <v>827</v>
      </c>
      <c r="B369" s="7">
        <v>153288182</v>
      </c>
      <c r="C369" s="7">
        <v>84000000</v>
      </c>
      <c r="D369" s="7">
        <v>69288182</v>
      </c>
    </row>
    <row r="370" spans="1:4" x14ac:dyDescent="0.3">
      <c r="A370" t="s">
        <v>3701</v>
      </c>
      <c r="B370" s="7">
        <v>86049418</v>
      </c>
      <c r="C370" s="7">
        <v>17000000</v>
      </c>
      <c r="D370" s="7">
        <v>69049418</v>
      </c>
    </row>
    <row r="371" spans="1:4" x14ac:dyDescent="0.3">
      <c r="A371" t="s">
        <v>4222</v>
      </c>
      <c r="B371" s="7">
        <v>83025853</v>
      </c>
      <c r="C371" s="7">
        <v>14000000</v>
      </c>
      <c r="D371" s="7">
        <v>69025853</v>
      </c>
    </row>
    <row r="372" spans="1:4" x14ac:dyDescent="0.3">
      <c r="A372" t="s">
        <v>4566</v>
      </c>
      <c r="B372" s="7">
        <v>78845130</v>
      </c>
      <c r="C372" s="7">
        <v>10000000</v>
      </c>
      <c r="D372" s="7">
        <v>68845130</v>
      </c>
    </row>
    <row r="373" spans="1:4" x14ac:dyDescent="0.3">
      <c r="A373" t="s">
        <v>2047</v>
      </c>
      <c r="B373" s="7">
        <v>108706165</v>
      </c>
      <c r="C373" s="7">
        <v>40000000</v>
      </c>
      <c r="D373" s="7">
        <v>68706165</v>
      </c>
    </row>
    <row r="374" spans="1:4" x14ac:dyDescent="0.3">
      <c r="A374" t="s">
        <v>3280</v>
      </c>
      <c r="B374" s="7">
        <v>90636983</v>
      </c>
      <c r="C374" s="7">
        <v>22000000</v>
      </c>
      <c r="D374" s="7">
        <v>68636983</v>
      </c>
    </row>
    <row r="375" spans="1:4" x14ac:dyDescent="0.3">
      <c r="A375" t="s">
        <v>4491</v>
      </c>
      <c r="B375" s="7">
        <v>93571803</v>
      </c>
      <c r="C375" s="7">
        <v>25000000</v>
      </c>
      <c r="D375" s="7">
        <v>68571803</v>
      </c>
    </row>
    <row r="376" spans="1:4" x14ac:dyDescent="0.3">
      <c r="A376" t="s">
        <v>90</v>
      </c>
      <c r="B376" s="7">
        <v>268488329</v>
      </c>
      <c r="C376" s="7">
        <v>200000000</v>
      </c>
      <c r="D376" s="7">
        <v>68488329</v>
      </c>
    </row>
    <row r="377" spans="1:4" x14ac:dyDescent="0.3">
      <c r="A377" t="s">
        <v>2494</v>
      </c>
      <c r="B377" s="7">
        <v>102413606</v>
      </c>
      <c r="C377" s="7">
        <v>34000000</v>
      </c>
      <c r="D377" s="7">
        <v>68413606</v>
      </c>
    </row>
    <row r="378" spans="1:4" x14ac:dyDescent="0.3">
      <c r="A378" t="s">
        <v>4364</v>
      </c>
      <c r="B378" s="7">
        <v>78900000</v>
      </c>
      <c r="C378" s="7">
        <v>11000000</v>
      </c>
      <c r="D378" s="7">
        <v>67900000</v>
      </c>
    </row>
    <row r="379" spans="1:4" x14ac:dyDescent="0.3">
      <c r="A379" t="s">
        <v>4783</v>
      </c>
      <c r="B379" s="7">
        <v>78900000</v>
      </c>
      <c r="C379" s="7">
        <v>11000000</v>
      </c>
      <c r="D379" s="7">
        <v>67900000</v>
      </c>
    </row>
    <row r="380" spans="1:4" x14ac:dyDescent="0.3">
      <c r="A380" t="s">
        <v>4367</v>
      </c>
      <c r="B380" s="7">
        <v>79568000</v>
      </c>
      <c r="C380" s="7">
        <v>12000000</v>
      </c>
      <c r="D380" s="7">
        <v>67568000</v>
      </c>
    </row>
    <row r="381" spans="1:4" x14ac:dyDescent="0.3">
      <c r="A381" t="s">
        <v>2052</v>
      </c>
      <c r="B381" s="7">
        <v>107458785</v>
      </c>
      <c r="C381" s="7">
        <v>40000000</v>
      </c>
      <c r="D381" s="7">
        <v>67458785</v>
      </c>
    </row>
    <row r="382" spans="1:4" x14ac:dyDescent="0.3">
      <c r="A382" t="s">
        <v>831</v>
      </c>
      <c r="B382" s="7">
        <v>137340146</v>
      </c>
      <c r="C382" s="7">
        <v>70000000</v>
      </c>
      <c r="D382" s="7">
        <v>67340146</v>
      </c>
    </row>
    <row r="383" spans="1:4" x14ac:dyDescent="0.3">
      <c r="A383" t="s">
        <v>2628</v>
      </c>
      <c r="B383" s="7">
        <v>100125340</v>
      </c>
      <c r="C383" s="7">
        <v>33000000</v>
      </c>
      <c r="D383" s="7">
        <v>67125340</v>
      </c>
    </row>
    <row r="384" spans="1:4" x14ac:dyDescent="0.3">
      <c r="A384" t="s">
        <v>3795</v>
      </c>
      <c r="B384" s="7">
        <v>85200000</v>
      </c>
      <c r="C384" s="7">
        <v>18500000</v>
      </c>
      <c r="D384" s="7">
        <v>66700000</v>
      </c>
    </row>
    <row r="385" spans="1:4" x14ac:dyDescent="0.3">
      <c r="A385" t="s">
        <v>1621</v>
      </c>
      <c r="B385" s="7">
        <v>118683135</v>
      </c>
      <c r="C385" s="7">
        <v>52000000</v>
      </c>
      <c r="D385" s="7">
        <v>66683135</v>
      </c>
    </row>
    <row r="386" spans="1:4" x14ac:dyDescent="0.3">
      <c r="A386" t="s">
        <v>504</v>
      </c>
      <c r="B386" s="7">
        <v>186336103</v>
      </c>
      <c r="C386" s="7">
        <v>120000000</v>
      </c>
      <c r="D386" s="7">
        <v>66336103</v>
      </c>
    </row>
    <row r="387" spans="1:4" x14ac:dyDescent="0.3">
      <c r="A387" t="s">
        <v>667</v>
      </c>
      <c r="B387" s="7">
        <v>161317423</v>
      </c>
      <c r="C387" s="7">
        <v>95000000</v>
      </c>
      <c r="D387" s="7">
        <v>66317423</v>
      </c>
    </row>
    <row r="388" spans="1:4" x14ac:dyDescent="0.3">
      <c r="A388" t="s">
        <v>45</v>
      </c>
      <c r="B388" s="7">
        <v>291021565</v>
      </c>
      <c r="C388" s="7">
        <v>225000000</v>
      </c>
      <c r="D388" s="7">
        <v>66021565</v>
      </c>
    </row>
    <row r="389" spans="1:4" x14ac:dyDescent="0.3">
      <c r="A389" t="s">
        <v>2405</v>
      </c>
      <c r="B389" s="7">
        <v>76600000</v>
      </c>
      <c r="C389" s="7">
        <v>10700000</v>
      </c>
      <c r="D389" s="7">
        <v>65900000</v>
      </c>
    </row>
    <row r="390" spans="1:4" x14ac:dyDescent="0.3">
      <c r="A390" t="s">
        <v>2405</v>
      </c>
      <c r="B390" s="7">
        <v>76600000</v>
      </c>
      <c r="C390" s="7">
        <v>10700000</v>
      </c>
      <c r="D390" s="7">
        <v>65900000</v>
      </c>
    </row>
    <row r="391" spans="1:4" x14ac:dyDescent="0.3">
      <c r="A391" t="s">
        <v>484</v>
      </c>
      <c r="B391" s="7">
        <v>190871240</v>
      </c>
      <c r="C391" s="7">
        <v>125000000</v>
      </c>
      <c r="D391" s="7">
        <v>65871240</v>
      </c>
    </row>
    <row r="392" spans="1:4" x14ac:dyDescent="0.3">
      <c r="A392" t="s">
        <v>484</v>
      </c>
      <c r="B392" s="7">
        <v>190871240</v>
      </c>
      <c r="C392" s="7">
        <v>125000000</v>
      </c>
      <c r="D392" s="7">
        <v>65871240</v>
      </c>
    </row>
    <row r="393" spans="1:4" x14ac:dyDescent="0.3">
      <c r="A393" t="s">
        <v>801</v>
      </c>
      <c r="B393" s="7">
        <v>150832203</v>
      </c>
      <c r="C393" s="7">
        <v>85000000</v>
      </c>
      <c r="D393" s="7">
        <v>65832203</v>
      </c>
    </row>
    <row r="394" spans="1:4" x14ac:dyDescent="0.3">
      <c r="A394" t="s">
        <v>851</v>
      </c>
      <c r="B394" s="7">
        <v>145771527</v>
      </c>
      <c r="C394" s="7">
        <v>80000000</v>
      </c>
      <c r="D394" s="7">
        <v>65771527</v>
      </c>
    </row>
    <row r="395" spans="1:4" x14ac:dyDescent="0.3">
      <c r="A395" t="s">
        <v>1311</v>
      </c>
      <c r="B395" s="7">
        <v>125603360</v>
      </c>
      <c r="C395" s="7">
        <v>60000000</v>
      </c>
      <c r="D395" s="7">
        <v>65603360</v>
      </c>
    </row>
    <row r="396" spans="1:4" x14ac:dyDescent="0.3">
      <c r="A396" t="s">
        <v>854</v>
      </c>
      <c r="B396" s="7">
        <v>140459099</v>
      </c>
      <c r="C396" s="7">
        <v>75000000</v>
      </c>
      <c r="D396" s="7">
        <v>65459099</v>
      </c>
    </row>
    <row r="397" spans="1:4" x14ac:dyDescent="0.3">
      <c r="A397" t="s">
        <v>2945</v>
      </c>
      <c r="B397" s="7">
        <v>91457688</v>
      </c>
      <c r="C397" s="7">
        <v>26000000</v>
      </c>
      <c r="D397" s="7">
        <v>65457688</v>
      </c>
    </row>
    <row r="398" spans="1:4" x14ac:dyDescent="0.3">
      <c r="A398" t="s">
        <v>3801</v>
      </c>
      <c r="B398" s="7">
        <v>82389560</v>
      </c>
      <c r="C398" s="7">
        <v>17000000</v>
      </c>
      <c r="D398" s="7">
        <v>65389560</v>
      </c>
    </row>
    <row r="399" spans="1:4" x14ac:dyDescent="0.3">
      <c r="A399" t="s">
        <v>3022</v>
      </c>
      <c r="B399" s="7">
        <v>82234139</v>
      </c>
      <c r="C399" s="7">
        <v>17000000</v>
      </c>
      <c r="D399" s="7">
        <v>65234139</v>
      </c>
    </row>
    <row r="400" spans="1:4" x14ac:dyDescent="0.3">
      <c r="A400" t="s">
        <v>2632</v>
      </c>
      <c r="B400" s="7">
        <v>90135191</v>
      </c>
      <c r="C400" s="7">
        <v>25000000</v>
      </c>
      <c r="D400" s="7">
        <v>65135191</v>
      </c>
    </row>
    <row r="401" spans="1:4" x14ac:dyDescent="0.3">
      <c r="A401" t="s">
        <v>3384</v>
      </c>
      <c r="B401" s="7">
        <v>84518155</v>
      </c>
      <c r="C401" s="7">
        <v>20000000</v>
      </c>
      <c r="D401" s="7">
        <v>64518155</v>
      </c>
    </row>
    <row r="402" spans="1:4" x14ac:dyDescent="0.3">
      <c r="A402" t="s">
        <v>322</v>
      </c>
      <c r="B402" s="7">
        <v>209364921</v>
      </c>
      <c r="C402" s="7">
        <v>145000000</v>
      </c>
      <c r="D402" s="7">
        <v>64364921</v>
      </c>
    </row>
    <row r="403" spans="1:4" x14ac:dyDescent="0.3">
      <c r="A403" t="s">
        <v>3241</v>
      </c>
      <c r="B403" s="7">
        <v>86930411</v>
      </c>
      <c r="C403" s="7">
        <v>23000000</v>
      </c>
      <c r="D403" s="7">
        <v>63930411</v>
      </c>
    </row>
    <row r="404" spans="1:4" x14ac:dyDescent="0.3">
      <c r="A404" t="s">
        <v>783</v>
      </c>
      <c r="B404" s="7">
        <v>148313048</v>
      </c>
      <c r="C404" s="7">
        <v>85000000</v>
      </c>
      <c r="D404" s="7">
        <v>63313048</v>
      </c>
    </row>
    <row r="405" spans="1:4" x14ac:dyDescent="0.3">
      <c r="A405" t="s">
        <v>4363</v>
      </c>
      <c r="B405" s="7">
        <v>75074950</v>
      </c>
      <c r="C405" s="7">
        <v>12000000</v>
      </c>
      <c r="D405" s="7">
        <v>63074950</v>
      </c>
    </row>
    <row r="406" spans="1:4" x14ac:dyDescent="0.3">
      <c r="A406" t="s">
        <v>580</v>
      </c>
      <c r="B406" s="7">
        <v>162804648</v>
      </c>
      <c r="C406" s="7">
        <v>100000000</v>
      </c>
      <c r="D406" s="7">
        <v>62804648</v>
      </c>
    </row>
    <row r="407" spans="1:4" x14ac:dyDescent="0.3">
      <c r="A407" t="s">
        <v>2595</v>
      </c>
      <c r="B407" s="7">
        <v>93749203</v>
      </c>
      <c r="C407" s="7">
        <v>31000000</v>
      </c>
      <c r="D407" s="7">
        <v>62749203</v>
      </c>
    </row>
    <row r="408" spans="1:4" x14ac:dyDescent="0.3">
      <c r="A408" t="s">
        <v>3388</v>
      </c>
      <c r="B408" s="7">
        <v>82624961</v>
      </c>
      <c r="C408" s="7">
        <v>20000000</v>
      </c>
      <c r="D408" s="7">
        <v>62624961</v>
      </c>
    </row>
    <row r="409" spans="1:4" x14ac:dyDescent="0.3">
      <c r="A409" t="s">
        <v>4795</v>
      </c>
      <c r="B409" s="7">
        <v>71519230</v>
      </c>
      <c r="C409" s="7">
        <v>9000000</v>
      </c>
      <c r="D409" s="7">
        <v>62519230</v>
      </c>
    </row>
    <row r="410" spans="1:4" x14ac:dyDescent="0.3">
      <c r="A410" t="s">
        <v>2053</v>
      </c>
      <c r="B410" s="7">
        <v>102310175</v>
      </c>
      <c r="C410" s="7">
        <v>40000000</v>
      </c>
      <c r="D410" s="7">
        <v>62310175</v>
      </c>
    </row>
    <row r="411" spans="1:4" x14ac:dyDescent="0.3">
      <c r="A411" t="s">
        <v>1863</v>
      </c>
      <c r="B411" s="7">
        <v>110000082</v>
      </c>
      <c r="C411" s="7">
        <v>48000000</v>
      </c>
      <c r="D411" s="7">
        <v>62000082</v>
      </c>
    </row>
    <row r="412" spans="1:4" x14ac:dyDescent="0.3">
      <c r="A412" t="s">
        <v>424</v>
      </c>
      <c r="B412" s="7">
        <v>186830669</v>
      </c>
      <c r="C412" s="7">
        <v>125000000</v>
      </c>
      <c r="D412" s="7">
        <v>61830669</v>
      </c>
    </row>
    <row r="413" spans="1:4" x14ac:dyDescent="0.3">
      <c r="A413" t="s">
        <v>1865</v>
      </c>
      <c r="B413" s="7">
        <v>106807667</v>
      </c>
      <c r="C413" s="7">
        <v>45000000</v>
      </c>
      <c r="D413" s="7">
        <v>61807667</v>
      </c>
    </row>
    <row r="414" spans="1:4" x14ac:dyDescent="0.3">
      <c r="A414" t="s">
        <v>4855</v>
      </c>
      <c r="B414" s="7">
        <v>69800000</v>
      </c>
      <c r="C414" s="7">
        <v>8000000</v>
      </c>
      <c r="D414" s="7">
        <v>61800000</v>
      </c>
    </row>
    <row r="415" spans="1:4" x14ac:dyDescent="0.3">
      <c r="A415" t="s">
        <v>1990</v>
      </c>
      <c r="B415" s="7">
        <v>106793915</v>
      </c>
      <c r="C415" s="7">
        <v>45000000</v>
      </c>
      <c r="D415" s="7">
        <v>61793915</v>
      </c>
    </row>
    <row r="416" spans="1:4" x14ac:dyDescent="0.3">
      <c r="A416" t="s">
        <v>437</v>
      </c>
      <c r="B416" s="7">
        <v>186739919</v>
      </c>
      <c r="C416" s="7">
        <v>125000000</v>
      </c>
      <c r="D416" s="7">
        <v>61739919</v>
      </c>
    </row>
    <row r="417" spans="1:4" x14ac:dyDescent="0.3">
      <c r="A417" t="s">
        <v>315</v>
      </c>
      <c r="B417" s="7">
        <v>201573391</v>
      </c>
      <c r="C417" s="7">
        <v>140000000</v>
      </c>
      <c r="D417" s="7">
        <v>61573391</v>
      </c>
    </row>
    <row r="418" spans="1:4" x14ac:dyDescent="0.3">
      <c r="A418" t="s">
        <v>1308</v>
      </c>
      <c r="B418" s="7">
        <v>121468960</v>
      </c>
      <c r="C418" s="7">
        <v>60000000</v>
      </c>
      <c r="D418" s="7">
        <v>61468960</v>
      </c>
    </row>
    <row r="419" spans="1:4" x14ac:dyDescent="0.3">
      <c r="A419" t="s">
        <v>5571</v>
      </c>
      <c r="B419" s="7">
        <v>64423650</v>
      </c>
      <c r="C419" s="7">
        <v>3000000</v>
      </c>
      <c r="D419" s="7">
        <v>61423650</v>
      </c>
    </row>
    <row r="420" spans="1:4" x14ac:dyDescent="0.3">
      <c r="A420" t="s">
        <v>182</v>
      </c>
      <c r="B420" s="7">
        <v>241407328</v>
      </c>
      <c r="C420" s="7">
        <v>180000000</v>
      </c>
      <c r="D420" s="7">
        <v>61407328</v>
      </c>
    </row>
    <row r="421" spans="1:4" x14ac:dyDescent="0.3">
      <c r="A421" t="s">
        <v>2946</v>
      </c>
      <c r="B421" s="7">
        <v>87341380</v>
      </c>
      <c r="C421" s="7">
        <v>27000000</v>
      </c>
      <c r="D421" s="7">
        <v>60341380</v>
      </c>
    </row>
    <row r="422" spans="1:4" x14ac:dyDescent="0.3">
      <c r="A422" t="s">
        <v>5412</v>
      </c>
      <c r="B422" s="7">
        <v>62549000</v>
      </c>
      <c r="C422" s="7">
        <v>2300000</v>
      </c>
      <c r="D422" s="7">
        <v>60249000</v>
      </c>
    </row>
    <row r="423" spans="1:4" x14ac:dyDescent="0.3">
      <c r="A423" t="s">
        <v>4365</v>
      </c>
      <c r="B423" s="7">
        <v>72217000</v>
      </c>
      <c r="C423" s="7">
        <v>12000000</v>
      </c>
      <c r="D423" s="7">
        <v>60217000</v>
      </c>
    </row>
    <row r="424" spans="1:4" x14ac:dyDescent="0.3">
      <c r="A424" t="s">
        <v>5354</v>
      </c>
      <c r="B424" s="7">
        <v>65069140</v>
      </c>
      <c r="C424" s="7">
        <v>5000000</v>
      </c>
      <c r="D424" s="7">
        <v>60069140</v>
      </c>
    </row>
    <row r="425" spans="1:4" x14ac:dyDescent="0.3">
      <c r="A425" t="s">
        <v>2235</v>
      </c>
      <c r="B425" s="7">
        <v>80050171</v>
      </c>
      <c r="C425" s="7">
        <v>20000000</v>
      </c>
      <c r="D425" s="7">
        <v>60050171</v>
      </c>
    </row>
    <row r="426" spans="1:4" x14ac:dyDescent="0.3">
      <c r="A426" t="s">
        <v>2235</v>
      </c>
      <c r="B426" s="7">
        <v>80050171</v>
      </c>
      <c r="C426" s="7">
        <v>20000000</v>
      </c>
      <c r="D426" s="7">
        <v>60050171</v>
      </c>
    </row>
    <row r="427" spans="1:4" x14ac:dyDescent="0.3">
      <c r="A427" t="s">
        <v>1279</v>
      </c>
      <c r="B427" s="7">
        <v>122012710</v>
      </c>
      <c r="C427" s="7">
        <v>62000000</v>
      </c>
      <c r="D427" s="7">
        <v>60012710</v>
      </c>
    </row>
    <row r="428" spans="1:4" x14ac:dyDescent="0.3">
      <c r="A428" t="s">
        <v>4233</v>
      </c>
      <c r="B428" s="7">
        <v>73000942</v>
      </c>
      <c r="C428" s="7">
        <v>13000000</v>
      </c>
      <c r="D428" s="7">
        <v>60000942</v>
      </c>
    </row>
    <row r="429" spans="1:4" x14ac:dyDescent="0.3">
      <c r="A429" t="s">
        <v>3960</v>
      </c>
      <c r="B429" s="7">
        <v>69800000</v>
      </c>
      <c r="C429" s="7">
        <v>10000000</v>
      </c>
      <c r="D429" s="7">
        <v>59800000</v>
      </c>
    </row>
    <row r="430" spans="1:4" x14ac:dyDescent="0.3">
      <c r="A430" t="s">
        <v>992</v>
      </c>
      <c r="B430" s="7">
        <v>134568845</v>
      </c>
      <c r="C430" s="7">
        <v>75000000</v>
      </c>
      <c r="D430" s="7">
        <v>59568845</v>
      </c>
    </row>
    <row r="431" spans="1:4" x14ac:dyDescent="0.3">
      <c r="A431" t="s">
        <v>3802</v>
      </c>
      <c r="B431" s="7">
        <v>71502303</v>
      </c>
      <c r="C431" s="7">
        <v>12000000</v>
      </c>
      <c r="D431" s="7">
        <v>59502303</v>
      </c>
    </row>
    <row r="432" spans="1:4" x14ac:dyDescent="0.3">
      <c r="A432" t="s">
        <v>3683</v>
      </c>
      <c r="B432" s="7">
        <v>76400000</v>
      </c>
      <c r="C432" s="7">
        <v>17000000</v>
      </c>
      <c r="D432" s="7">
        <v>59400000</v>
      </c>
    </row>
    <row r="433" spans="1:4" x14ac:dyDescent="0.3">
      <c r="A433" t="s">
        <v>5236</v>
      </c>
      <c r="B433" s="7">
        <v>64267897</v>
      </c>
      <c r="C433" s="7">
        <v>5000000</v>
      </c>
      <c r="D433" s="7">
        <v>59267897</v>
      </c>
    </row>
    <row r="434" spans="1:4" x14ac:dyDescent="0.3">
      <c r="A434" t="s">
        <v>993</v>
      </c>
      <c r="B434" s="7">
        <v>134006721</v>
      </c>
      <c r="C434" s="7">
        <v>75000000</v>
      </c>
      <c r="D434" s="7">
        <v>59006721</v>
      </c>
    </row>
    <row r="435" spans="1:4" x14ac:dyDescent="0.3">
      <c r="A435" t="s">
        <v>2644</v>
      </c>
      <c r="B435" s="7">
        <v>83813460</v>
      </c>
      <c r="C435" s="7">
        <v>25000000</v>
      </c>
      <c r="D435" s="7">
        <v>58813460</v>
      </c>
    </row>
    <row r="436" spans="1:4" x14ac:dyDescent="0.3">
      <c r="A436" t="s">
        <v>239</v>
      </c>
      <c r="B436" s="7">
        <v>198539855</v>
      </c>
      <c r="C436" s="7">
        <v>140000000</v>
      </c>
      <c r="D436" s="7">
        <v>58539855</v>
      </c>
    </row>
    <row r="437" spans="1:4" x14ac:dyDescent="0.3">
      <c r="A437" t="s">
        <v>1625</v>
      </c>
      <c r="B437" s="7">
        <v>110476776</v>
      </c>
      <c r="C437" s="7">
        <v>52000000</v>
      </c>
      <c r="D437" s="7">
        <v>58476776</v>
      </c>
    </row>
    <row r="438" spans="1:4" x14ac:dyDescent="0.3">
      <c r="A438" t="s">
        <v>4564</v>
      </c>
      <c r="B438" s="7">
        <v>68353550</v>
      </c>
      <c r="C438" s="7">
        <v>10000000</v>
      </c>
      <c r="D438" s="7">
        <v>58353550</v>
      </c>
    </row>
    <row r="439" spans="1:4" x14ac:dyDescent="0.3">
      <c r="A439" t="s">
        <v>3967</v>
      </c>
      <c r="B439" s="7">
        <v>73326666</v>
      </c>
      <c r="C439" s="7">
        <v>15000000</v>
      </c>
      <c r="D439" s="7">
        <v>58326666</v>
      </c>
    </row>
    <row r="440" spans="1:4" x14ac:dyDescent="0.3">
      <c r="A440" t="s">
        <v>825</v>
      </c>
      <c r="B440" s="7">
        <v>123307945</v>
      </c>
      <c r="C440" s="7">
        <v>65000000</v>
      </c>
      <c r="D440" s="7">
        <v>58307945</v>
      </c>
    </row>
    <row r="441" spans="1:4" x14ac:dyDescent="0.3">
      <c r="A441" t="s">
        <v>3031</v>
      </c>
      <c r="B441" s="7">
        <v>84136909</v>
      </c>
      <c r="C441" s="7">
        <v>26000000</v>
      </c>
      <c r="D441" s="7">
        <v>58136909</v>
      </c>
    </row>
    <row r="442" spans="1:4" x14ac:dyDescent="0.3">
      <c r="A442" t="s">
        <v>858</v>
      </c>
      <c r="B442" s="7">
        <v>133103929</v>
      </c>
      <c r="C442" s="7">
        <v>75000000</v>
      </c>
      <c r="D442" s="7">
        <v>58103929</v>
      </c>
    </row>
    <row r="443" spans="1:4" x14ac:dyDescent="0.3">
      <c r="A443" t="s">
        <v>4371</v>
      </c>
      <c r="B443" s="7">
        <v>70011073</v>
      </c>
      <c r="C443" s="7">
        <v>12000000</v>
      </c>
      <c r="D443" s="7">
        <v>58011073</v>
      </c>
    </row>
    <row r="444" spans="1:4" x14ac:dyDescent="0.3">
      <c r="A444" t="s">
        <v>196</v>
      </c>
      <c r="B444" s="7">
        <v>222487711</v>
      </c>
      <c r="C444" s="7">
        <v>165000000</v>
      </c>
      <c r="D444" s="7">
        <v>57487711</v>
      </c>
    </row>
    <row r="445" spans="1:4" x14ac:dyDescent="0.3">
      <c r="A445" t="s">
        <v>4570</v>
      </c>
      <c r="B445" s="7">
        <v>63231524</v>
      </c>
      <c r="C445" s="7">
        <v>6000000</v>
      </c>
      <c r="D445" s="7">
        <v>57231524</v>
      </c>
    </row>
    <row r="446" spans="1:4" x14ac:dyDescent="0.3">
      <c r="A446" t="s">
        <v>1297</v>
      </c>
      <c r="B446" s="7">
        <v>118153533</v>
      </c>
      <c r="C446" s="7">
        <v>61000000</v>
      </c>
      <c r="D446" s="7">
        <v>57153533</v>
      </c>
    </row>
    <row r="447" spans="1:4" x14ac:dyDescent="0.3">
      <c r="A447" t="s">
        <v>1501</v>
      </c>
      <c r="B447" s="7">
        <v>113006880</v>
      </c>
      <c r="C447" s="7">
        <v>56000000</v>
      </c>
      <c r="D447" s="7">
        <v>57006880</v>
      </c>
    </row>
    <row r="448" spans="1:4" x14ac:dyDescent="0.3">
      <c r="A448" t="s">
        <v>2054</v>
      </c>
      <c r="B448" s="7">
        <v>96917897</v>
      </c>
      <c r="C448" s="7">
        <v>40000000</v>
      </c>
      <c r="D448" s="7">
        <v>56917897</v>
      </c>
    </row>
    <row r="449" spans="1:4" x14ac:dyDescent="0.3">
      <c r="A449" t="s">
        <v>5234</v>
      </c>
      <c r="B449" s="7">
        <v>71897215</v>
      </c>
      <c r="C449" s="7">
        <v>15000000</v>
      </c>
      <c r="D449" s="7">
        <v>56897215</v>
      </c>
    </row>
    <row r="450" spans="1:4" x14ac:dyDescent="0.3">
      <c r="A450" t="s">
        <v>1867</v>
      </c>
      <c r="B450" s="7">
        <v>101702060</v>
      </c>
      <c r="C450" s="7">
        <v>45000000</v>
      </c>
      <c r="D450" s="7">
        <v>56702060</v>
      </c>
    </row>
    <row r="451" spans="1:4" x14ac:dyDescent="0.3">
      <c r="A451" t="s">
        <v>251</v>
      </c>
      <c r="B451" s="7">
        <v>206456431</v>
      </c>
      <c r="C451" s="7">
        <v>150000000</v>
      </c>
      <c r="D451" s="7">
        <v>56456431</v>
      </c>
    </row>
    <row r="452" spans="1:4" x14ac:dyDescent="0.3">
      <c r="A452" t="s">
        <v>1098</v>
      </c>
      <c r="B452" s="7">
        <v>136448821</v>
      </c>
      <c r="C452" s="7">
        <v>80000000</v>
      </c>
      <c r="D452" s="7">
        <v>56448821</v>
      </c>
    </row>
    <row r="453" spans="1:4" x14ac:dyDescent="0.3">
      <c r="A453" t="s">
        <v>253</v>
      </c>
      <c r="B453" s="7">
        <v>206435493</v>
      </c>
      <c r="C453" s="7">
        <v>150000000</v>
      </c>
      <c r="D453" s="7">
        <v>56435493</v>
      </c>
    </row>
    <row r="454" spans="1:4" x14ac:dyDescent="0.3">
      <c r="A454" t="s">
        <v>4153</v>
      </c>
      <c r="B454" s="7">
        <v>70906973</v>
      </c>
      <c r="C454" s="7">
        <v>14600000</v>
      </c>
      <c r="D454" s="7">
        <v>56306973</v>
      </c>
    </row>
    <row r="455" spans="1:4" x14ac:dyDescent="0.3">
      <c r="A455" t="s">
        <v>2594</v>
      </c>
      <c r="B455" s="7">
        <v>87100000</v>
      </c>
      <c r="C455" s="7">
        <v>31000000</v>
      </c>
      <c r="D455" s="7">
        <v>56100000</v>
      </c>
    </row>
    <row r="456" spans="1:4" x14ac:dyDescent="0.3">
      <c r="A456" t="s">
        <v>4167</v>
      </c>
      <c r="B456" s="7">
        <v>70001698</v>
      </c>
      <c r="C456" s="7">
        <v>14000000</v>
      </c>
      <c r="D456" s="7">
        <v>56001698</v>
      </c>
    </row>
    <row r="457" spans="1:4" x14ac:dyDescent="0.3">
      <c r="A457" t="s">
        <v>1658</v>
      </c>
      <c r="B457" s="7">
        <v>105807520</v>
      </c>
      <c r="C457" s="7">
        <v>50000000</v>
      </c>
      <c r="D457" s="7">
        <v>55807520</v>
      </c>
    </row>
    <row r="458" spans="1:4" x14ac:dyDescent="0.3">
      <c r="A458" t="s">
        <v>1869</v>
      </c>
      <c r="B458" s="7">
        <v>100768056</v>
      </c>
      <c r="C458" s="7">
        <v>45000000</v>
      </c>
      <c r="D458" s="7">
        <v>55768056</v>
      </c>
    </row>
    <row r="459" spans="1:4" x14ac:dyDescent="0.3">
      <c r="A459" t="s">
        <v>1620</v>
      </c>
      <c r="B459" s="7">
        <v>95720716</v>
      </c>
      <c r="C459" s="7">
        <v>40000000</v>
      </c>
      <c r="D459" s="7">
        <v>55720716</v>
      </c>
    </row>
    <row r="460" spans="1:4" x14ac:dyDescent="0.3">
      <c r="A460" t="s">
        <v>3279</v>
      </c>
      <c r="B460" s="7">
        <v>75597042</v>
      </c>
      <c r="C460" s="7">
        <v>20000000</v>
      </c>
      <c r="D460" s="7">
        <v>55597042</v>
      </c>
    </row>
    <row r="461" spans="1:4" x14ac:dyDescent="0.3">
      <c r="A461" t="s">
        <v>2631</v>
      </c>
      <c r="B461" s="7">
        <v>85416609</v>
      </c>
      <c r="C461" s="7">
        <v>30000000</v>
      </c>
      <c r="D461" s="7">
        <v>55416609</v>
      </c>
    </row>
    <row r="462" spans="1:4" x14ac:dyDescent="0.3">
      <c r="A462" t="s">
        <v>702</v>
      </c>
      <c r="B462" s="7">
        <v>155370362</v>
      </c>
      <c r="C462" s="7">
        <v>100000000</v>
      </c>
      <c r="D462" s="7">
        <v>55370362</v>
      </c>
    </row>
    <row r="463" spans="1:4" x14ac:dyDescent="0.3">
      <c r="A463" t="s">
        <v>254</v>
      </c>
      <c r="B463" s="7">
        <v>205343774</v>
      </c>
      <c r="C463" s="7">
        <v>150000000</v>
      </c>
      <c r="D463" s="7">
        <v>55343774</v>
      </c>
    </row>
    <row r="464" spans="1:4" x14ac:dyDescent="0.3">
      <c r="A464" t="s">
        <v>3800</v>
      </c>
      <c r="B464" s="7">
        <v>72219395</v>
      </c>
      <c r="C464" s="7">
        <v>17000000</v>
      </c>
      <c r="D464" s="7">
        <v>55219395</v>
      </c>
    </row>
    <row r="465" spans="1:4" x14ac:dyDescent="0.3">
      <c r="A465" t="s">
        <v>2308</v>
      </c>
      <c r="B465" s="7">
        <v>92173235</v>
      </c>
      <c r="C465" s="7">
        <v>37000000</v>
      </c>
      <c r="D465" s="7">
        <v>55173235</v>
      </c>
    </row>
    <row r="466" spans="1:4" x14ac:dyDescent="0.3">
      <c r="A466" t="s">
        <v>1868</v>
      </c>
      <c r="B466" s="7">
        <v>95149435</v>
      </c>
      <c r="C466" s="7">
        <v>40000000</v>
      </c>
      <c r="D466" s="7">
        <v>55149435</v>
      </c>
    </row>
    <row r="467" spans="1:4" x14ac:dyDescent="0.3">
      <c r="A467" t="s">
        <v>3684</v>
      </c>
      <c r="B467" s="7">
        <v>75072454</v>
      </c>
      <c r="C467" s="7">
        <v>20000000</v>
      </c>
      <c r="D467" s="7">
        <v>55072454</v>
      </c>
    </row>
    <row r="468" spans="1:4" x14ac:dyDescent="0.3">
      <c r="A468" t="s">
        <v>3003</v>
      </c>
      <c r="B468" s="7">
        <v>80034302</v>
      </c>
      <c r="C468" s="7">
        <v>25000000</v>
      </c>
      <c r="D468" s="7">
        <v>55034302</v>
      </c>
    </row>
    <row r="469" spans="1:4" x14ac:dyDescent="0.3">
      <c r="A469" t="s">
        <v>3098</v>
      </c>
      <c r="B469" s="7">
        <v>80014842</v>
      </c>
      <c r="C469" s="7">
        <v>25000000</v>
      </c>
      <c r="D469" s="7">
        <v>55014842</v>
      </c>
    </row>
    <row r="470" spans="1:4" x14ac:dyDescent="0.3">
      <c r="A470">
        <v>42</v>
      </c>
      <c r="B470" s="7">
        <v>95001343</v>
      </c>
      <c r="C470" s="7">
        <v>40000000</v>
      </c>
      <c r="D470" s="7">
        <v>55001343</v>
      </c>
    </row>
    <row r="471" spans="1:4" x14ac:dyDescent="0.3">
      <c r="A471" t="s">
        <v>3798</v>
      </c>
      <c r="B471" s="7">
        <v>72000000</v>
      </c>
      <c r="C471" s="7">
        <v>17000000</v>
      </c>
      <c r="D471" s="7">
        <v>55000000</v>
      </c>
    </row>
    <row r="472" spans="1:4" x14ac:dyDescent="0.3">
      <c r="A472" t="s">
        <v>4361</v>
      </c>
      <c r="B472" s="7">
        <v>79817937</v>
      </c>
      <c r="C472" s="7">
        <v>25000000</v>
      </c>
      <c r="D472" s="7">
        <v>54817937</v>
      </c>
    </row>
    <row r="473" spans="1:4" x14ac:dyDescent="0.3">
      <c r="A473" t="s">
        <v>4789</v>
      </c>
      <c r="B473" s="7">
        <v>63600000</v>
      </c>
      <c r="C473" s="7">
        <v>9000000</v>
      </c>
      <c r="D473" s="7">
        <v>54600000</v>
      </c>
    </row>
    <row r="474" spans="1:4" x14ac:dyDescent="0.3">
      <c r="A474" t="s">
        <v>427</v>
      </c>
      <c r="B474" s="7">
        <v>119412921</v>
      </c>
      <c r="C474" s="7">
        <v>65000000</v>
      </c>
      <c r="D474" s="7">
        <v>54412921</v>
      </c>
    </row>
    <row r="475" spans="1:4" x14ac:dyDescent="0.3">
      <c r="A475" t="s">
        <v>427</v>
      </c>
      <c r="B475" s="7">
        <v>119412921</v>
      </c>
      <c r="C475" s="7">
        <v>65000000</v>
      </c>
      <c r="D475" s="7">
        <v>54412921</v>
      </c>
    </row>
    <row r="476" spans="1:4" x14ac:dyDescent="0.3">
      <c r="A476" t="s">
        <v>1599</v>
      </c>
      <c r="B476" s="7">
        <v>108200000</v>
      </c>
      <c r="C476" s="7">
        <v>54000000</v>
      </c>
      <c r="D476" s="7">
        <v>54200000</v>
      </c>
    </row>
    <row r="477" spans="1:4" x14ac:dyDescent="0.3">
      <c r="A477" t="s">
        <v>1086</v>
      </c>
      <c r="B477" s="7">
        <v>114195633</v>
      </c>
      <c r="C477" s="7">
        <v>60000000</v>
      </c>
      <c r="D477" s="7">
        <v>54195633</v>
      </c>
    </row>
    <row r="478" spans="1:4" x14ac:dyDescent="0.3">
      <c r="A478" t="s">
        <v>2068</v>
      </c>
      <c r="B478" s="7">
        <v>94125426</v>
      </c>
      <c r="C478" s="7">
        <v>40000000</v>
      </c>
      <c r="D478" s="7">
        <v>54125426</v>
      </c>
    </row>
    <row r="479" spans="1:4" x14ac:dyDescent="0.3">
      <c r="A479" t="s">
        <v>5920</v>
      </c>
      <c r="B479" s="7">
        <v>55153403</v>
      </c>
      <c r="C479" s="7">
        <v>1200000</v>
      </c>
      <c r="D479" s="7">
        <v>53953403</v>
      </c>
    </row>
    <row r="480" spans="1:4" x14ac:dyDescent="0.3">
      <c r="A480" t="s">
        <v>2056</v>
      </c>
      <c r="B480" s="7">
        <v>93952276</v>
      </c>
      <c r="C480" s="7">
        <v>40000000</v>
      </c>
      <c r="D480" s="7">
        <v>53952276</v>
      </c>
    </row>
    <row r="481" spans="1:4" x14ac:dyDescent="0.3">
      <c r="A481" t="s">
        <v>4168</v>
      </c>
      <c r="B481" s="7">
        <v>68856263</v>
      </c>
      <c r="C481" s="7">
        <v>15000000</v>
      </c>
      <c r="D481" s="7">
        <v>53856263</v>
      </c>
    </row>
    <row r="482" spans="1:4" x14ac:dyDescent="0.3">
      <c r="A482" t="s">
        <v>859</v>
      </c>
      <c r="B482" s="7">
        <v>133668525</v>
      </c>
      <c r="C482" s="7">
        <v>80000000</v>
      </c>
      <c r="D482" s="7">
        <v>53668525</v>
      </c>
    </row>
    <row r="483" spans="1:4" x14ac:dyDescent="0.3">
      <c r="A483" t="s">
        <v>3005</v>
      </c>
      <c r="B483" s="7">
        <v>78656813</v>
      </c>
      <c r="C483" s="7">
        <v>25000000</v>
      </c>
      <c r="D483" s="7">
        <v>53656813</v>
      </c>
    </row>
    <row r="484" spans="1:4" x14ac:dyDescent="0.3">
      <c r="A484" t="s">
        <v>754</v>
      </c>
      <c r="B484" s="7">
        <v>143618384</v>
      </c>
      <c r="C484" s="7">
        <v>90000000</v>
      </c>
      <c r="D484" s="7">
        <v>53618384</v>
      </c>
    </row>
    <row r="485" spans="1:4" x14ac:dyDescent="0.3">
      <c r="A485" t="s">
        <v>4368</v>
      </c>
      <c r="B485" s="7">
        <v>65500000</v>
      </c>
      <c r="C485" s="7">
        <v>12000000</v>
      </c>
      <c r="D485" s="7">
        <v>53500000</v>
      </c>
    </row>
    <row r="486" spans="1:4" x14ac:dyDescent="0.3">
      <c r="A486" t="s">
        <v>3808</v>
      </c>
      <c r="B486" s="7">
        <v>70492685</v>
      </c>
      <c r="C486" s="7">
        <v>17000000</v>
      </c>
      <c r="D486" s="7">
        <v>53492685</v>
      </c>
    </row>
    <row r="487" spans="1:4" x14ac:dyDescent="0.3">
      <c r="A487" t="s">
        <v>2838</v>
      </c>
      <c r="B487" s="7">
        <v>81350242</v>
      </c>
      <c r="C487" s="7">
        <v>28000000</v>
      </c>
      <c r="D487" s="7">
        <v>53350242</v>
      </c>
    </row>
    <row r="488" spans="1:4" x14ac:dyDescent="0.3">
      <c r="A488" t="s">
        <v>4567</v>
      </c>
      <c r="B488" s="7">
        <v>63319509</v>
      </c>
      <c r="C488" s="7">
        <v>10000000</v>
      </c>
      <c r="D488" s="7">
        <v>53319509</v>
      </c>
    </row>
    <row r="489" spans="1:4" x14ac:dyDescent="0.3">
      <c r="A489" t="s">
        <v>5201</v>
      </c>
      <c r="B489" s="7">
        <v>58800000</v>
      </c>
      <c r="C489" s="7">
        <v>5500000</v>
      </c>
      <c r="D489" s="7">
        <v>53300000</v>
      </c>
    </row>
    <row r="490" spans="1:4" x14ac:dyDescent="0.3">
      <c r="A490" t="s">
        <v>4568</v>
      </c>
      <c r="B490" s="7">
        <v>63270259</v>
      </c>
      <c r="C490" s="7">
        <v>10000000</v>
      </c>
      <c r="D490" s="7">
        <v>53270259</v>
      </c>
    </row>
    <row r="491" spans="1:4" x14ac:dyDescent="0.3">
      <c r="A491" t="s">
        <v>4373</v>
      </c>
      <c r="B491" s="7">
        <v>65269010</v>
      </c>
      <c r="C491" s="7">
        <v>12000000</v>
      </c>
      <c r="D491" s="7">
        <v>53269010</v>
      </c>
    </row>
    <row r="492" spans="1:4" x14ac:dyDescent="0.3">
      <c r="A492" t="s">
        <v>865</v>
      </c>
      <c r="B492" s="7">
        <v>128200012</v>
      </c>
      <c r="C492" s="7">
        <v>75000000</v>
      </c>
      <c r="D492" s="7">
        <v>53200012</v>
      </c>
    </row>
    <row r="493" spans="1:4" x14ac:dyDescent="0.3">
      <c r="A493" t="s">
        <v>3871</v>
      </c>
      <c r="B493" s="7">
        <v>68525609</v>
      </c>
      <c r="C493" s="7">
        <v>15600000</v>
      </c>
      <c r="D493" s="7">
        <v>52925609</v>
      </c>
    </row>
    <row r="494" spans="1:4" x14ac:dyDescent="0.3">
      <c r="A494" t="s">
        <v>4379</v>
      </c>
      <c r="B494" s="7">
        <v>64572496</v>
      </c>
      <c r="C494" s="7">
        <v>12000000</v>
      </c>
      <c r="D494" s="7">
        <v>52572496</v>
      </c>
    </row>
    <row r="495" spans="1:4" x14ac:dyDescent="0.3">
      <c r="A495" t="s">
        <v>5865</v>
      </c>
      <c r="B495" s="7">
        <v>53991137</v>
      </c>
      <c r="C495" s="7">
        <v>1500000</v>
      </c>
      <c r="D495" s="7">
        <v>52491137</v>
      </c>
    </row>
    <row r="496" spans="1:4" x14ac:dyDescent="0.3">
      <c r="A496" t="s">
        <v>204</v>
      </c>
      <c r="B496" s="7">
        <v>217387997</v>
      </c>
      <c r="C496" s="7">
        <v>165000000</v>
      </c>
      <c r="D496" s="7">
        <v>52387997</v>
      </c>
    </row>
    <row r="497" spans="1:4" x14ac:dyDescent="0.3">
      <c r="A497" t="s">
        <v>3386</v>
      </c>
      <c r="B497" s="7">
        <v>70360285</v>
      </c>
      <c r="C497" s="7">
        <v>18000000</v>
      </c>
      <c r="D497" s="7">
        <v>52360285</v>
      </c>
    </row>
    <row r="498" spans="1:4" x14ac:dyDescent="0.3">
      <c r="A498" t="s">
        <v>126</v>
      </c>
      <c r="B498" s="7">
        <v>237282182</v>
      </c>
      <c r="C498" s="7">
        <v>185000000</v>
      </c>
      <c r="D498" s="7">
        <v>52282182</v>
      </c>
    </row>
    <row r="499" spans="1:4" x14ac:dyDescent="0.3">
      <c r="A499" t="s">
        <v>3014</v>
      </c>
      <c r="B499" s="7">
        <v>77264926</v>
      </c>
      <c r="C499" s="7">
        <v>25000000</v>
      </c>
      <c r="D499" s="7">
        <v>52264926</v>
      </c>
    </row>
    <row r="500" spans="1:4" x14ac:dyDescent="0.3">
      <c r="A500" t="s">
        <v>5979</v>
      </c>
      <c r="B500" s="7">
        <v>53245055</v>
      </c>
      <c r="C500" s="7">
        <v>1000000</v>
      </c>
      <c r="D500" s="7">
        <v>52245055</v>
      </c>
    </row>
    <row r="501" spans="1:4" x14ac:dyDescent="0.3">
      <c r="A501" t="s">
        <v>479</v>
      </c>
      <c r="B501" s="7">
        <v>187165546</v>
      </c>
      <c r="C501" s="7">
        <v>135000000</v>
      </c>
      <c r="D501" s="7">
        <v>52165546</v>
      </c>
    </row>
    <row r="502" spans="1:4" x14ac:dyDescent="0.3">
      <c r="A502" t="s">
        <v>3001</v>
      </c>
      <c r="B502" s="7">
        <v>82163317</v>
      </c>
      <c r="C502" s="7">
        <v>30000000</v>
      </c>
      <c r="D502" s="7">
        <v>52163317</v>
      </c>
    </row>
    <row r="503" spans="1:4" x14ac:dyDescent="0.3">
      <c r="A503" t="s">
        <v>1520</v>
      </c>
      <c r="B503" s="7">
        <v>107100855</v>
      </c>
      <c r="C503" s="7">
        <v>55000000</v>
      </c>
      <c r="D503" s="7">
        <v>52100855</v>
      </c>
    </row>
    <row r="504" spans="1:4" x14ac:dyDescent="0.3">
      <c r="A504" t="s">
        <v>3237</v>
      </c>
      <c r="B504" s="7">
        <v>75590286</v>
      </c>
      <c r="C504" s="7">
        <v>23600000</v>
      </c>
      <c r="D504" s="7">
        <v>51990286</v>
      </c>
    </row>
    <row r="505" spans="1:4" x14ac:dyDescent="0.3">
      <c r="A505" t="s">
        <v>34</v>
      </c>
      <c r="B505" s="7">
        <v>301956980</v>
      </c>
      <c r="C505" s="7">
        <v>250000000</v>
      </c>
      <c r="D505" s="7">
        <v>51956980</v>
      </c>
    </row>
    <row r="506" spans="1:4" x14ac:dyDescent="0.3">
      <c r="A506" t="s">
        <v>4857</v>
      </c>
      <c r="B506" s="7">
        <v>59889948</v>
      </c>
      <c r="C506" s="7">
        <v>8000000</v>
      </c>
      <c r="D506" s="7">
        <v>51889948</v>
      </c>
    </row>
    <row r="507" spans="1:4" x14ac:dyDescent="0.3">
      <c r="A507" t="s">
        <v>2372</v>
      </c>
      <c r="B507" s="7">
        <v>78651430</v>
      </c>
      <c r="C507" s="7">
        <v>27000000</v>
      </c>
      <c r="D507" s="7">
        <v>51651430</v>
      </c>
    </row>
    <row r="508" spans="1:4" x14ac:dyDescent="0.3">
      <c r="A508" t="s">
        <v>5238</v>
      </c>
      <c r="B508" s="7">
        <v>56536016</v>
      </c>
      <c r="C508" s="7">
        <v>4900000</v>
      </c>
      <c r="D508" s="7">
        <v>51636016</v>
      </c>
    </row>
    <row r="509" spans="1:4" x14ac:dyDescent="0.3">
      <c r="A509" t="s">
        <v>3963</v>
      </c>
      <c r="B509" s="7">
        <v>71588220</v>
      </c>
      <c r="C509" s="7">
        <v>20000000</v>
      </c>
      <c r="D509" s="7">
        <v>51588220</v>
      </c>
    </row>
    <row r="510" spans="1:4" x14ac:dyDescent="0.3">
      <c r="A510" t="s">
        <v>5072</v>
      </c>
      <c r="B510" s="7">
        <v>57504069</v>
      </c>
      <c r="C510" s="7">
        <v>6000000</v>
      </c>
      <c r="D510" s="7">
        <v>51504069</v>
      </c>
    </row>
    <row r="511" spans="1:4" x14ac:dyDescent="0.3">
      <c r="A511" t="s">
        <v>3911</v>
      </c>
      <c r="B511" s="7">
        <v>77324422</v>
      </c>
      <c r="C511" s="7">
        <v>26000000</v>
      </c>
      <c r="D511" s="7">
        <v>51324422</v>
      </c>
    </row>
    <row r="512" spans="1:4" x14ac:dyDescent="0.3">
      <c r="A512" t="s">
        <v>3006</v>
      </c>
      <c r="B512" s="7">
        <v>76270454</v>
      </c>
      <c r="C512" s="7">
        <v>25000000</v>
      </c>
      <c r="D512" s="7">
        <v>51270454</v>
      </c>
    </row>
    <row r="513" spans="1:4" x14ac:dyDescent="0.3">
      <c r="A513" t="s">
        <v>4155</v>
      </c>
      <c r="B513" s="7">
        <v>66009973</v>
      </c>
      <c r="C513" s="7">
        <v>14800000</v>
      </c>
      <c r="D513" s="7">
        <v>51209973</v>
      </c>
    </row>
    <row r="514" spans="1:4" x14ac:dyDescent="0.3">
      <c r="A514" t="s">
        <v>2070</v>
      </c>
      <c r="B514" s="7">
        <v>86208010</v>
      </c>
      <c r="C514" s="7">
        <v>35000000</v>
      </c>
      <c r="D514" s="7">
        <v>51208010</v>
      </c>
    </row>
    <row r="515" spans="1:4" x14ac:dyDescent="0.3">
      <c r="A515" t="s">
        <v>970</v>
      </c>
      <c r="B515" s="7">
        <v>127083765</v>
      </c>
      <c r="C515" s="7">
        <v>76000000</v>
      </c>
      <c r="D515" s="7">
        <v>51083765</v>
      </c>
    </row>
    <row r="516" spans="1:4" x14ac:dyDescent="0.3">
      <c r="A516" t="s">
        <v>4376</v>
      </c>
      <c r="B516" s="7">
        <v>63071133</v>
      </c>
      <c r="C516" s="7">
        <v>12000000</v>
      </c>
      <c r="D516" s="7">
        <v>51071133</v>
      </c>
    </row>
    <row r="517" spans="1:4" x14ac:dyDescent="0.3">
      <c r="A517" t="s">
        <v>3002</v>
      </c>
      <c r="B517" s="7">
        <v>80920948</v>
      </c>
      <c r="C517" s="7">
        <v>30000000</v>
      </c>
      <c r="D517" s="7">
        <v>50920948</v>
      </c>
    </row>
    <row r="518" spans="1:4" x14ac:dyDescent="0.3">
      <c r="A518" t="s">
        <v>2265</v>
      </c>
      <c r="B518" s="7">
        <v>88915214</v>
      </c>
      <c r="C518" s="7">
        <v>38000000</v>
      </c>
      <c r="D518" s="7">
        <v>50915214</v>
      </c>
    </row>
    <row r="519" spans="1:4" x14ac:dyDescent="0.3">
      <c r="A519" t="s">
        <v>2073</v>
      </c>
      <c r="B519" s="7">
        <v>90835030</v>
      </c>
      <c r="C519" s="7">
        <v>40000000</v>
      </c>
      <c r="D519" s="7">
        <v>50835030</v>
      </c>
    </row>
    <row r="520" spans="1:4" x14ac:dyDescent="0.3">
      <c r="A520" t="s">
        <v>1218</v>
      </c>
      <c r="B520" s="7">
        <v>115731542</v>
      </c>
      <c r="C520" s="7">
        <v>65000000</v>
      </c>
      <c r="D520" s="7">
        <v>50731542</v>
      </c>
    </row>
    <row r="521" spans="1:4" x14ac:dyDescent="0.3">
      <c r="A521" t="s">
        <v>3200</v>
      </c>
      <c r="B521" s="7">
        <v>74608545</v>
      </c>
      <c r="C521" s="7">
        <v>24000000</v>
      </c>
      <c r="D521" s="7">
        <v>50608545</v>
      </c>
    </row>
    <row r="522" spans="1:4" x14ac:dyDescent="0.3">
      <c r="A522" t="s">
        <v>1225</v>
      </c>
      <c r="B522" s="7">
        <v>115603980</v>
      </c>
      <c r="C522" s="7">
        <v>65000000</v>
      </c>
      <c r="D522" s="7">
        <v>50603980</v>
      </c>
    </row>
    <row r="523" spans="1:4" x14ac:dyDescent="0.3">
      <c r="A523" t="s">
        <v>1225</v>
      </c>
      <c r="B523" s="7">
        <v>115603980</v>
      </c>
      <c r="C523" s="7">
        <v>65000000</v>
      </c>
      <c r="D523" s="7">
        <v>50603980</v>
      </c>
    </row>
    <row r="524" spans="1:4" x14ac:dyDescent="0.3">
      <c r="A524" t="s">
        <v>1174</v>
      </c>
      <c r="B524" s="7">
        <v>118471320</v>
      </c>
      <c r="C524" s="7">
        <v>68000000</v>
      </c>
      <c r="D524" s="7">
        <v>50471320</v>
      </c>
    </row>
    <row r="525" spans="1:4" x14ac:dyDescent="0.3">
      <c r="A525" t="s">
        <v>317</v>
      </c>
      <c r="B525" s="7">
        <v>190418803</v>
      </c>
      <c r="C525" s="7">
        <v>140000000</v>
      </c>
      <c r="D525" s="7">
        <v>50418803</v>
      </c>
    </row>
    <row r="526" spans="1:4" x14ac:dyDescent="0.3">
      <c r="A526" t="s">
        <v>4888</v>
      </c>
      <c r="B526" s="7">
        <v>58401464</v>
      </c>
      <c r="C526" s="7">
        <v>8000000</v>
      </c>
      <c r="D526" s="7">
        <v>50401464</v>
      </c>
    </row>
    <row r="527" spans="1:4" x14ac:dyDescent="0.3">
      <c r="A527" t="s">
        <v>2064</v>
      </c>
      <c r="B527" s="7">
        <v>90353764</v>
      </c>
      <c r="C527" s="7">
        <v>40000000</v>
      </c>
      <c r="D527" s="7">
        <v>50353764</v>
      </c>
    </row>
    <row r="528" spans="1:4" x14ac:dyDescent="0.3">
      <c r="A528" t="s">
        <v>1522</v>
      </c>
      <c r="B528" s="7">
        <v>100328194</v>
      </c>
      <c r="C528" s="7">
        <v>50000000</v>
      </c>
      <c r="D528" s="7">
        <v>50328194</v>
      </c>
    </row>
    <row r="529" spans="1:4" x14ac:dyDescent="0.3">
      <c r="A529" t="s">
        <v>860</v>
      </c>
      <c r="B529" s="7">
        <v>130313314</v>
      </c>
      <c r="C529" s="7">
        <v>80000000</v>
      </c>
      <c r="D529" s="7">
        <v>50313314</v>
      </c>
    </row>
    <row r="530" spans="1:4" x14ac:dyDescent="0.3">
      <c r="A530" t="s">
        <v>3383</v>
      </c>
      <c r="B530" s="7">
        <v>82301521</v>
      </c>
      <c r="C530" s="7">
        <v>32000000</v>
      </c>
      <c r="D530" s="7">
        <v>50301521</v>
      </c>
    </row>
    <row r="531" spans="1:4" x14ac:dyDescent="0.3">
      <c r="A531" t="s">
        <v>1517</v>
      </c>
      <c r="B531" s="7">
        <v>105263257</v>
      </c>
      <c r="C531" s="7">
        <v>55000000</v>
      </c>
      <c r="D531" s="7">
        <v>50263257</v>
      </c>
    </row>
    <row r="532" spans="1:4" x14ac:dyDescent="0.3">
      <c r="A532" t="s">
        <v>381</v>
      </c>
      <c r="B532" s="7">
        <v>180191634</v>
      </c>
      <c r="C532" s="7">
        <v>130000000</v>
      </c>
      <c r="D532" s="7">
        <v>50191634</v>
      </c>
    </row>
    <row r="533" spans="1:4" x14ac:dyDescent="0.3">
      <c r="A533" t="s">
        <v>1101</v>
      </c>
      <c r="B533" s="7">
        <v>119654900</v>
      </c>
      <c r="C533" s="7">
        <v>70000000</v>
      </c>
      <c r="D533" s="7">
        <v>49654900</v>
      </c>
    </row>
    <row r="534" spans="1:4" x14ac:dyDescent="0.3">
      <c r="A534" t="s">
        <v>2638</v>
      </c>
      <c r="B534" s="7">
        <v>79566871</v>
      </c>
      <c r="C534" s="7">
        <v>30000000</v>
      </c>
      <c r="D534" s="7">
        <v>49566871</v>
      </c>
    </row>
    <row r="535" spans="1:4" x14ac:dyDescent="0.3">
      <c r="A535" t="s">
        <v>1519</v>
      </c>
      <c r="B535" s="7">
        <v>104354205</v>
      </c>
      <c r="C535" s="7">
        <v>55000000</v>
      </c>
      <c r="D535" s="7">
        <v>49354205</v>
      </c>
    </row>
    <row r="536" spans="1:4" x14ac:dyDescent="0.3">
      <c r="A536" t="s">
        <v>3007</v>
      </c>
      <c r="B536" s="7">
        <v>74273505</v>
      </c>
      <c r="C536" s="7">
        <v>25000000</v>
      </c>
      <c r="D536" s="7">
        <v>49273505</v>
      </c>
    </row>
    <row r="537" spans="1:4" x14ac:dyDescent="0.3">
      <c r="A537" t="s">
        <v>1323</v>
      </c>
      <c r="B537" s="7">
        <v>109176215</v>
      </c>
      <c r="C537" s="7">
        <v>60000000</v>
      </c>
      <c r="D537" s="7">
        <v>49176215</v>
      </c>
    </row>
    <row r="538" spans="1:4" x14ac:dyDescent="0.3">
      <c r="A538" t="s">
        <v>2060</v>
      </c>
      <c r="B538" s="7">
        <v>89138076</v>
      </c>
      <c r="C538" s="7">
        <v>40000000</v>
      </c>
      <c r="D538" s="7">
        <v>49138076</v>
      </c>
    </row>
    <row r="539" spans="1:4" x14ac:dyDescent="0.3">
      <c r="A539" t="s">
        <v>3961</v>
      </c>
      <c r="B539" s="7">
        <v>64001297</v>
      </c>
      <c r="C539" s="7">
        <v>15000000</v>
      </c>
      <c r="D539" s="7">
        <v>49001297</v>
      </c>
    </row>
    <row r="540" spans="1:4" x14ac:dyDescent="0.3">
      <c r="A540" t="s">
        <v>5245</v>
      </c>
      <c r="B540" s="7">
        <v>53884821</v>
      </c>
      <c r="C540" s="7">
        <v>5000000</v>
      </c>
      <c r="D540" s="7">
        <v>48884821</v>
      </c>
    </row>
    <row r="541" spans="1:4" x14ac:dyDescent="0.3">
      <c r="A541" t="s">
        <v>5113</v>
      </c>
      <c r="B541" s="7">
        <v>54800000</v>
      </c>
      <c r="C541" s="7">
        <v>6000000</v>
      </c>
      <c r="D541" s="7">
        <v>48800000</v>
      </c>
    </row>
    <row r="542" spans="1:4" x14ac:dyDescent="0.3">
      <c r="A542" t="s">
        <v>4238</v>
      </c>
      <c r="B542" s="7">
        <v>61693523</v>
      </c>
      <c r="C542" s="7">
        <v>13000000</v>
      </c>
      <c r="D542" s="7">
        <v>48693523</v>
      </c>
    </row>
    <row r="543" spans="1:4" x14ac:dyDescent="0.3">
      <c r="A543" t="s">
        <v>1309</v>
      </c>
      <c r="B543" s="7">
        <v>106635996</v>
      </c>
      <c r="C543" s="7">
        <v>58000000</v>
      </c>
      <c r="D543" s="7">
        <v>48635996</v>
      </c>
    </row>
    <row r="544" spans="1:4" x14ac:dyDescent="0.3">
      <c r="A544" t="s">
        <v>369</v>
      </c>
      <c r="B544" s="7">
        <v>183635922</v>
      </c>
      <c r="C544" s="7">
        <v>135000000</v>
      </c>
      <c r="D544" s="7">
        <v>48635922</v>
      </c>
    </row>
    <row r="545" spans="1:4" x14ac:dyDescent="0.3">
      <c r="A545" t="s">
        <v>3685</v>
      </c>
      <c r="B545" s="7">
        <v>65535067</v>
      </c>
      <c r="C545" s="7">
        <v>17000000</v>
      </c>
      <c r="D545" s="7">
        <v>48535067</v>
      </c>
    </row>
    <row r="546" spans="1:4" x14ac:dyDescent="0.3">
      <c r="A546" t="s">
        <v>1871</v>
      </c>
      <c r="B546" s="7">
        <v>93452056</v>
      </c>
      <c r="C546" s="7">
        <v>45000000</v>
      </c>
      <c r="D546" s="7">
        <v>48452056</v>
      </c>
    </row>
    <row r="547" spans="1:4" x14ac:dyDescent="0.3">
      <c r="A547" t="s">
        <v>571</v>
      </c>
      <c r="B547" s="7">
        <v>148383780</v>
      </c>
      <c r="C547" s="7">
        <v>100000000</v>
      </c>
      <c r="D547" s="7">
        <v>48383780</v>
      </c>
    </row>
    <row r="548" spans="1:4" x14ac:dyDescent="0.3">
      <c r="A548" t="s">
        <v>2391</v>
      </c>
      <c r="B548" s="7">
        <v>83299761</v>
      </c>
      <c r="C548" s="7">
        <v>35000000</v>
      </c>
      <c r="D548" s="7">
        <v>48299761</v>
      </c>
    </row>
    <row r="549" spans="1:4" x14ac:dyDescent="0.3">
      <c r="A549" t="s">
        <v>5380</v>
      </c>
      <c r="B549" s="7">
        <v>52700832</v>
      </c>
      <c r="C549" s="7">
        <v>4500000</v>
      </c>
      <c r="D549" s="7">
        <v>48200832</v>
      </c>
    </row>
    <row r="550" spans="1:4" x14ac:dyDescent="0.3">
      <c r="A550" t="s">
        <v>2549</v>
      </c>
      <c r="B550" s="7">
        <v>80197993</v>
      </c>
      <c r="C550" s="7">
        <v>32000000</v>
      </c>
      <c r="D550" s="7">
        <v>48197993</v>
      </c>
    </row>
    <row r="551" spans="1:4" x14ac:dyDescent="0.3">
      <c r="A551" t="s">
        <v>5560</v>
      </c>
      <c r="B551" s="7">
        <v>51100000</v>
      </c>
      <c r="C551" s="7">
        <v>3000000</v>
      </c>
      <c r="D551" s="7">
        <v>48100000</v>
      </c>
    </row>
    <row r="552" spans="1:4" x14ac:dyDescent="0.3">
      <c r="A552" t="s">
        <v>4697</v>
      </c>
      <c r="B552" s="7">
        <v>54557348</v>
      </c>
      <c r="C552" s="7">
        <v>6500000</v>
      </c>
      <c r="D552" s="7">
        <v>48057348</v>
      </c>
    </row>
    <row r="553" spans="1:4" x14ac:dyDescent="0.3">
      <c r="A553" t="s">
        <v>4697</v>
      </c>
      <c r="B553" s="7">
        <v>54557348</v>
      </c>
      <c r="C553" s="7">
        <v>6500000</v>
      </c>
      <c r="D553" s="7">
        <v>48057348</v>
      </c>
    </row>
    <row r="554" spans="1:4" x14ac:dyDescent="0.3">
      <c r="A554" t="s">
        <v>3822</v>
      </c>
      <c r="B554" s="7">
        <v>64998368</v>
      </c>
      <c r="C554" s="7">
        <v>17000000</v>
      </c>
      <c r="D554" s="7">
        <v>47998368</v>
      </c>
    </row>
    <row r="555" spans="1:4" x14ac:dyDescent="0.3">
      <c r="A555" t="s">
        <v>862</v>
      </c>
      <c r="B555" s="7">
        <v>127968405</v>
      </c>
      <c r="C555" s="7">
        <v>80000000</v>
      </c>
      <c r="D555" s="7">
        <v>47968405</v>
      </c>
    </row>
    <row r="556" spans="1:4" x14ac:dyDescent="0.3">
      <c r="A556" t="s">
        <v>5074</v>
      </c>
      <c r="B556" s="7">
        <v>54215416</v>
      </c>
      <c r="C556" s="7">
        <v>6500000</v>
      </c>
      <c r="D556" s="7">
        <v>47715416</v>
      </c>
    </row>
    <row r="557" spans="1:4" x14ac:dyDescent="0.3">
      <c r="A557" t="s">
        <v>4769</v>
      </c>
      <c r="B557" s="7">
        <v>57176582</v>
      </c>
      <c r="C557" s="7">
        <v>9500000</v>
      </c>
      <c r="D557" s="7">
        <v>47676582</v>
      </c>
    </row>
    <row r="558" spans="1:4" x14ac:dyDescent="0.3">
      <c r="A558" t="s">
        <v>2062</v>
      </c>
      <c r="B558" s="7">
        <v>87666629</v>
      </c>
      <c r="C558" s="7">
        <v>40000000</v>
      </c>
      <c r="D558" s="7">
        <v>47666629</v>
      </c>
    </row>
    <row r="559" spans="1:4" x14ac:dyDescent="0.3">
      <c r="A559" t="s">
        <v>2268</v>
      </c>
      <c r="B559" s="7">
        <v>85570368</v>
      </c>
      <c r="C559" s="7">
        <v>38000000</v>
      </c>
      <c r="D559" s="7">
        <v>47570368</v>
      </c>
    </row>
    <row r="560" spans="1:4" x14ac:dyDescent="0.3">
      <c r="A560" t="s">
        <v>1102</v>
      </c>
      <c r="B560" s="7">
        <v>117541000</v>
      </c>
      <c r="C560" s="7">
        <v>70000000</v>
      </c>
      <c r="D560" s="7">
        <v>47541000</v>
      </c>
    </row>
    <row r="561" spans="1:4" x14ac:dyDescent="0.3">
      <c r="A561" t="s">
        <v>4170</v>
      </c>
      <c r="B561" s="7">
        <v>61356221</v>
      </c>
      <c r="C561" s="7">
        <v>14000000</v>
      </c>
      <c r="D561" s="7">
        <v>47356221</v>
      </c>
    </row>
    <row r="562" spans="1:4" x14ac:dyDescent="0.3">
      <c r="A562" t="s">
        <v>3390</v>
      </c>
      <c r="B562" s="7">
        <v>67325559</v>
      </c>
      <c r="C562" s="7">
        <v>20000000</v>
      </c>
      <c r="D562" s="7">
        <v>47325559</v>
      </c>
    </row>
    <row r="563" spans="1:4" x14ac:dyDescent="0.3">
      <c r="A563" t="s">
        <v>1817</v>
      </c>
      <c r="B563" s="7">
        <v>95308367</v>
      </c>
      <c r="C563" s="7">
        <v>48000000</v>
      </c>
      <c r="D563" s="7">
        <v>47308367</v>
      </c>
    </row>
    <row r="564" spans="1:4" x14ac:dyDescent="0.3">
      <c r="A564" t="s">
        <v>2365</v>
      </c>
      <c r="B564" s="7">
        <v>82300000</v>
      </c>
      <c r="C564" s="7">
        <v>35000000</v>
      </c>
      <c r="D564" s="7">
        <v>47300000</v>
      </c>
    </row>
    <row r="565" spans="1:4" x14ac:dyDescent="0.3">
      <c r="A565" t="s">
        <v>2587</v>
      </c>
      <c r="B565" s="7">
        <v>78800000</v>
      </c>
      <c r="C565" s="7">
        <v>31500000</v>
      </c>
      <c r="D565" s="7">
        <v>47300000</v>
      </c>
    </row>
    <row r="566" spans="1:4" x14ac:dyDescent="0.3">
      <c r="A566" t="s">
        <v>1870</v>
      </c>
      <c r="B566" s="7">
        <v>92115211</v>
      </c>
      <c r="C566" s="7">
        <v>45000000</v>
      </c>
      <c r="D566" s="7">
        <v>47115211</v>
      </c>
    </row>
    <row r="567" spans="1:4" x14ac:dyDescent="0.3">
      <c r="A567" t="s">
        <v>4254</v>
      </c>
      <c r="B567" s="7">
        <v>60008303</v>
      </c>
      <c r="C567" s="7">
        <v>13000000</v>
      </c>
      <c r="D567" s="7">
        <v>47008303</v>
      </c>
    </row>
    <row r="568" spans="1:4" x14ac:dyDescent="0.3">
      <c r="A568" t="s">
        <v>1851</v>
      </c>
      <c r="B568" s="7">
        <v>92001027</v>
      </c>
      <c r="C568" s="7">
        <v>45000000</v>
      </c>
      <c r="D568" s="7">
        <v>47001027</v>
      </c>
    </row>
    <row r="569" spans="1:4" x14ac:dyDescent="0.3">
      <c r="A569">
        <v>1408</v>
      </c>
      <c r="B569" s="7">
        <v>71975611</v>
      </c>
      <c r="C569" s="7">
        <v>25000000</v>
      </c>
      <c r="D569" s="7">
        <v>46975611</v>
      </c>
    </row>
    <row r="570" spans="1:4" x14ac:dyDescent="0.3">
      <c r="A570" t="s">
        <v>3690</v>
      </c>
      <c r="B570" s="7">
        <v>64955956</v>
      </c>
      <c r="C570" s="7">
        <v>18000000</v>
      </c>
      <c r="D570" s="7">
        <v>46955956</v>
      </c>
    </row>
    <row r="571" spans="1:4" x14ac:dyDescent="0.3">
      <c r="A571" t="s">
        <v>3240</v>
      </c>
      <c r="B571" s="7">
        <v>65807024</v>
      </c>
      <c r="C571" s="7">
        <v>19000000</v>
      </c>
      <c r="D571" s="7">
        <v>46807024</v>
      </c>
    </row>
    <row r="572" spans="1:4" x14ac:dyDescent="0.3">
      <c r="A572" t="s">
        <v>2636</v>
      </c>
      <c r="B572" s="7">
        <v>76806312</v>
      </c>
      <c r="C572" s="7">
        <v>30000000</v>
      </c>
      <c r="D572" s="7">
        <v>46806312</v>
      </c>
    </row>
    <row r="573" spans="1:4" x14ac:dyDescent="0.3">
      <c r="A573" t="s">
        <v>2041</v>
      </c>
      <c r="B573" s="7">
        <v>116735231</v>
      </c>
      <c r="C573" s="7">
        <v>70000000</v>
      </c>
      <c r="D573" s="7">
        <v>46735231</v>
      </c>
    </row>
    <row r="574" spans="1:4" x14ac:dyDescent="0.3">
      <c r="A574" t="s">
        <v>3804</v>
      </c>
      <c r="B574" s="7">
        <v>47000000</v>
      </c>
      <c r="C574" s="7">
        <v>300000</v>
      </c>
      <c r="D574" s="7">
        <v>46700000</v>
      </c>
    </row>
    <row r="575" spans="1:4" x14ac:dyDescent="0.3">
      <c r="A575" t="s">
        <v>3804</v>
      </c>
      <c r="B575" s="7">
        <v>47000000</v>
      </c>
      <c r="C575" s="7">
        <v>300000</v>
      </c>
      <c r="D575" s="7">
        <v>46700000</v>
      </c>
    </row>
    <row r="576" spans="1:4" x14ac:dyDescent="0.3">
      <c r="A576" t="s">
        <v>3804</v>
      </c>
      <c r="B576" s="7">
        <v>47000000</v>
      </c>
      <c r="C576" s="7">
        <v>300000</v>
      </c>
      <c r="D576" s="7">
        <v>46700000</v>
      </c>
    </row>
    <row r="577" spans="1:4" x14ac:dyDescent="0.3">
      <c r="A577" t="s">
        <v>3966</v>
      </c>
      <c r="B577" s="7">
        <v>56437947</v>
      </c>
      <c r="C577" s="7">
        <v>9800000</v>
      </c>
      <c r="D577" s="7">
        <v>46637947</v>
      </c>
    </row>
    <row r="578" spans="1:4" x14ac:dyDescent="0.3">
      <c r="A578" t="s">
        <v>1523</v>
      </c>
      <c r="B578" s="7">
        <v>101530738</v>
      </c>
      <c r="C578" s="7">
        <v>55000000</v>
      </c>
      <c r="D578" s="7">
        <v>46530738</v>
      </c>
    </row>
    <row r="579" spans="1:4" x14ac:dyDescent="0.3">
      <c r="A579" t="s">
        <v>2640</v>
      </c>
      <c r="B579" s="7">
        <v>76501438</v>
      </c>
      <c r="C579" s="7">
        <v>30000000</v>
      </c>
      <c r="D579" s="7">
        <v>46501438</v>
      </c>
    </row>
    <row r="580" spans="1:4" x14ac:dyDescent="0.3">
      <c r="A580" t="s">
        <v>3964</v>
      </c>
      <c r="B580" s="7">
        <v>61400000</v>
      </c>
      <c r="C580" s="7">
        <v>15000000</v>
      </c>
      <c r="D580" s="7">
        <v>46400000</v>
      </c>
    </row>
    <row r="581" spans="1:4" x14ac:dyDescent="0.3">
      <c r="A581" t="s">
        <v>3011</v>
      </c>
      <c r="B581" s="7">
        <v>71309760</v>
      </c>
      <c r="C581" s="7">
        <v>25000000</v>
      </c>
      <c r="D581" s="7">
        <v>46309760</v>
      </c>
    </row>
    <row r="582" spans="1:4" x14ac:dyDescent="0.3">
      <c r="A582" t="s">
        <v>3192</v>
      </c>
      <c r="B582" s="7">
        <v>70269171</v>
      </c>
      <c r="C582" s="7">
        <v>24000000</v>
      </c>
      <c r="D582" s="7">
        <v>46269171</v>
      </c>
    </row>
    <row r="583" spans="1:4" x14ac:dyDescent="0.3">
      <c r="A583" t="s">
        <v>3385</v>
      </c>
      <c r="B583" s="7">
        <v>81257845</v>
      </c>
      <c r="C583" s="7">
        <v>35000000</v>
      </c>
      <c r="D583" s="7">
        <v>46257845</v>
      </c>
    </row>
    <row r="584" spans="1:4" x14ac:dyDescent="0.3">
      <c r="A584">
        <v>21</v>
      </c>
      <c r="B584" s="7">
        <v>81159365</v>
      </c>
      <c r="C584" s="7">
        <v>35000000</v>
      </c>
      <c r="D584" s="7">
        <v>46159365</v>
      </c>
    </row>
    <row r="585" spans="1:4" x14ac:dyDescent="0.3">
      <c r="A585" t="s">
        <v>2544</v>
      </c>
      <c r="B585" s="7">
        <v>81150692</v>
      </c>
      <c r="C585" s="7">
        <v>35000000</v>
      </c>
      <c r="D585" s="7">
        <v>46150692</v>
      </c>
    </row>
    <row r="586" spans="1:4" x14ac:dyDescent="0.3">
      <c r="A586" t="s">
        <v>1318</v>
      </c>
      <c r="B586" s="7">
        <v>106126012</v>
      </c>
      <c r="C586" s="7">
        <v>60000000</v>
      </c>
      <c r="D586" s="7">
        <v>46126012</v>
      </c>
    </row>
    <row r="587" spans="1:4" x14ac:dyDescent="0.3">
      <c r="A587" t="s">
        <v>4482</v>
      </c>
      <c r="B587" s="7">
        <v>57469179</v>
      </c>
      <c r="C587" s="7">
        <v>11500000</v>
      </c>
      <c r="D587" s="7">
        <v>45969179</v>
      </c>
    </row>
    <row r="588" spans="1:4" x14ac:dyDescent="0.3">
      <c r="A588" t="s">
        <v>4539</v>
      </c>
      <c r="B588" s="7">
        <v>56729973</v>
      </c>
      <c r="C588" s="7">
        <v>10800000</v>
      </c>
      <c r="D588" s="7">
        <v>45929973</v>
      </c>
    </row>
    <row r="589" spans="1:4" x14ac:dyDescent="0.3">
      <c r="A589" t="s">
        <v>4569</v>
      </c>
      <c r="B589" s="7">
        <v>55865715</v>
      </c>
      <c r="C589" s="7">
        <v>10000000</v>
      </c>
      <c r="D589" s="7">
        <v>45865715</v>
      </c>
    </row>
    <row r="590" spans="1:4" x14ac:dyDescent="0.3">
      <c r="A590" t="s">
        <v>1992</v>
      </c>
      <c r="B590" s="7">
        <v>87856565</v>
      </c>
      <c r="C590" s="7">
        <v>42000000</v>
      </c>
      <c r="D590" s="7">
        <v>45856565</v>
      </c>
    </row>
    <row r="591" spans="1:4" x14ac:dyDescent="0.3">
      <c r="A591" t="s">
        <v>5241</v>
      </c>
      <c r="B591" s="7">
        <v>50820940</v>
      </c>
      <c r="C591" s="7">
        <v>5000000</v>
      </c>
      <c r="D591" s="7">
        <v>45820940</v>
      </c>
    </row>
    <row r="592" spans="1:4" x14ac:dyDescent="0.3">
      <c r="A592" t="s">
        <v>995</v>
      </c>
      <c r="B592" s="7">
        <v>120776832</v>
      </c>
      <c r="C592" s="7">
        <v>75000000</v>
      </c>
      <c r="D592" s="7">
        <v>45776832</v>
      </c>
    </row>
    <row r="593" spans="1:4" x14ac:dyDescent="0.3">
      <c r="A593" t="s">
        <v>2057</v>
      </c>
      <c r="B593" s="7">
        <v>90703745</v>
      </c>
      <c r="C593" s="7">
        <v>45000000</v>
      </c>
      <c r="D593" s="7">
        <v>45703745</v>
      </c>
    </row>
    <row r="594" spans="1:4" x14ac:dyDescent="0.3">
      <c r="A594" t="s">
        <v>3015</v>
      </c>
      <c r="B594" s="7">
        <v>70625986</v>
      </c>
      <c r="C594" s="7">
        <v>25000000</v>
      </c>
      <c r="D594" s="7">
        <v>45625986</v>
      </c>
    </row>
    <row r="595" spans="1:4" x14ac:dyDescent="0.3">
      <c r="A595" t="s">
        <v>3401</v>
      </c>
      <c r="B595" s="7">
        <v>65623128</v>
      </c>
      <c r="C595" s="7">
        <v>20000000</v>
      </c>
      <c r="D595" s="7">
        <v>45623128</v>
      </c>
    </row>
    <row r="596" spans="1:4" x14ac:dyDescent="0.3">
      <c r="A596" t="s">
        <v>1848</v>
      </c>
      <c r="B596" s="7">
        <v>93607673</v>
      </c>
      <c r="C596" s="7">
        <v>48000000</v>
      </c>
      <c r="D596" s="7">
        <v>45607673</v>
      </c>
    </row>
    <row r="597" spans="1:4" x14ac:dyDescent="0.3">
      <c r="A597" t="s">
        <v>1100</v>
      </c>
      <c r="B597" s="7">
        <v>120523073</v>
      </c>
      <c r="C597" s="7">
        <v>75000000</v>
      </c>
      <c r="D597" s="7">
        <v>45523073</v>
      </c>
    </row>
    <row r="598" spans="1:4" x14ac:dyDescent="0.3">
      <c r="A598" t="s">
        <v>3010</v>
      </c>
      <c r="B598" s="7">
        <v>71500556</v>
      </c>
      <c r="C598" s="7">
        <v>26000000</v>
      </c>
      <c r="D598" s="7">
        <v>45500556</v>
      </c>
    </row>
    <row r="599" spans="1:4" x14ac:dyDescent="0.3">
      <c r="A599" t="s">
        <v>6252</v>
      </c>
      <c r="B599" s="7">
        <v>80276912</v>
      </c>
      <c r="C599" s="7">
        <v>35000000</v>
      </c>
      <c r="D599" s="7">
        <v>45276912</v>
      </c>
    </row>
    <row r="600" spans="1:4" x14ac:dyDescent="0.3">
      <c r="A600" t="s">
        <v>1662</v>
      </c>
      <c r="B600" s="7">
        <v>105264608</v>
      </c>
      <c r="C600" s="7">
        <v>60000000</v>
      </c>
      <c r="D600" s="7">
        <v>45264608</v>
      </c>
    </row>
    <row r="601" spans="1:4" x14ac:dyDescent="0.3">
      <c r="A601" t="s">
        <v>3671</v>
      </c>
      <c r="B601" s="7">
        <v>64255243</v>
      </c>
      <c r="C601" s="7">
        <v>19000000</v>
      </c>
      <c r="D601" s="7">
        <v>45255243</v>
      </c>
    </row>
    <row r="602" spans="1:4" x14ac:dyDescent="0.3">
      <c r="A602" t="s">
        <v>496</v>
      </c>
      <c r="B602" s="7">
        <v>155181732</v>
      </c>
      <c r="C602" s="7">
        <v>110000000</v>
      </c>
      <c r="D602" s="7">
        <v>45181732</v>
      </c>
    </row>
    <row r="603" spans="1:4" x14ac:dyDescent="0.3">
      <c r="A603" t="s">
        <v>5572</v>
      </c>
      <c r="B603" s="7">
        <v>48056940</v>
      </c>
      <c r="C603" s="7">
        <v>3000000</v>
      </c>
      <c r="D603" s="7">
        <v>45056940</v>
      </c>
    </row>
    <row r="604" spans="1:4" x14ac:dyDescent="0.3">
      <c r="A604" t="s">
        <v>1299</v>
      </c>
      <c r="B604" s="7">
        <v>108012170</v>
      </c>
      <c r="C604" s="7">
        <v>63000000</v>
      </c>
      <c r="D604" s="7">
        <v>45012170</v>
      </c>
    </row>
    <row r="605" spans="1:4" x14ac:dyDescent="0.3">
      <c r="A605" t="s">
        <v>286</v>
      </c>
      <c r="B605" s="7">
        <v>195000874</v>
      </c>
      <c r="C605" s="7">
        <v>150000000</v>
      </c>
      <c r="D605" s="7">
        <v>45000874</v>
      </c>
    </row>
    <row r="606" spans="1:4" x14ac:dyDescent="0.3">
      <c r="A606" t="s">
        <v>2903</v>
      </c>
      <c r="B606" s="7">
        <v>74888996</v>
      </c>
      <c r="C606" s="7">
        <v>30000000</v>
      </c>
      <c r="D606" s="7">
        <v>44888996</v>
      </c>
    </row>
    <row r="607" spans="1:4" x14ac:dyDescent="0.3">
      <c r="A607" t="s">
        <v>5203</v>
      </c>
      <c r="B607" s="7">
        <v>50382128</v>
      </c>
      <c r="C607" s="7">
        <v>5500000</v>
      </c>
      <c r="D607" s="7">
        <v>44882128</v>
      </c>
    </row>
    <row r="608" spans="1:4" x14ac:dyDescent="0.3">
      <c r="A608" t="s">
        <v>3013</v>
      </c>
      <c r="B608" s="7">
        <v>89808372</v>
      </c>
      <c r="C608" s="7">
        <v>45000000</v>
      </c>
      <c r="D608" s="7">
        <v>44808372</v>
      </c>
    </row>
    <row r="609" spans="1:4" x14ac:dyDescent="0.3">
      <c r="A609" t="s">
        <v>2641</v>
      </c>
      <c r="B609" s="7">
        <v>74787599</v>
      </c>
      <c r="C609" s="7">
        <v>30000000</v>
      </c>
      <c r="D609" s="7">
        <v>44787599</v>
      </c>
    </row>
    <row r="610" spans="1:4" x14ac:dyDescent="0.3">
      <c r="A610" t="s">
        <v>3696</v>
      </c>
      <c r="B610" s="7">
        <v>59735548</v>
      </c>
      <c r="C610" s="7">
        <v>15000000</v>
      </c>
      <c r="D610" s="7">
        <v>44735548</v>
      </c>
    </row>
    <row r="611" spans="1:4" x14ac:dyDescent="0.3">
      <c r="A611" t="s">
        <v>4550</v>
      </c>
      <c r="B611" s="7">
        <v>56715371</v>
      </c>
      <c r="C611" s="7">
        <v>12000000</v>
      </c>
      <c r="D611" s="7">
        <v>44715371</v>
      </c>
    </row>
    <row r="612" spans="1:4" x14ac:dyDescent="0.3">
      <c r="A612" t="s">
        <v>4223</v>
      </c>
      <c r="B612" s="7">
        <v>56631572</v>
      </c>
      <c r="C612" s="7">
        <v>12000000</v>
      </c>
      <c r="D612" s="7">
        <v>44631572</v>
      </c>
    </row>
    <row r="613" spans="1:4" x14ac:dyDescent="0.3">
      <c r="A613" t="s">
        <v>861</v>
      </c>
      <c r="B613" s="7">
        <v>124590960</v>
      </c>
      <c r="C613" s="7">
        <v>80000000</v>
      </c>
      <c r="D613" s="7">
        <v>44590960</v>
      </c>
    </row>
    <row r="614" spans="1:4" x14ac:dyDescent="0.3">
      <c r="A614" t="s">
        <v>4235</v>
      </c>
      <c r="B614" s="7">
        <v>57300000</v>
      </c>
      <c r="C614" s="7">
        <v>13000000</v>
      </c>
      <c r="D614" s="7">
        <v>44300000</v>
      </c>
    </row>
    <row r="615" spans="1:4" x14ac:dyDescent="0.3">
      <c r="A615" t="s">
        <v>4858</v>
      </c>
      <c r="B615" s="7">
        <v>52287414</v>
      </c>
      <c r="C615" s="7">
        <v>8000000</v>
      </c>
      <c r="D615" s="7">
        <v>44287414</v>
      </c>
    </row>
    <row r="616" spans="1:4" x14ac:dyDescent="0.3">
      <c r="A616" t="s">
        <v>2087</v>
      </c>
      <c r="B616" s="7">
        <v>64149837</v>
      </c>
      <c r="C616" s="7">
        <v>20000000</v>
      </c>
      <c r="D616" s="7">
        <v>44149837</v>
      </c>
    </row>
    <row r="617" spans="1:4" x14ac:dyDescent="0.3">
      <c r="A617" t="s">
        <v>1315</v>
      </c>
      <c r="B617" s="7">
        <v>104148781</v>
      </c>
      <c r="C617" s="7">
        <v>60000000</v>
      </c>
      <c r="D617" s="7">
        <v>44148781</v>
      </c>
    </row>
    <row r="618" spans="1:4" x14ac:dyDescent="0.3">
      <c r="A618" t="s">
        <v>6236</v>
      </c>
      <c r="B618" s="7">
        <v>44540956</v>
      </c>
      <c r="C618" s="7">
        <v>400000</v>
      </c>
      <c r="D618" s="7">
        <v>44140956</v>
      </c>
    </row>
    <row r="619" spans="1:4" x14ac:dyDescent="0.3">
      <c r="A619" t="s">
        <v>2367</v>
      </c>
      <c r="B619" s="7">
        <v>79100000</v>
      </c>
      <c r="C619" s="7">
        <v>35000000</v>
      </c>
      <c r="D619" s="7">
        <v>44100000</v>
      </c>
    </row>
    <row r="620" spans="1:4" x14ac:dyDescent="0.3">
      <c r="A620" t="s">
        <v>2089</v>
      </c>
      <c r="B620" s="7">
        <v>83906114</v>
      </c>
      <c r="C620" s="7">
        <v>40000000</v>
      </c>
      <c r="D620" s="7">
        <v>43906114</v>
      </c>
    </row>
    <row r="621" spans="1:4" x14ac:dyDescent="0.3">
      <c r="A621" t="s">
        <v>997</v>
      </c>
      <c r="B621" s="7">
        <v>118823091</v>
      </c>
      <c r="C621" s="7">
        <v>75000000</v>
      </c>
      <c r="D621" s="7">
        <v>43823091</v>
      </c>
    </row>
    <row r="622" spans="1:4" x14ac:dyDescent="0.3">
      <c r="A622" t="s">
        <v>130</v>
      </c>
      <c r="B622" s="7">
        <v>223806889</v>
      </c>
      <c r="C622" s="7">
        <v>180000000</v>
      </c>
      <c r="D622" s="7">
        <v>43806889</v>
      </c>
    </row>
    <row r="623" spans="1:4" x14ac:dyDescent="0.3">
      <c r="A623" t="s">
        <v>1521</v>
      </c>
      <c r="B623" s="7">
        <v>98711404</v>
      </c>
      <c r="C623" s="7">
        <v>55000000</v>
      </c>
      <c r="D623" s="7">
        <v>43711404</v>
      </c>
    </row>
    <row r="624" spans="1:4" x14ac:dyDescent="0.3">
      <c r="A624" t="s">
        <v>1880</v>
      </c>
      <c r="B624" s="7">
        <v>88625922</v>
      </c>
      <c r="C624" s="7">
        <v>45000000</v>
      </c>
      <c r="D624" s="7">
        <v>43625922</v>
      </c>
    </row>
    <row r="625" spans="1:4" x14ac:dyDescent="0.3">
      <c r="A625" t="s">
        <v>1671</v>
      </c>
      <c r="B625" s="7">
        <v>88504640</v>
      </c>
      <c r="C625" s="7">
        <v>45000000</v>
      </c>
      <c r="D625" s="7">
        <v>43504640</v>
      </c>
    </row>
    <row r="626" spans="1:4" x14ac:dyDescent="0.3">
      <c r="A626" t="s">
        <v>3855</v>
      </c>
      <c r="B626" s="7">
        <v>59847242</v>
      </c>
      <c r="C626" s="7">
        <v>16500000</v>
      </c>
      <c r="D626" s="7">
        <v>43347242</v>
      </c>
    </row>
    <row r="627" spans="1:4" x14ac:dyDescent="0.3">
      <c r="A627" t="s">
        <v>2855</v>
      </c>
      <c r="B627" s="7">
        <v>71346930</v>
      </c>
      <c r="C627" s="7">
        <v>28000000</v>
      </c>
      <c r="D627" s="7">
        <v>43346930</v>
      </c>
    </row>
    <row r="628" spans="1:4" x14ac:dyDescent="0.3">
      <c r="A628" t="s">
        <v>3392</v>
      </c>
      <c r="B628" s="7">
        <v>62933793</v>
      </c>
      <c r="C628" s="7">
        <v>20000000</v>
      </c>
      <c r="D628" s="7">
        <v>42933793</v>
      </c>
    </row>
    <row r="629" spans="1:4" x14ac:dyDescent="0.3">
      <c r="A629" t="s">
        <v>1894</v>
      </c>
      <c r="B629" s="7">
        <v>162792677</v>
      </c>
      <c r="C629" s="7">
        <v>120000000</v>
      </c>
      <c r="D629" s="7">
        <v>42792677</v>
      </c>
    </row>
    <row r="630" spans="1:4" x14ac:dyDescent="0.3">
      <c r="A630" t="s">
        <v>4386</v>
      </c>
      <c r="B630" s="7">
        <v>54724272</v>
      </c>
      <c r="C630" s="7">
        <v>12000000</v>
      </c>
      <c r="D630" s="7">
        <v>42724272</v>
      </c>
    </row>
    <row r="631" spans="1:4" x14ac:dyDescent="0.3">
      <c r="A631" t="s">
        <v>786</v>
      </c>
      <c r="B631" s="7">
        <v>127706877</v>
      </c>
      <c r="C631" s="7">
        <v>85000000</v>
      </c>
      <c r="D631" s="7">
        <v>42706877</v>
      </c>
    </row>
    <row r="632" spans="1:4" x14ac:dyDescent="0.3">
      <c r="A632" t="s">
        <v>1003</v>
      </c>
      <c r="B632" s="7">
        <v>117698894</v>
      </c>
      <c r="C632" s="7">
        <v>75000000</v>
      </c>
      <c r="D632" s="7">
        <v>42698894</v>
      </c>
    </row>
    <row r="633" spans="1:4" x14ac:dyDescent="0.3">
      <c r="A633" t="s">
        <v>440</v>
      </c>
      <c r="B633" s="7">
        <v>182618434</v>
      </c>
      <c r="C633" s="7">
        <v>140000000</v>
      </c>
      <c r="D633" s="7">
        <v>42618434</v>
      </c>
    </row>
    <row r="634" spans="1:4" x14ac:dyDescent="0.3">
      <c r="A634" t="s">
        <v>2905</v>
      </c>
      <c r="B634" s="7">
        <v>69586544</v>
      </c>
      <c r="C634" s="7">
        <v>27000000</v>
      </c>
      <c r="D634" s="7">
        <v>42586544</v>
      </c>
    </row>
    <row r="635" spans="1:4" x14ac:dyDescent="0.3">
      <c r="A635" t="s">
        <v>2066</v>
      </c>
      <c r="B635" s="7">
        <v>82522790</v>
      </c>
      <c r="C635" s="7">
        <v>40000000</v>
      </c>
      <c r="D635" s="7">
        <v>42522790</v>
      </c>
    </row>
    <row r="636" spans="1:4" x14ac:dyDescent="0.3">
      <c r="A636" t="s">
        <v>5368</v>
      </c>
      <c r="B636" s="7">
        <v>47277326</v>
      </c>
      <c r="C636" s="7">
        <v>4800000</v>
      </c>
      <c r="D636" s="7">
        <v>42477326</v>
      </c>
    </row>
    <row r="637" spans="1:4" x14ac:dyDescent="0.3">
      <c r="A637" t="s">
        <v>713</v>
      </c>
      <c r="B637" s="7">
        <v>132373442</v>
      </c>
      <c r="C637" s="7">
        <v>90000000</v>
      </c>
      <c r="D637" s="7">
        <v>42373442</v>
      </c>
    </row>
    <row r="638" spans="1:4" x14ac:dyDescent="0.3">
      <c r="A638" t="s">
        <v>4237</v>
      </c>
      <c r="B638" s="7">
        <v>49369900</v>
      </c>
      <c r="C638" s="7">
        <v>7000000</v>
      </c>
      <c r="D638" s="7">
        <v>42369900</v>
      </c>
    </row>
    <row r="639" spans="1:4" x14ac:dyDescent="0.3">
      <c r="A639" t="s">
        <v>5507</v>
      </c>
      <c r="B639" s="7">
        <v>45857453</v>
      </c>
      <c r="C639" s="7">
        <v>3500000</v>
      </c>
      <c r="D639" s="7">
        <v>42357453</v>
      </c>
    </row>
    <row r="640" spans="1:4" x14ac:dyDescent="0.3">
      <c r="A640" t="s">
        <v>5507</v>
      </c>
      <c r="B640" s="7">
        <v>45857453</v>
      </c>
      <c r="C640" s="7">
        <v>3500000</v>
      </c>
      <c r="D640" s="7">
        <v>42357453</v>
      </c>
    </row>
    <row r="641" spans="1:4" x14ac:dyDescent="0.3">
      <c r="A641" t="s">
        <v>386</v>
      </c>
      <c r="B641" s="7">
        <v>177343675</v>
      </c>
      <c r="C641" s="7">
        <v>135000000</v>
      </c>
      <c r="D641" s="7">
        <v>42343675</v>
      </c>
    </row>
    <row r="642" spans="1:4" x14ac:dyDescent="0.3">
      <c r="A642" t="s">
        <v>386</v>
      </c>
      <c r="B642" s="7">
        <v>177343675</v>
      </c>
      <c r="C642" s="7">
        <v>135000000</v>
      </c>
      <c r="D642" s="7">
        <v>42343675</v>
      </c>
    </row>
    <row r="643" spans="1:4" x14ac:dyDescent="0.3">
      <c r="A643" t="s">
        <v>386</v>
      </c>
      <c r="B643" s="7">
        <v>177343675</v>
      </c>
      <c r="C643" s="7">
        <v>135000000</v>
      </c>
      <c r="D643" s="7">
        <v>42343675</v>
      </c>
    </row>
    <row r="644" spans="1:4" x14ac:dyDescent="0.3">
      <c r="A644" t="s">
        <v>2841</v>
      </c>
      <c r="B644" s="7">
        <v>70235322</v>
      </c>
      <c r="C644" s="7">
        <v>28000000</v>
      </c>
      <c r="D644" s="7">
        <v>42235322</v>
      </c>
    </row>
    <row r="645" spans="1:4" x14ac:dyDescent="0.3">
      <c r="A645" t="s">
        <v>4590</v>
      </c>
      <c r="B645" s="7">
        <v>52200504</v>
      </c>
      <c r="C645" s="7">
        <v>10000000</v>
      </c>
      <c r="D645" s="7">
        <v>42200504</v>
      </c>
    </row>
    <row r="646" spans="1:4" x14ac:dyDescent="0.3">
      <c r="A646" t="s">
        <v>3692</v>
      </c>
      <c r="B646" s="7">
        <v>60057639</v>
      </c>
      <c r="C646" s="7">
        <v>18000000</v>
      </c>
      <c r="D646" s="7">
        <v>42057639</v>
      </c>
    </row>
    <row r="647" spans="1:4" x14ac:dyDescent="0.3">
      <c r="A647" t="s">
        <v>4492</v>
      </c>
      <c r="B647" s="7">
        <v>52929168</v>
      </c>
      <c r="C647" s="7">
        <v>11000000</v>
      </c>
      <c r="D647" s="7">
        <v>41929168</v>
      </c>
    </row>
    <row r="648" spans="1:4" x14ac:dyDescent="0.3">
      <c r="A648" t="s">
        <v>2608</v>
      </c>
      <c r="B648" s="7">
        <v>72077000</v>
      </c>
      <c r="C648" s="7">
        <v>30250000</v>
      </c>
      <c r="D648" s="7">
        <v>41827000</v>
      </c>
    </row>
    <row r="649" spans="1:4" x14ac:dyDescent="0.3">
      <c r="A649" t="s">
        <v>965</v>
      </c>
      <c r="B649" s="7">
        <v>119793567</v>
      </c>
      <c r="C649" s="7">
        <v>78000000</v>
      </c>
      <c r="D649" s="7">
        <v>41793567</v>
      </c>
    </row>
    <row r="650" spans="1:4" x14ac:dyDescent="0.3">
      <c r="A650" t="s">
        <v>2071</v>
      </c>
      <c r="B650" s="7">
        <v>81593527</v>
      </c>
      <c r="C650" s="7">
        <v>40000000</v>
      </c>
      <c r="D650" s="7">
        <v>41593527</v>
      </c>
    </row>
    <row r="651" spans="1:4" x14ac:dyDescent="0.3">
      <c r="A651" t="s">
        <v>3694</v>
      </c>
      <c r="B651" s="7">
        <v>59573085</v>
      </c>
      <c r="C651" s="7">
        <v>18000000</v>
      </c>
      <c r="D651" s="7">
        <v>41573085</v>
      </c>
    </row>
    <row r="652" spans="1:4" x14ac:dyDescent="0.3">
      <c r="A652" t="s">
        <v>3040</v>
      </c>
      <c r="B652" s="7">
        <v>66489425</v>
      </c>
      <c r="C652" s="7">
        <v>25000000</v>
      </c>
      <c r="D652" s="7">
        <v>41489425</v>
      </c>
    </row>
    <row r="653" spans="1:4" x14ac:dyDescent="0.3">
      <c r="A653" t="s">
        <v>1687</v>
      </c>
      <c r="B653" s="7">
        <v>91439400</v>
      </c>
      <c r="C653" s="7">
        <v>50000000</v>
      </c>
      <c r="D653" s="7">
        <v>41439400</v>
      </c>
    </row>
    <row r="654" spans="1:4" x14ac:dyDescent="0.3">
      <c r="A654" t="s">
        <v>2069</v>
      </c>
      <c r="B654" s="7">
        <v>81292135</v>
      </c>
      <c r="C654" s="7">
        <v>40000000</v>
      </c>
      <c r="D654" s="7">
        <v>41292135</v>
      </c>
    </row>
    <row r="655" spans="1:4" x14ac:dyDescent="0.3">
      <c r="A655" t="s">
        <v>1831</v>
      </c>
      <c r="B655" s="7">
        <v>89253340</v>
      </c>
      <c r="C655" s="7">
        <v>48000000</v>
      </c>
      <c r="D655" s="7">
        <v>41253340</v>
      </c>
    </row>
    <row r="656" spans="1:4" x14ac:dyDescent="0.3">
      <c r="A656" t="s">
        <v>3196</v>
      </c>
      <c r="B656" s="7">
        <v>65182182</v>
      </c>
      <c r="C656" s="7">
        <v>24000000</v>
      </c>
      <c r="D656" s="7">
        <v>41182182</v>
      </c>
    </row>
    <row r="657" spans="1:4" x14ac:dyDescent="0.3">
      <c r="A657" t="s">
        <v>788</v>
      </c>
      <c r="B657" s="7">
        <v>126149655</v>
      </c>
      <c r="C657" s="7">
        <v>85000000</v>
      </c>
      <c r="D657" s="7">
        <v>41149655</v>
      </c>
    </row>
    <row r="658" spans="1:4" x14ac:dyDescent="0.3">
      <c r="A658" t="s">
        <v>2280</v>
      </c>
      <c r="B658" s="7">
        <v>71038190</v>
      </c>
      <c r="C658" s="7">
        <v>30000000</v>
      </c>
      <c r="D658" s="7">
        <v>41038190</v>
      </c>
    </row>
    <row r="659" spans="1:4" x14ac:dyDescent="0.3">
      <c r="A659" t="s">
        <v>1666</v>
      </c>
      <c r="B659" s="7">
        <v>91030827</v>
      </c>
      <c r="C659" s="7">
        <v>50000000</v>
      </c>
      <c r="D659" s="7">
        <v>41030827</v>
      </c>
    </row>
    <row r="660" spans="1:4" x14ac:dyDescent="0.3">
      <c r="A660" t="s">
        <v>4787</v>
      </c>
      <c r="B660" s="7">
        <v>50000000</v>
      </c>
      <c r="C660" s="7">
        <v>9000000</v>
      </c>
      <c r="D660" s="7">
        <v>41000000</v>
      </c>
    </row>
    <row r="661" spans="1:4" x14ac:dyDescent="0.3">
      <c r="A661" t="s">
        <v>1071</v>
      </c>
      <c r="B661" s="7">
        <v>112950721</v>
      </c>
      <c r="C661" s="7">
        <v>72000000</v>
      </c>
      <c r="D661" s="7">
        <v>40950721</v>
      </c>
    </row>
    <row r="662" spans="1:4" x14ac:dyDescent="0.3">
      <c r="A662" t="s">
        <v>4572</v>
      </c>
      <c r="B662" s="7">
        <v>50752337</v>
      </c>
      <c r="C662" s="7">
        <v>10000000</v>
      </c>
      <c r="D662" s="7">
        <v>40752337</v>
      </c>
    </row>
    <row r="663" spans="1:4" x14ac:dyDescent="0.3">
      <c r="A663" t="s">
        <v>2270</v>
      </c>
      <c r="B663" s="7">
        <v>75668868</v>
      </c>
      <c r="C663" s="7">
        <v>35000000</v>
      </c>
      <c r="D663" s="7">
        <v>40668868</v>
      </c>
    </row>
    <row r="664" spans="1:4" x14ac:dyDescent="0.3">
      <c r="A664" t="s">
        <v>5415</v>
      </c>
      <c r="B664" s="7">
        <v>44566004</v>
      </c>
      <c r="C664" s="7">
        <v>4000000</v>
      </c>
      <c r="D664" s="7">
        <v>40566004</v>
      </c>
    </row>
    <row r="665" spans="1:4" x14ac:dyDescent="0.3">
      <c r="A665" t="s">
        <v>2892</v>
      </c>
      <c r="B665" s="7">
        <v>67900000</v>
      </c>
      <c r="C665" s="7">
        <v>27500000</v>
      </c>
      <c r="D665" s="7">
        <v>40400000</v>
      </c>
    </row>
    <row r="666" spans="1:4" x14ac:dyDescent="0.3">
      <c r="A666" t="s">
        <v>1680</v>
      </c>
      <c r="B666" s="7">
        <v>75367693</v>
      </c>
      <c r="C666" s="7">
        <v>35000000</v>
      </c>
      <c r="D666" s="7">
        <v>40367693</v>
      </c>
    </row>
    <row r="667" spans="1:4" x14ac:dyDescent="0.3">
      <c r="A667" t="s">
        <v>5242</v>
      </c>
      <c r="B667" s="7">
        <v>44793200</v>
      </c>
      <c r="C667" s="7">
        <v>4500000</v>
      </c>
      <c r="D667" s="7">
        <v>40293200</v>
      </c>
    </row>
    <row r="668" spans="1:4" x14ac:dyDescent="0.3">
      <c r="A668" t="s">
        <v>2072</v>
      </c>
      <c r="B668" s="7">
        <v>75274748</v>
      </c>
      <c r="C668" s="7">
        <v>35000000</v>
      </c>
      <c r="D668" s="7">
        <v>40274748</v>
      </c>
    </row>
    <row r="669" spans="1:4" x14ac:dyDescent="0.3">
      <c r="A669" t="s">
        <v>3968</v>
      </c>
      <c r="B669" s="7">
        <v>55184721</v>
      </c>
      <c r="C669" s="7">
        <v>15000000</v>
      </c>
      <c r="D669" s="7">
        <v>40184721</v>
      </c>
    </row>
    <row r="670" spans="1:4" x14ac:dyDescent="0.3">
      <c r="A670" t="s">
        <v>864</v>
      </c>
      <c r="B670" s="7">
        <v>120136047</v>
      </c>
      <c r="C670" s="7">
        <v>80000000</v>
      </c>
      <c r="D670" s="7">
        <v>40136047</v>
      </c>
    </row>
    <row r="671" spans="1:4" x14ac:dyDescent="0.3">
      <c r="A671" t="s">
        <v>1532</v>
      </c>
      <c r="B671" s="7">
        <v>70098138</v>
      </c>
      <c r="C671" s="7">
        <v>30000000</v>
      </c>
      <c r="D671" s="7">
        <v>40098138</v>
      </c>
    </row>
    <row r="672" spans="1:4" x14ac:dyDescent="0.3">
      <c r="A672" t="s">
        <v>3396</v>
      </c>
      <c r="B672" s="7">
        <v>60072596</v>
      </c>
      <c r="C672" s="7">
        <v>20000000</v>
      </c>
      <c r="D672" s="7">
        <v>40072596</v>
      </c>
    </row>
    <row r="673" spans="1:4" x14ac:dyDescent="0.3">
      <c r="A673" t="s">
        <v>2667</v>
      </c>
      <c r="B673" s="7">
        <v>56816662</v>
      </c>
      <c r="C673" s="7">
        <v>17000000</v>
      </c>
      <c r="D673" s="7">
        <v>39816662</v>
      </c>
    </row>
    <row r="674" spans="1:4" x14ac:dyDescent="0.3">
      <c r="A674" t="s">
        <v>117</v>
      </c>
      <c r="B674" s="7">
        <v>144812796</v>
      </c>
      <c r="C674" s="7">
        <v>105000000</v>
      </c>
      <c r="D674" s="7">
        <v>39812796</v>
      </c>
    </row>
    <row r="675" spans="1:4" x14ac:dyDescent="0.3">
      <c r="A675" t="s">
        <v>117</v>
      </c>
      <c r="B675" s="7">
        <v>144812796</v>
      </c>
      <c r="C675" s="7">
        <v>105000000</v>
      </c>
      <c r="D675" s="7">
        <v>39812796</v>
      </c>
    </row>
    <row r="676" spans="1:4" x14ac:dyDescent="0.3">
      <c r="A676" t="s">
        <v>2947</v>
      </c>
      <c r="B676" s="7">
        <v>65703412</v>
      </c>
      <c r="C676" s="7">
        <v>26000000</v>
      </c>
      <c r="D676" s="7">
        <v>39703412</v>
      </c>
    </row>
    <row r="677" spans="1:4" x14ac:dyDescent="0.3">
      <c r="A677" t="s">
        <v>3640</v>
      </c>
      <c r="B677" s="7">
        <v>58571513</v>
      </c>
      <c r="C677" s="7">
        <v>19000000</v>
      </c>
      <c r="D677" s="7">
        <v>39571513</v>
      </c>
    </row>
    <row r="678" spans="1:4" x14ac:dyDescent="0.3">
      <c r="A678" t="s">
        <v>1639</v>
      </c>
      <c r="B678" s="7">
        <v>90567722</v>
      </c>
      <c r="C678" s="7">
        <v>51000000</v>
      </c>
      <c r="D678" s="7">
        <v>39567722</v>
      </c>
    </row>
    <row r="679" spans="1:4" x14ac:dyDescent="0.3">
      <c r="A679" t="s">
        <v>4495</v>
      </c>
      <c r="B679" s="7">
        <v>50461335</v>
      </c>
      <c r="C679" s="7">
        <v>11000000</v>
      </c>
      <c r="D679" s="7">
        <v>39461335</v>
      </c>
    </row>
    <row r="680" spans="1:4" x14ac:dyDescent="0.3">
      <c r="A680" t="s">
        <v>5244</v>
      </c>
      <c r="B680" s="7">
        <v>44456509</v>
      </c>
      <c r="C680" s="7">
        <v>5000000</v>
      </c>
      <c r="D680" s="7">
        <v>39456509</v>
      </c>
    </row>
    <row r="681" spans="1:4" x14ac:dyDescent="0.3">
      <c r="A681" t="s">
        <v>4266</v>
      </c>
      <c r="B681" s="7">
        <v>52543632</v>
      </c>
      <c r="C681" s="7">
        <v>13200000</v>
      </c>
      <c r="D681" s="7">
        <v>39343632</v>
      </c>
    </row>
    <row r="682" spans="1:4" x14ac:dyDescent="0.3">
      <c r="A682" t="s">
        <v>2840</v>
      </c>
      <c r="B682" s="7">
        <v>67266300</v>
      </c>
      <c r="C682" s="7">
        <v>28000000</v>
      </c>
      <c r="D682" s="7">
        <v>39266300</v>
      </c>
    </row>
    <row r="683" spans="1:4" x14ac:dyDescent="0.3">
      <c r="A683" t="s">
        <v>5813</v>
      </c>
      <c r="B683" s="7">
        <v>40990055</v>
      </c>
      <c r="C683" s="7">
        <v>1800000</v>
      </c>
      <c r="D683" s="7">
        <v>39190055</v>
      </c>
    </row>
    <row r="684" spans="1:4" x14ac:dyDescent="0.3">
      <c r="A684" t="s">
        <v>2664</v>
      </c>
      <c r="B684" s="7">
        <v>58156435</v>
      </c>
      <c r="C684" s="7">
        <v>19000000</v>
      </c>
      <c r="D684" s="7">
        <v>39156435</v>
      </c>
    </row>
    <row r="685" spans="1:4" x14ac:dyDescent="0.3">
      <c r="A685" t="s">
        <v>6163</v>
      </c>
      <c r="B685" s="7">
        <v>39552600</v>
      </c>
      <c r="C685" s="7">
        <v>500000</v>
      </c>
      <c r="D685" s="7">
        <v>39052600</v>
      </c>
    </row>
    <row r="686" spans="1:4" x14ac:dyDescent="0.3">
      <c r="A686" t="s">
        <v>2863</v>
      </c>
      <c r="B686" s="7">
        <v>66950483</v>
      </c>
      <c r="C686" s="7">
        <v>28000000</v>
      </c>
      <c r="D686" s="7">
        <v>38950483</v>
      </c>
    </row>
    <row r="687" spans="1:4" x14ac:dyDescent="0.3">
      <c r="A687" t="s">
        <v>4318</v>
      </c>
      <c r="B687" s="7">
        <v>51872378</v>
      </c>
      <c r="C687" s="7">
        <v>13000000</v>
      </c>
      <c r="D687" s="7">
        <v>38872378</v>
      </c>
    </row>
    <row r="688" spans="1:4" x14ac:dyDescent="0.3">
      <c r="A688" t="s">
        <v>1525</v>
      </c>
      <c r="B688" s="7">
        <v>93815117</v>
      </c>
      <c r="C688" s="7">
        <v>55000000</v>
      </c>
      <c r="D688" s="7">
        <v>38815117</v>
      </c>
    </row>
    <row r="689" spans="1:4" x14ac:dyDescent="0.3">
      <c r="A689" t="s">
        <v>4497</v>
      </c>
      <c r="B689" s="7">
        <v>49797148</v>
      </c>
      <c r="C689" s="7">
        <v>11000000</v>
      </c>
      <c r="D689" s="7">
        <v>38797148</v>
      </c>
    </row>
    <row r="690" spans="1:4" x14ac:dyDescent="0.3">
      <c r="A690" t="s">
        <v>4645</v>
      </c>
      <c r="B690" s="7">
        <v>43771291</v>
      </c>
      <c r="C690" s="7">
        <v>5000000</v>
      </c>
      <c r="D690" s="7">
        <v>38771291</v>
      </c>
    </row>
    <row r="691" spans="1:4" x14ac:dyDescent="0.3">
      <c r="A691" t="s">
        <v>4645</v>
      </c>
      <c r="B691" s="7">
        <v>43771291</v>
      </c>
      <c r="C691" s="7">
        <v>5000000</v>
      </c>
      <c r="D691" s="7">
        <v>38771291</v>
      </c>
    </row>
    <row r="692" spans="1:4" x14ac:dyDescent="0.3">
      <c r="A692" t="s">
        <v>114</v>
      </c>
      <c r="B692" s="7">
        <v>228756232</v>
      </c>
      <c r="C692" s="7">
        <v>190000000</v>
      </c>
      <c r="D692" s="7">
        <v>38756232</v>
      </c>
    </row>
    <row r="693" spans="1:4" x14ac:dyDescent="0.3">
      <c r="A693" t="s">
        <v>3647</v>
      </c>
      <c r="B693" s="7">
        <v>51697449</v>
      </c>
      <c r="C693" s="7">
        <v>13000000</v>
      </c>
      <c r="D693" s="7">
        <v>38697449</v>
      </c>
    </row>
    <row r="694" spans="1:4" x14ac:dyDescent="0.3">
      <c r="A694" t="s">
        <v>1677</v>
      </c>
      <c r="B694" s="7">
        <v>88658172</v>
      </c>
      <c r="C694" s="7">
        <v>50000000</v>
      </c>
      <c r="D694" s="7">
        <v>38658172</v>
      </c>
    </row>
    <row r="695" spans="1:4" x14ac:dyDescent="0.3">
      <c r="A695" t="s">
        <v>185</v>
      </c>
      <c r="B695" s="7">
        <v>208543795</v>
      </c>
      <c r="C695" s="7">
        <v>170000000</v>
      </c>
      <c r="D695" s="7">
        <v>38543795</v>
      </c>
    </row>
    <row r="696" spans="1:4" x14ac:dyDescent="0.3">
      <c r="A696" t="s">
        <v>4571</v>
      </c>
      <c r="B696" s="7">
        <v>52293982</v>
      </c>
      <c r="C696" s="7">
        <v>13800000</v>
      </c>
      <c r="D696" s="7">
        <v>38493982</v>
      </c>
    </row>
    <row r="697" spans="1:4" x14ac:dyDescent="0.3">
      <c r="A697" t="s">
        <v>1526</v>
      </c>
      <c r="B697" s="7">
        <v>91400000</v>
      </c>
      <c r="C697" s="7">
        <v>53000000</v>
      </c>
      <c r="D697" s="7">
        <v>38400000</v>
      </c>
    </row>
    <row r="698" spans="1:4" x14ac:dyDescent="0.3">
      <c r="A698" t="s">
        <v>1872</v>
      </c>
      <c r="B698" s="7">
        <v>83287363</v>
      </c>
      <c r="C698" s="7">
        <v>45000000</v>
      </c>
      <c r="D698" s="7">
        <v>38287363</v>
      </c>
    </row>
    <row r="699" spans="1:4" x14ac:dyDescent="0.3">
      <c r="A699" t="s">
        <v>425</v>
      </c>
      <c r="B699" s="7">
        <v>163192114</v>
      </c>
      <c r="C699" s="7">
        <v>125000000</v>
      </c>
      <c r="D699" s="7">
        <v>38192114</v>
      </c>
    </row>
    <row r="700" spans="1:4" x14ac:dyDescent="0.3">
      <c r="A700" t="s">
        <v>425</v>
      </c>
      <c r="B700" s="7">
        <v>163192114</v>
      </c>
      <c r="C700" s="7">
        <v>125000000</v>
      </c>
      <c r="D700" s="7">
        <v>38192114</v>
      </c>
    </row>
    <row r="701" spans="1:4" x14ac:dyDescent="0.3">
      <c r="A701" t="s">
        <v>3649</v>
      </c>
      <c r="B701" s="7">
        <v>56127162</v>
      </c>
      <c r="C701" s="7">
        <v>18000000</v>
      </c>
      <c r="D701" s="7">
        <v>38127162</v>
      </c>
    </row>
    <row r="702" spans="1:4" x14ac:dyDescent="0.3">
      <c r="A702" t="s">
        <v>1007</v>
      </c>
      <c r="B702" s="7">
        <v>73023275</v>
      </c>
      <c r="C702" s="7">
        <v>35000000</v>
      </c>
      <c r="D702" s="7">
        <v>38023275</v>
      </c>
    </row>
    <row r="703" spans="1:4" x14ac:dyDescent="0.3">
      <c r="A703" t="s">
        <v>3870</v>
      </c>
      <c r="B703" s="7">
        <v>54000000</v>
      </c>
      <c r="C703" s="7">
        <v>16000000</v>
      </c>
      <c r="D703" s="7">
        <v>38000000</v>
      </c>
    </row>
    <row r="704" spans="1:4" x14ac:dyDescent="0.3">
      <c r="A704" t="s">
        <v>2556</v>
      </c>
      <c r="B704" s="7">
        <v>57744720</v>
      </c>
      <c r="C704" s="7">
        <v>20000000</v>
      </c>
      <c r="D704" s="7">
        <v>37744720</v>
      </c>
    </row>
    <row r="705" spans="1:4" x14ac:dyDescent="0.3">
      <c r="A705" t="s">
        <v>3288</v>
      </c>
      <c r="B705" s="7">
        <v>59696176</v>
      </c>
      <c r="C705" s="7">
        <v>22000000</v>
      </c>
      <c r="D705" s="7">
        <v>37696176</v>
      </c>
    </row>
    <row r="706" spans="1:4" x14ac:dyDescent="0.3">
      <c r="A706" t="s">
        <v>5116</v>
      </c>
      <c r="B706" s="7">
        <v>43650000</v>
      </c>
      <c r="C706" s="7">
        <v>6000000</v>
      </c>
      <c r="D706" s="7">
        <v>37650000</v>
      </c>
    </row>
    <row r="707" spans="1:4" x14ac:dyDescent="0.3">
      <c r="A707" t="s">
        <v>5663</v>
      </c>
      <c r="B707" s="7">
        <v>40041683</v>
      </c>
      <c r="C707" s="7">
        <v>2500000</v>
      </c>
      <c r="D707" s="7">
        <v>37541683</v>
      </c>
    </row>
    <row r="708" spans="1:4" x14ac:dyDescent="0.3">
      <c r="A708" t="s">
        <v>2288</v>
      </c>
      <c r="B708" s="7">
        <v>47536959</v>
      </c>
      <c r="C708" s="7">
        <v>10000000</v>
      </c>
      <c r="D708" s="7">
        <v>37536959</v>
      </c>
    </row>
    <row r="709" spans="1:4" x14ac:dyDescent="0.3">
      <c r="A709" t="s">
        <v>2288</v>
      </c>
      <c r="B709" s="7">
        <v>47536959</v>
      </c>
      <c r="C709" s="7">
        <v>10000000</v>
      </c>
      <c r="D709" s="7">
        <v>37536959</v>
      </c>
    </row>
    <row r="710" spans="1:4" x14ac:dyDescent="0.3">
      <c r="A710" t="s">
        <v>4382</v>
      </c>
      <c r="B710" s="7">
        <v>42365600</v>
      </c>
      <c r="C710" s="7">
        <v>5000000</v>
      </c>
      <c r="D710" s="7">
        <v>37365600</v>
      </c>
    </row>
    <row r="711" spans="1:4" x14ac:dyDescent="0.3">
      <c r="A711" t="s">
        <v>3973</v>
      </c>
      <c r="B711" s="7">
        <v>54322273</v>
      </c>
      <c r="C711" s="7">
        <v>17000000</v>
      </c>
      <c r="D711" s="7">
        <v>37322273</v>
      </c>
    </row>
    <row r="712" spans="1:4" x14ac:dyDescent="0.3">
      <c r="A712" t="s">
        <v>4251</v>
      </c>
      <c r="B712" s="7">
        <v>54257433</v>
      </c>
      <c r="C712" s="7">
        <v>17000000</v>
      </c>
      <c r="D712" s="7">
        <v>37257433</v>
      </c>
    </row>
    <row r="713" spans="1:4" x14ac:dyDescent="0.3">
      <c r="A713" t="s">
        <v>1884</v>
      </c>
      <c r="B713" s="7">
        <v>67253092</v>
      </c>
      <c r="C713" s="7">
        <v>30000000</v>
      </c>
      <c r="D713" s="7">
        <v>37253092</v>
      </c>
    </row>
    <row r="714" spans="1:4" x14ac:dyDescent="0.3">
      <c r="A714" t="s">
        <v>3834</v>
      </c>
      <c r="B714" s="7">
        <v>54239856</v>
      </c>
      <c r="C714" s="7">
        <v>17000000</v>
      </c>
      <c r="D714" s="7">
        <v>37239856</v>
      </c>
    </row>
    <row r="715" spans="1:4" x14ac:dyDescent="0.3">
      <c r="A715" t="s">
        <v>4859</v>
      </c>
      <c r="B715" s="7">
        <v>45063889</v>
      </c>
      <c r="C715" s="7">
        <v>8000000</v>
      </c>
      <c r="D715" s="7">
        <v>37063889</v>
      </c>
    </row>
    <row r="716" spans="1:4" x14ac:dyDescent="0.3">
      <c r="A716" t="s">
        <v>4775</v>
      </c>
      <c r="B716" s="7">
        <v>46300000</v>
      </c>
      <c r="C716" s="7">
        <v>9400000</v>
      </c>
      <c r="D716" s="7">
        <v>36900000</v>
      </c>
    </row>
    <row r="717" spans="1:4" x14ac:dyDescent="0.3">
      <c r="A717" t="s">
        <v>3872</v>
      </c>
      <c r="B717" s="7">
        <v>52885587</v>
      </c>
      <c r="C717" s="7">
        <v>16000000</v>
      </c>
      <c r="D717" s="7">
        <v>36885587</v>
      </c>
    </row>
    <row r="718" spans="1:4" x14ac:dyDescent="0.3">
      <c r="A718" t="s">
        <v>3693</v>
      </c>
      <c r="B718" s="7">
        <v>53868030</v>
      </c>
      <c r="C718" s="7">
        <v>17000000</v>
      </c>
      <c r="D718" s="7">
        <v>36868030</v>
      </c>
    </row>
    <row r="719" spans="1:4" x14ac:dyDescent="0.3">
      <c r="A719" t="s">
        <v>3394</v>
      </c>
      <c r="B719" s="7">
        <v>56667870</v>
      </c>
      <c r="C719" s="7">
        <v>20000000</v>
      </c>
      <c r="D719" s="7">
        <v>36667870</v>
      </c>
    </row>
    <row r="720" spans="1:4" x14ac:dyDescent="0.3">
      <c r="A720" t="s">
        <v>1105</v>
      </c>
      <c r="B720" s="7">
        <v>116643346</v>
      </c>
      <c r="C720" s="7">
        <v>80000000</v>
      </c>
      <c r="D720" s="7">
        <v>36643346</v>
      </c>
    </row>
    <row r="721" spans="1:4" x14ac:dyDescent="0.3">
      <c r="A721" t="s">
        <v>354</v>
      </c>
      <c r="B721" s="7">
        <v>176636816</v>
      </c>
      <c r="C721" s="7">
        <v>140000000</v>
      </c>
      <c r="D721" s="7">
        <v>36636816</v>
      </c>
    </row>
    <row r="722" spans="1:4" x14ac:dyDescent="0.3">
      <c r="A722" t="s">
        <v>2654</v>
      </c>
      <c r="B722" s="7">
        <v>66600000</v>
      </c>
      <c r="C722" s="7">
        <v>30000000</v>
      </c>
      <c r="D722" s="7">
        <v>36600000</v>
      </c>
    </row>
    <row r="723" spans="1:4" x14ac:dyDescent="0.3">
      <c r="A723" t="s">
        <v>4976</v>
      </c>
      <c r="B723" s="7">
        <v>43800000</v>
      </c>
      <c r="C723" s="7">
        <v>7200000</v>
      </c>
      <c r="D723" s="7">
        <v>36600000</v>
      </c>
    </row>
    <row r="724" spans="1:4" x14ac:dyDescent="0.3">
      <c r="A724" t="s">
        <v>2642</v>
      </c>
      <c r="B724" s="7">
        <v>66528842</v>
      </c>
      <c r="C724" s="7">
        <v>30000000</v>
      </c>
      <c r="D724" s="7">
        <v>36528842</v>
      </c>
    </row>
    <row r="725" spans="1:4" x14ac:dyDescent="0.3">
      <c r="A725" t="s">
        <v>4169</v>
      </c>
      <c r="B725" s="7">
        <v>51527787</v>
      </c>
      <c r="C725" s="7">
        <v>15000000</v>
      </c>
      <c r="D725" s="7">
        <v>36527787</v>
      </c>
    </row>
    <row r="726" spans="1:4" x14ac:dyDescent="0.3">
      <c r="A726" t="s">
        <v>2651</v>
      </c>
      <c r="B726" s="7">
        <v>66468315</v>
      </c>
      <c r="C726" s="7">
        <v>30000000</v>
      </c>
      <c r="D726" s="7">
        <v>36468315</v>
      </c>
    </row>
    <row r="727" spans="1:4" x14ac:dyDescent="0.3">
      <c r="A727" t="s">
        <v>3395</v>
      </c>
      <c r="B727" s="7">
        <v>56398162</v>
      </c>
      <c r="C727" s="7">
        <v>20000000</v>
      </c>
      <c r="D727" s="7">
        <v>36398162</v>
      </c>
    </row>
    <row r="728" spans="1:4" x14ac:dyDescent="0.3">
      <c r="A728" t="s">
        <v>4581</v>
      </c>
      <c r="B728" s="7">
        <v>46377022</v>
      </c>
      <c r="C728" s="7">
        <v>10000000</v>
      </c>
      <c r="D728" s="7">
        <v>36377022</v>
      </c>
    </row>
    <row r="729" spans="1:4" x14ac:dyDescent="0.3">
      <c r="A729" t="s">
        <v>2844</v>
      </c>
      <c r="B729" s="7">
        <v>64371181</v>
      </c>
      <c r="C729" s="7">
        <v>28000000</v>
      </c>
      <c r="D729" s="7">
        <v>36371181</v>
      </c>
    </row>
    <row r="730" spans="1:4" x14ac:dyDescent="0.3">
      <c r="A730" t="s">
        <v>3398</v>
      </c>
      <c r="B730" s="7">
        <v>56362352</v>
      </c>
      <c r="C730" s="7">
        <v>20000000</v>
      </c>
      <c r="D730" s="7">
        <v>36362352</v>
      </c>
    </row>
    <row r="731" spans="1:4" x14ac:dyDescent="0.3">
      <c r="A731" t="s">
        <v>267</v>
      </c>
      <c r="B731" s="7">
        <v>206360018</v>
      </c>
      <c r="C731" s="7">
        <v>170000000</v>
      </c>
      <c r="D731" s="7">
        <v>36360018</v>
      </c>
    </row>
    <row r="732" spans="1:4" x14ac:dyDescent="0.3">
      <c r="A732" t="s">
        <v>2948</v>
      </c>
      <c r="B732" s="7">
        <v>58328680</v>
      </c>
      <c r="C732" s="7">
        <v>22000000</v>
      </c>
      <c r="D732" s="7">
        <v>36328680</v>
      </c>
    </row>
    <row r="733" spans="1:4" x14ac:dyDescent="0.3">
      <c r="A733" t="s">
        <v>1534</v>
      </c>
      <c r="B733" s="7">
        <v>66207920</v>
      </c>
      <c r="C733" s="7">
        <v>30000000</v>
      </c>
      <c r="D733" s="7">
        <v>36207920</v>
      </c>
    </row>
    <row r="734" spans="1:4" x14ac:dyDescent="0.3">
      <c r="A734" t="s">
        <v>3400</v>
      </c>
      <c r="B734" s="7">
        <v>56154094</v>
      </c>
      <c r="C734" s="7">
        <v>20000000</v>
      </c>
      <c r="D734" s="7">
        <v>36154094</v>
      </c>
    </row>
    <row r="735" spans="1:4" x14ac:dyDescent="0.3">
      <c r="A735" t="s">
        <v>4245</v>
      </c>
      <c r="B735" s="7">
        <v>48637684</v>
      </c>
      <c r="C735" s="7">
        <v>12500000</v>
      </c>
      <c r="D735" s="7">
        <v>36137684</v>
      </c>
    </row>
    <row r="736" spans="1:4" x14ac:dyDescent="0.3">
      <c r="A736" t="s">
        <v>4256</v>
      </c>
      <c r="B736" s="7">
        <v>49121934</v>
      </c>
      <c r="C736" s="7">
        <v>13000000</v>
      </c>
      <c r="D736" s="7">
        <v>36121934</v>
      </c>
    </row>
    <row r="737" spans="1:4" x14ac:dyDescent="0.3">
      <c r="A737" t="s">
        <v>4941</v>
      </c>
      <c r="B737" s="7">
        <v>43490057</v>
      </c>
      <c r="C737" s="7">
        <v>7500000</v>
      </c>
      <c r="D737" s="7">
        <v>35990057</v>
      </c>
    </row>
    <row r="738" spans="1:4" x14ac:dyDescent="0.3">
      <c r="A738" t="s">
        <v>3281</v>
      </c>
      <c r="B738" s="7">
        <v>70960517</v>
      </c>
      <c r="C738" s="7">
        <v>35000000</v>
      </c>
      <c r="D738" s="7">
        <v>35960517</v>
      </c>
    </row>
    <row r="739" spans="1:4" x14ac:dyDescent="0.3">
      <c r="A739" t="s">
        <v>2849</v>
      </c>
      <c r="B739" s="7">
        <v>63910583</v>
      </c>
      <c r="C739" s="7">
        <v>28000000</v>
      </c>
      <c r="D739" s="7">
        <v>35910583</v>
      </c>
    </row>
    <row r="740" spans="1:4" x14ac:dyDescent="0.3">
      <c r="A740" t="s">
        <v>4347</v>
      </c>
      <c r="B740" s="7">
        <v>48092846</v>
      </c>
      <c r="C740" s="7">
        <v>12500000</v>
      </c>
      <c r="D740" s="7">
        <v>35592846</v>
      </c>
    </row>
    <row r="741" spans="1:4" x14ac:dyDescent="0.3">
      <c r="A741" t="s">
        <v>2949</v>
      </c>
      <c r="B741" s="7">
        <v>61490000</v>
      </c>
      <c r="C741" s="7">
        <v>26000000</v>
      </c>
      <c r="D741" s="7">
        <v>35490000</v>
      </c>
    </row>
    <row r="742" spans="1:4" x14ac:dyDescent="0.3">
      <c r="A742" t="s">
        <v>1219</v>
      </c>
      <c r="B742" s="7">
        <v>100468793</v>
      </c>
      <c r="C742" s="7">
        <v>65000000</v>
      </c>
      <c r="D742" s="7">
        <v>35468793</v>
      </c>
    </row>
    <row r="743" spans="1:4" x14ac:dyDescent="0.3">
      <c r="A743" t="s">
        <v>3403</v>
      </c>
      <c r="B743" s="7">
        <v>55461307</v>
      </c>
      <c r="C743" s="7">
        <v>20000000</v>
      </c>
      <c r="D743" s="7">
        <v>35461307</v>
      </c>
    </row>
    <row r="744" spans="1:4" x14ac:dyDescent="0.3">
      <c r="A744" t="s">
        <v>3403</v>
      </c>
      <c r="B744" s="7">
        <v>55461307</v>
      </c>
      <c r="C744" s="7">
        <v>20000000</v>
      </c>
      <c r="D744" s="7">
        <v>35461307</v>
      </c>
    </row>
    <row r="745" spans="1:4" x14ac:dyDescent="0.3">
      <c r="A745" t="s">
        <v>1222</v>
      </c>
      <c r="B745" s="7">
        <v>100448498</v>
      </c>
      <c r="C745" s="7">
        <v>65000000</v>
      </c>
      <c r="D745" s="7">
        <v>35448498</v>
      </c>
    </row>
    <row r="746" spans="1:4" x14ac:dyDescent="0.3">
      <c r="A746" t="s">
        <v>3020</v>
      </c>
      <c r="B746" s="7">
        <v>60443237</v>
      </c>
      <c r="C746" s="7">
        <v>25000000</v>
      </c>
      <c r="D746" s="7">
        <v>35443237</v>
      </c>
    </row>
    <row r="747" spans="1:4" x14ac:dyDescent="0.3">
      <c r="A747" t="s">
        <v>93</v>
      </c>
      <c r="B747" s="7">
        <v>245428137</v>
      </c>
      <c r="C747" s="7">
        <v>210000000</v>
      </c>
      <c r="D747" s="7">
        <v>35428137</v>
      </c>
    </row>
    <row r="748" spans="1:4" x14ac:dyDescent="0.3">
      <c r="A748" t="s">
        <v>2076</v>
      </c>
      <c r="B748" s="7">
        <v>75305995</v>
      </c>
      <c r="C748" s="7">
        <v>40000000</v>
      </c>
      <c r="D748" s="7">
        <v>35305995</v>
      </c>
    </row>
    <row r="749" spans="1:4" x14ac:dyDescent="0.3">
      <c r="A749" t="s">
        <v>2324</v>
      </c>
      <c r="B749" s="7">
        <v>72279690</v>
      </c>
      <c r="C749" s="7">
        <v>37000000</v>
      </c>
      <c r="D749" s="7">
        <v>35279690</v>
      </c>
    </row>
    <row r="750" spans="1:4" x14ac:dyDescent="0.3">
      <c r="A750" t="s">
        <v>5416</v>
      </c>
      <c r="B750" s="7">
        <v>39200000</v>
      </c>
      <c r="C750" s="7">
        <v>4000000</v>
      </c>
      <c r="D750" s="7">
        <v>35200000</v>
      </c>
    </row>
    <row r="751" spans="1:4" x14ac:dyDescent="0.3">
      <c r="A751" t="s">
        <v>5562</v>
      </c>
      <c r="B751" s="7">
        <v>38168022</v>
      </c>
      <c r="C751" s="7">
        <v>3000000</v>
      </c>
      <c r="D751" s="7">
        <v>35168022</v>
      </c>
    </row>
    <row r="752" spans="1:4" x14ac:dyDescent="0.3">
      <c r="A752" t="s">
        <v>3153</v>
      </c>
      <c r="B752" s="7">
        <v>49122319</v>
      </c>
      <c r="C752" s="7">
        <v>14000000</v>
      </c>
      <c r="D752" s="7">
        <v>35122319</v>
      </c>
    </row>
    <row r="753" spans="1:4" x14ac:dyDescent="0.3">
      <c r="A753" t="s">
        <v>3153</v>
      </c>
      <c r="B753" s="7">
        <v>49122319</v>
      </c>
      <c r="C753" s="7">
        <v>14000000</v>
      </c>
      <c r="D753" s="7">
        <v>35122319</v>
      </c>
    </row>
    <row r="754" spans="1:4" x14ac:dyDescent="0.3">
      <c r="A754" t="s">
        <v>2326</v>
      </c>
      <c r="B754" s="7">
        <v>71026631</v>
      </c>
      <c r="C754" s="7">
        <v>36000000</v>
      </c>
      <c r="D754" s="7">
        <v>35026631</v>
      </c>
    </row>
    <row r="755" spans="1:4" x14ac:dyDescent="0.3">
      <c r="A755" t="s">
        <v>2646</v>
      </c>
      <c r="B755" s="7">
        <v>65010106</v>
      </c>
      <c r="C755" s="7">
        <v>30000000</v>
      </c>
      <c r="D755" s="7">
        <v>35010106</v>
      </c>
    </row>
    <row r="756" spans="1:4" x14ac:dyDescent="0.3">
      <c r="A756" t="s">
        <v>3781</v>
      </c>
      <c r="B756" s="7">
        <v>58006147</v>
      </c>
      <c r="C756" s="7">
        <v>23000000</v>
      </c>
      <c r="D756" s="7">
        <v>35006147</v>
      </c>
    </row>
    <row r="757" spans="1:4" x14ac:dyDescent="0.3">
      <c r="A757" t="s">
        <v>1336</v>
      </c>
      <c r="B757" s="7">
        <v>100003492</v>
      </c>
      <c r="C757" s="7">
        <v>65000000</v>
      </c>
      <c r="D757" s="7">
        <v>35003492</v>
      </c>
    </row>
    <row r="758" spans="1:4" x14ac:dyDescent="0.3">
      <c r="A758" t="s">
        <v>3971</v>
      </c>
      <c r="B758" s="7">
        <v>50003300</v>
      </c>
      <c r="C758" s="7">
        <v>15000000</v>
      </c>
      <c r="D758" s="7">
        <v>35003300</v>
      </c>
    </row>
    <row r="759" spans="1:4" x14ac:dyDescent="0.3">
      <c r="A759" t="s">
        <v>3985</v>
      </c>
      <c r="B759" s="7">
        <v>44886089</v>
      </c>
      <c r="C759" s="7">
        <v>10000000</v>
      </c>
      <c r="D759" s="7">
        <v>34886089</v>
      </c>
    </row>
    <row r="760" spans="1:4" x14ac:dyDescent="0.3">
      <c r="A760" t="s">
        <v>1529</v>
      </c>
      <c r="B760" s="7">
        <v>89706988</v>
      </c>
      <c r="C760" s="7">
        <v>55000000</v>
      </c>
      <c r="D760" s="7">
        <v>34706988</v>
      </c>
    </row>
    <row r="761" spans="1:4" x14ac:dyDescent="0.3">
      <c r="A761" t="s">
        <v>3363</v>
      </c>
      <c r="B761" s="7">
        <v>69700000</v>
      </c>
      <c r="C761" s="7">
        <v>35000000</v>
      </c>
      <c r="D761" s="7">
        <v>34700000</v>
      </c>
    </row>
    <row r="762" spans="1:4" x14ac:dyDescent="0.3">
      <c r="A762" t="s">
        <v>5053</v>
      </c>
      <c r="B762" s="7">
        <v>41400000</v>
      </c>
      <c r="C762" s="7">
        <v>6900000</v>
      </c>
      <c r="D762" s="7">
        <v>34500000</v>
      </c>
    </row>
    <row r="763" spans="1:4" x14ac:dyDescent="0.3">
      <c r="A763" t="s">
        <v>2850</v>
      </c>
      <c r="B763" s="7">
        <v>62300000</v>
      </c>
      <c r="C763" s="7">
        <v>28000000</v>
      </c>
      <c r="D763" s="7">
        <v>34300000</v>
      </c>
    </row>
    <row r="764" spans="1:4" x14ac:dyDescent="0.3">
      <c r="A764" t="s">
        <v>1678</v>
      </c>
      <c r="B764" s="7">
        <v>84244877</v>
      </c>
      <c r="C764" s="7">
        <v>50000000</v>
      </c>
      <c r="D764" s="7">
        <v>34244877</v>
      </c>
    </row>
    <row r="765" spans="1:4" x14ac:dyDescent="0.3">
      <c r="A765" t="s">
        <v>1062</v>
      </c>
      <c r="B765" s="7">
        <v>107225164</v>
      </c>
      <c r="C765" s="7">
        <v>73000000</v>
      </c>
      <c r="D765" s="7">
        <v>34225164</v>
      </c>
    </row>
    <row r="766" spans="1:4" x14ac:dyDescent="0.3">
      <c r="A766" t="s">
        <v>5833</v>
      </c>
      <c r="B766" s="7">
        <v>35918429</v>
      </c>
      <c r="C766" s="7">
        <v>1700000</v>
      </c>
      <c r="D766" s="7">
        <v>34218429</v>
      </c>
    </row>
    <row r="767" spans="1:4" x14ac:dyDescent="0.3">
      <c r="A767" t="s">
        <v>2652</v>
      </c>
      <c r="B767" s="7">
        <v>64172251</v>
      </c>
      <c r="C767" s="7">
        <v>30000000</v>
      </c>
      <c r="D767" s="7">
        <v>34172251</v>
      </c>
    </row>
    <row r="768" spans="1:4" x14ac:dyDescent="0.3">
      <c r="A768" t="s">
        <v>2077</v>
      </c>
      <c r="B768" s="7">
        <v>74098862</v>
      </c>
      <c r="C768" s="7">
        <v>40000000</v>
      </c>
      <c r="D768" s="7">
        <v>34098862</v>
      </c>
    </row>
    <row r="769" spans="1:4" x14ac:dyDescent="0.3">
      <c r="A769" t="s">
        <v>2599</v>
      </c>
      <c r="B769" s="7">
        <v>59073773</v>
      </c>
      <c r="C769" s="7">
        <v>25000000</v>
      </c>
      <c r="D769" s="7">
        <v>34073773</v>
      </c>
    </row>
    <row r="770" spans="1:4" x14ac:dyDescent="0.3">
      <c r="A770" t="s">
        <v>2821</v>
      </c>
      <c r="B770" s="7">
        <v>63034755</v>
      </c>
      <c r="C770" s="7">
        <v>29000000</v>
      </c>
      <c r="D770" s="7">
        <v>34034755</v>
      </c>
    </row>
    <row r="771" spans="1:4" x14ac:dyDescent="0.3">
      <c r="A771" t="s">
        <v>3988</v>
      </c>
      <c r="B771" s="7">
        <v>40983001</v>
      </c>
      <c r="C771" s="7">
        <v>7000000</v>
      </c>
      <c r="D771" s="7">
        <v>33983001</v>
      </c>
    </row>
    <row r="772" spans="1:4" x14ac:dyDescent="0.3">
      <c r="A772" t="s">
        <v>112</v>
      </c>
      <c r="B772" s="7">
        <v>233914986</v>
      </c>
      <c r="C772" s="7">
        <v>200000000</v>
      </c>
      <c r="D772" s="7">
        <v>33914986</v>
      </c>
    </row>
    <row r="773" spans="1:4" x14ac:dyDescent="0.3">
      <c r="A773" t="s">
        <v>5117</v>
      </c>
      <c r="B773" s="7">
        <v>39800000</v>
      </c>
      <c r="C773" s="7">
        <v>6000000</v>
      </c>
      <c r="D773" s="7">
        <v>33800000</v>
      </c>
    </row>
    <row r="774" spans="1:4" x14ac:dyDescent="0.3">
      <c r="A774" t="s">
        <v>3282</v>
      </c>
      <c r="B774" s="7">
        <v>55762229</v>
      </c>
      <c r="C774" s="7">
        <v>22000000</v>
      </c>
      <c r="D774" s="7">
        <v>33762229</v>
      </c>
    </row>
    <row r="775" spans="1:4" x14ac:dyDescent="0.3">
      <c r="A775" t="s">
        <v>4240</v>
      </c>
      <c r="B775" s="7">
        <v>46729374</v>
      </c>
      <c r="C775" s="7">
        <v>13000000</v>
      </c>
      <c r="D775" s="7">
        <v>33729374</v>
      </c>
    </row>
    <row r="776" spans="1:4" x14ac:dyDescent="0.3">
      <c r="A776" t="s">
        <v>3698</v>
      </c>
      <c r="B776" s="7">
        <v>51600000</v>
      </c>
      <c r="C776" s="7">
        <v>18000000</v>
      </c>
      <c r="D776" s="7">
        <v>33600000</v>
      </c>
    </row>
    <row r="777" spans="1:4" x14ac:dyDescent="0.3">
      <c r="A777" t="s">
        <v>4770</v>
      </c>
      <c r="B777" s="7">
        <v>43100000</v>
      </c>
      <c r="C777" s="7">
        <v>9500000</v>
      </c>
      <c r="D777" s="7">
        <v>33600000</v>
      </c>
    </row>
    <row r="778" spans="1:4" x14ac:dyDescent="0.3">
      <c r="A778" t="s">
        <v>4498</v>
      </c>
      <c r="B778" s="7">
        <v>46563158</v>
      </c>
      <c r="C778" s="7">
        <v>13000000</v>
      </c>
      <c r="D778" s="7">
        <v>33563158</v>
      </c>
    </row>
    <row r="779" spans="1:4" x14ac:dyDescent="0.3">
      <c r="A779" t="s">
        <v>3784</v>
      </c>
      <c r="B779" s="7">
        <v>51053787</v>
      </c>
      <c r="C779" s="7">
        <v>17500000</v>
      </c>
      <c r="D779" s="7">
        <v>33553787</v>
      </c>
    </row>
    <row r="780" spans="1:4" x14ac:dyDescent="0.3">
      <c r="A780" t="s">
        <v>2655</v>
      </c>
      <c r="B780" s="7">
        <v>63536011</v>
      </c>
      <c r="C780" s="7">
        <v>30000000</v>
      </c>
      <c r="D780" s="7">
        <v>33536011</v>
      </c>
    </row>
    <row r="781" spans="1:4" x14ac:dyDescent="0.3">
      <c r="A781" t="s">
        <v>2906</v>
      </c>
      <c r="B781" s="7">
        <v>60491560</v>
      </c>
      <c r="C781" s="7">
        <v>27000000</v>
      </c>
      <c r="D781" s="7">
        <v>33491560</v>
      </c>
    </row>
    <row r="782" spans="1:4" x14ac:dyDescent="0.3">
      <c r="A782" t="s">
        <v>1317</v>
      </c>
      <c r="B782" s="7">
        <v>93375151</v>
      </c>
      <c r="C782" s="7">
        <v>60000000</v>
      </c>
      <c r="D782" s="7">
        <v>33375151</v>
      </c>
    </row>
    <row r="783" spans="1:4" x14ac:dyDescent="0.3">
      <c r="A783" t="s">
        <v>63</v>
      </c>
      <c r="B783" s="7">
        <v>258355354</v>
      </c>
      <c r="C783" s="7">
        <v>225000000</v>
      </c>
      <c r="D783" s="7">
        <v>33355354</v>
      </c>
    </row>
    <row r="784" spans="1:4" x14ac:dyDescent="0.3">
      <c r="A784" t="s">
        <v>1014</v>
      </c>
      <c r="B784" s="7">
        <v>103338338</v>
      </c>
      <c r="C784" s="7">
        <v>70000000</v>
      </c>
      <c r="D784" s="7">
        <v>33338338</v>
      </c>
    </row>
    <row r="785" spans="1:4" x14ac:dyDescent="0.3">
      <c r="A785" t="s">
        <v>1320</v>
      </c>
      <c r="B785" s="7">
        <v>93307796</v>
      </c>
      <c r="C785" s="7">
        <v>60000000</v>
      </c>
      <c r="D785" s="7">
        <v>33307796</v>
      </c>
    </row>
    <row r="786" spans="1:4" x14ac:dyDescent="0.3">
      <c r="A786" t="s">
        <v>711</v>
      </c>
      <c r="B786" s="7">
        <v>125305545</v>
      </c>
      <c r="C786" s="7">
        <v>92000000</v>
      </c>
      <c r="D786" s="7">
        <v>33305545</v>
      </c>
    </row>
    <row r="787" spans="1:4" x14ac:dyDescent="0.3">
      <c r="A787" t="s">
        <v>3197</v>
      </c>
      <c r="B787" s="7">
        <v>57262492</v>
      </c>
      <c r="C787" s="7">
        <v>24000000</v>
      </c>
      <c r="D787" s="7">
        <v>33262492</v>
      </c>
    </row>
    <row r="788" spans="1:4" x14ac:dyDescent="0.3">
      <c r="A788" t="s">
        <v>4980</v>
      </c>
      <c r="B788" s="7">
        <v>40158000</v>
      </c>
      <c r="C788" s="7">
        <v>7000000</v>
      </c>
      <c r="D788" s="7">
        <v>33158000</v>
      </c>
    </row>
    <row r="789" spans="1:4" x14ac:dyDescent="0.3">
      <c r="A789" t="s">
        <v>771</v>
      </c>
      <c r="B789" s="7">
        <v>120147445</v>
      </c>
      <c r="C789" s="7">
        <v>87000000</v>
      </c>
      <c r="D789" s="7">
        <v>33147445</v>
      </c>
    </row>
    <row r="790" spans="1:4" x14ac:dyDescent="0.3">
      <c r="A790" t="s">
        <v>3457</v>
      </c>
      <c r="B790" s="7">
        <v>53146000</v>
      </c>
      <c r="C790" s="7">
        <v>20000000</v>
      </c>
      <c r="D790" s="7">
        <v>33146000</v>
      </c>
    </row>
    <row r="791" spans="1:4" x14ac:dyDescent="0.3">
      <c r="A791" t="s">
        <v>2370</v>
      </c>
      <c r="B791" s="7">
        <v>67962333</v>
      </c>
      <c r="C791" s="7">
        <v>35000000</v>
      </c>
      <c r="D791" s="7">
        <v>32962333</v>
      </c>
    </row>
    <row r="792" spans="1:4" x14ac:dyDescent="0.3">
      <c r="A792" t="s">
        <v>6160</v>
      </c>
      <c r="B792" s="7">
        <v>33451479</v>
      </c>
      <c r="C792" s="7">
        <v>500000</v>
      </c>
      <c r="D792" s="7">
        <v>32951479</v>
      </c>
    </row>
    <row r="793" spans="1:4" x14ac:dyDescent="0.3">
      <c r="A793" t="s">
        <v>2845</v>
      </c>
      <c r="B793" s="7">
        <v>58885635</v>
      </c>
      <c r="C793" s="7">
        <v>26000000</v>
      </c>
      <c r="D793" s="7">
        <v>32885635</v>
      </c>
    </row>
    <row r="794" spans="1:4" x14ac:dyDescent="0.3">
      <c r="A794" t="s">
        <v>2845</v>
      </c>
      <c r="B794" s="7">
        <v>58885635</v>
      </c>
      <c r="C794" s="7">
        <v>26000000</v>
      </c>
      <c r="D794" s="7">
        <v>32885635</v>
      </c>
    </row>
    <row r="795" spans="1:4" x14ac:dyDescent="0.3">
      <c r="A795" t="s">
        <v>2656</v>
      </c>
      <c r="B795" s="7">
        <v>62877175</v>
      </c>
      <c r="C795" s="7">
        <v>30000000</v>
      </c>
      <c r="D795" s="7">
        <v>32877175</v>
      </c>
    </row>
    <row r="796" spans="1:4" x14ac:dyDescent="0.3">
      <c r="A796" t="s">
        <v>3974</v>
      </c>
      <c r="B796" s="7">
        <v>47860214</v>
      </c>
      <c r="C796" s="7">
        <v>15000000</v>
      </c>
      <c r="D796" s="7">
        <v>32860214</v>
      </c>
    </row>
    <row r="797" spans="1:4" x14ac:dyDescent="0.3">
      <c r="A797" t="s">
        <v>3975</v>
      </c>
      <c r="B797" s="7">
        <v>47811275</v>
      </c>
      <c r="C797" s="7">
        <v>15000000</v>
      </c>
      <c r="D797" s="7">
        <v>32811275</v>
      </c>
    </row>
    <row r="798" spans="1:4" x14ac:dyDescent="0.3">
      <c r="A798" t="s">
        <v>3975</v>
      </c>
      <c r="B798" s="7">
        <v>47811275</v>
      </c>
      <c r="C798" s="7">
        <v>15000000</v>
      </c>
      <c r="D798" s="7">
        <v>32811275</v>
      </c>
    </row>
    <row r="799" spans="1:4" x14ac:dyDescent="0.3">
      <c r="A799" t="s">
        <v>2085</v>
      </c>
      <c r="B799" s="7">
        <v>66808615</v>
      </c>
      <c r="C799" s="7">
        <v>34000000</v>
      </c>
      <c r="D799" s="7">
        <v>32808615</v>
      </c>
    </row>
    <row r="800" spans="1:4" x14ac:dyDescent="0.3">
      <c r="A800" t="s">
        <v>4171</v>
      </c>
      <c r="B800" s="7">
        <v>46800000</v>
      </c>
      <c r="C800" s="7">
        <v>14000000</v>
      </c>
      <c r="D800" s="7">
        <v>32800000</v>
      </c>
    </row>
    <row r="801" spans="1:4" x14ac:dyDescent="0.3">
      <c r="A801" t="s">
        <v>1108</v>
      </c>
      <c r="B801" s="7">
        <v>100614858</v>
      </c>
      <c r="C801" s="7">
        <v>68000000</v>
      </c>
      <c r="D801" s="7">
        <v>32614858</v>
      </c>
    </row>
    <row r="802" spans="1:4" x14ac:dyDescent="0.3">
      <c r="A802" t="s">
        <v>516</v>
      </c>
      <c r="B802" s="7">
        <v>142614158</v>
      </c>
      <c r="C802" s="7">
        <v>110000000</v>
      </c>
      <c r="D802" s="7">
        <v>32614158</v>
      </c>
    </row>
    <row r="803" spans="1:4" x14ac:dyDescent="0.3">
      <c r="A803" t="s">
        <v>2393</v>
      </c>
      <c r="B803" s="7">
        <v>67523385</v>
      </c>
      <c r="C803" s="7">
        <v>35000000</v>
      </c>
      <c r="D803" s="7">
        <v>32523385</v>
      </c>
    </row>
    <row r="804" spans="1:4" x14ac:dyDescent="0.3">
      <c r="A804" t="s">
        <v>5735</v>
      </c>
      <c r="B804" s="7">
        <v>34522221</v>
      </c>
      <c r="C804" s="7">
        <v>2000000</v>
      </c>
      <c r="D804" s="7">
        <v>32522221</v>
      </c>
    </row>
    <row r="805" spans="1:4" x14ac:dyDescent="0.3">
      <c r="A805" t="s">
        <v>4832</v>
      </c>
      <c r="B805" s="7">
        <v>39462438</v>
      </c>
      <c r="C805" s="7">
        <v>7000000</v>
      </c>
      <c r="D805" s="7">
        <v>32462438</v>
      </c>
    </row>
    <row r="806" spans="1:4" x14ac:dyDescent="0.3">
      <c r="A806" t="s">
        <v>2075</v>
      </c>
      <c r="B806" s="7">
        <v>72455275</v>
      </c>
      <c r="C806" s="7">
        <v>40000000</v>
      </c>
      <c r="D806" s="7">
        <v>32455275</v>
      </c>
    </row>
    <row r="807" spans="1:4" x14ac:dyDescent="0.3">
      <c r="A807" t="s">
        <v>1331</v>
      </c>
      <c r="B807" s="7">
        <v>90356857</v>
      </c>
      <c r="C807" s="7">
        <v>58000000</v>
      </c>
      <c r="D807" s="7">
        <v>32356857</v>
      </c>
    </row>
    <row r="808" spans="1:4" x14ac:dyDescent="0.3">
      <c r="A808" t="s">
        <v>2092</v>
      </c>
      <c r="B808" s="7">
        <v>72306065</v>
      </c>
      <c r="C808" s="7">
        <v>40000000</v>
      </c>
      <c r="D808" s="7">
        <v>32306065</v>
      </c>
    </row>
    <row r="809" spans="1:4" x14ac:dyDescent="0.3">
      <c r="A809" t="s">
        <v>2078</v>
      </c>
      <c r="B809" s="7">
        <v>72266306</v>
      </c>
      <c r="C809" s="7">
        <v>40000000</v>
      </c>
      <c r="D809" s="7">
        <v>32266306</v>
      </c>
    </row>
    <row r="810" spans="1:4" x14ac:dyDescent="0.3">
      <c r="A810" t="s">
        <v>3283</v>
      </c>
      <c r="B810" s="7">
        <v>54235441</v>
      </c>
      <c r="C810" s="7">
        <v>22000000</v>
      </c>
      <c r="D810" s="7">
        <v>32235441</v>
      </c>
    </row>
    <row r="811" spans="1:4" x14ac:dyDescent="0.3">
      <c r="A811" t="s">
        <v>866</v>
      </c>
      <c r="B811" s="7">
        <v>112225777</v>
      </c>
      <c r="C811" s="7">
        <v>80000000</v>
      </c>
      <c r="D811" s="7">
        <v>32225777</v>
      </c>
    </row>
    <row r="812" spans="1:4" x14ac:dyDescent="0.3">
      <c r="A812" t="s">
        <v>5708</v>
      </c>
      <c r="B812" s="7">
        <v>36200000</v>
      </c>
      <c r="C812" s="7">
        <v>4000000</v>
      </c>
      <c r="D812" s="7">
        <v>32200000</v>
      </c>
    </row>
    <row r="813" spans="1:4" x14ac:dyDescent="0.3">
      <c r="A813" t="s">
        <v>3387</v>
      </c>
      <c r="B813" s="7">
        <v>69148997</v>
      </c>
      <c r="C813" s="7">
        <v>37000000</v>
      </c>
      <c r="D813" s="7">
        <v>32148997</v>
      </c>
    </row>
    <row r="814" spans="1:4" x14ac:dyDescent="0.3">
      <c r="A814" t="s">
        <v>797</v>
      </c>
      <c r="B814" s="7">
        <v>117144465</v>
      </c>
      <c r="C814" s="7">
        <v>85000000</v>
      </c>
      <c r="D814" s="7">
        <v>32144465</v>
      </c>
    </row>
    <row r="815" spans="1:4" x14ac:dyDescent="0.3">
      <c r="A815" t="s">
        <v>4861</v>
      </c>
      <c r="B815" s="7">
        <v>40066497</v>
      </c>
      <c r="C815" s="7">
        <v>8000000</v>
      </c>
      <c r="D815" s="7">
        <v>32066497</v>
      </c>
    </row>
    <row r="816" spans="1:4" x14ac:dyDescent="0.3">
      <c r="A816" t="s">
        <v>3409</v>
      </c>
      <c r="B816" s="7">
        <v>52066000</v>
      </c>
      <c r="C816" s="7">
        <v>20000000</v>
      </c>
      <c r="D816" s="7">
        <v>32066000</v>
      </c>
    </row>
    <row r="817" spans="1:4" x14ac:dyDescent="0.3">
      <c r="A817" t="s">
        <v>59</v>
      </c>
      <c r="B817" s="7">
        <v>262030663</v>
      </c>
      <c r="C817" s="7">
        <v>230000000</v>
      </c>
      <c r="D817" s="7">
        <v>32030663</v>
      </c>
    </row>
    <row r="818" spans="1:4" x14ac:dyDescent="0.3">
      <c r="A818" t="s">
        <v>5418</v>
      </c>
      <c r="B818" s="7">
        <v>36000000</v>
      </c>
      <c r="C818" s="7">
        <v>4000000</v>
      </c>
      <c r="D818" s="7">
        <v>32000000</v>
      </c>
    </row>
    <row r="819" spans="1:4" x14ac:dyDescent="0.3">
      <c r="A819" t="s">
        <v>336</v>
      </c>
      <c r="B819" s="7">
        <v>176997107</v>
      </c>
      <c r="C819" s="7">
        <v>145000000</v>
      </c>
      <c r="D819" s="7">
        <v>31997107</v>
      </c>
    </row>
    <row r="820" spans="1:4" x14ac:dyDescent="0.3">
      <c r="A820" t="s">
        <v>5097</v>
      </c>
      <c r="B820" s="7">
        <v>38400000</v>
      </c>
      <c r="C820" s="7">
        <v>6500000</v>
      </c>
      <c r="D820" s="7">
        <v>31900000</v>
      </c>
    </row>
    <row r="821" spans="1:4" x14ac:dyDescent="0.3">
      <c r="A821" t="s">
        <v>2951</v>
      </c>
      <c r="B821" s="7">
        <v>57859105</v>
      </c>
      <c r="C821" s="7">
        <v>26000000</v>
      </c>
      <c r="D821" s="7">
        <v>31859105</v>
      </c>
    </row>
    <row r="822" spans="1:4" x14ac:dyDescent="0.3">
      <c r="A822" t="s">
        <v>4156</v>
      </c>
      <c r="B822" s="7">
        <v>46338728</v>
      </c>
      <c r="C822" s="7">
        <v>14500000</v>
      </c>
      <c r="D822" s="7">
        <v>31838728</v>
      </c>
    </row>
    <row r="823" spans="1:4" x14ac:dyDescent="0.3">
      <c r="A823" t="s">
        <v>4242</v>
      </c>
      <c r="B823" s="7">
        <v>44726644</v>
      </c>
      <c r="C823" s="7">
        <v>13000000</v>
      </c>
      <c r="D823" s="7">
        <v>31726644</v>
      </c>
    </row>
    <row r="824" spans="1:4" x14ac:dyDescent="0.3">
      <c r="A824" t="s">
        <v>3695</v>
      </c>
      <c r="B824" s="7">
        <v>52691009</v>
      </c>
      <c r="C824" s="7">
        <v>21000000</v>
      </c>
      <c r="D824" s="7">
        <v>31691009</v>
      </c>
    </row>
    <row r="825" spans="1:4" x14ac:dyDescent="0.3">
      <c r="A825" t="s">
        <v>1673</v>
      </c>
      <c r="B825" s="7">
        <v>81517441</v>
      </c>
      <c r="C825" s="7">
        <v>50000000</v>
      </c>
      <c r="D825" s="7">
        <v>31517441</v>
      </c>
    </row>
    <row r="826" spans="1:4" x14ac:dyDescent="0.3">
      <c r="A826" t="s">
        <v>3017</v>
      </c>
      <c r="B826" s="7">
        <v>56505065</v>
      </c>
      <c r="C826" s="7">
        <v>25000000</v>
      </c>
      <c r="D826" s="7">
        <v>31505065</v>
      </c>
    </row>
    <row r="827" spans="1:4" x14ac:dyDescent="0.3">
      <c r="A827" t="s">
        <v>3642</v>
      </c>
      <c r="B827" s="7">
        <v>51431160</v>
      </c>
      <c r="C827" s="7">
        <v>20000000</v>
      </c>
      <c r="D827" s="7">
        <v>31431160</v>
      </c>
    </row>
    <row r="828" spans="1:4" x14ac:dyDescent="0.3">
      <c r="A828" t="s">
        <v>5424</v>
      </c>
      <c r="B828" s="7">
        <v>35385560</v>
      </c>
      <c r="C828" s="7">
        <v>4000000</v>
      </c>
      <c r="D828" s="7">
        <v>31385560</v>
      </c>
    </row>
    <row r="829" spans="1:4" x14ac:dyDescent="0.3">
      <c r="A829" t="s">
        <v>2649</v>
      </c>
      <c r="B829" s="7">
        <v>66359959</v>
      </c>
      <c r="C829" s="7">
        <v>35000000</v>
      </c>
      <c r="D829" s="7">
        <v>31359959</v>
      </c>
    </row>
    <row r="830" spans="1:4" x14ac:dyDescent="0.3">
      <c r="A830" t="s">
        <v>2847</v>
      </c>
      <c r="B830" s="7">
        <v>52353636</v>
      </c>
      <c r="C830" s="7">
        <v>21000000</v>
      </c>
      <c r="D830" s="7">
        <v>31353636</v>
      </c>
    </row>
    <row r="831" spans="1:4" x14ac:dyDescent="0.3">
      <c r="A831" t="s">
        <v>2079</v>
      </c>
      <c r="B831" s="7">
        <v>71347010</v>
      </c>
      <c r="C831" s="7">
        <v>40000000</v>
      </c>
      <c r="D831" s="7">
        <v>31347010</v>
      </c>
    </row>
    <row r="832" spans="1:4" x14ac:dyDescent="0.3">
      <c r="A832" t="s">
        <v>567</v>
      </c>
      <c r="B832" s="7">
        <v>146282411</v>
      </c>
      <c r="C832" s="7">
        <v>115000000</v>
      </c>
      <c r="D832" s="7">
        <v>31282411</v>
      </c>
    </row>
    <row r="833" spans="1:4" x14ac:dyDescent="0.3">
      <c r="A833" t="s">
        <v>1876</v>
      </c>
      <c r="B833" s="7">
        <v>76261036</v>
      </c>
      <c r="C833" s="7">
        <v>45000000</v>
      </c>
      <c r="D833" s="7">
        <v>31261036</v>
      </c>
    </row>
    <row r="834" spans="1:4" x14ac:dyDescent="0.3">
      <c r="A834" t="s">
        <v>1314</v>
      </c>
      <c r="B834" s="7">
        <v>101217900</v>
      </c>
      <c r="C834" s="7">
        <v>70000000</v>
      </c>
      <c r="D834" s="7">
        <v>31217900</v>
      </c>
    </row>
    <row r="835" spans="1:4" x14ac:dyDescent="0.3">
      <c r="A835" t="s">
        <v>3486</v>
      </c>
      <c r="B835" s="7">
        <v>32000000</v>
      </c>
      <c r="C835" s="7">
        <v>806947</v>
      </c>
      <c r="D835" s="7">
        <v>31193053</v>
      </c>
    </row>
    <row r="836" spans="1:4" x14ac:dyDescent="0.3">
      <c r="A836" t="s">
        <v>637</v>
      </c>
      <c r="B836" s="7">
        <v>130174897</v>
      </c>
      <c r="C836" s="7">
        <v>99000000</v>
      </c>
      <c r="D836" s="7">
        <v>31174897</v>
      </c>
    </row>
    <row r="837" spans="1:4" x14ac:dyDescent="0.3">
      <c r="A837" t="s">
        <v>4244</v>
      </c>
      <c r="B837" s="7">
        <v>44134898</v>
      </c>
      <c r="C837" s="7">
        <v>13000000</v>
      </c>
      <c r="D837" s="7">
        <v>31134898</v>
      </c>
    </row>
    <row r="838" spans="1:4" x14ac:dyDescent="0.3">
      <c r="A838" t="s">
        <v>2101</v>
      </c>
      <c r="B838" s="7">
        <v>61094903</v>
      </c>
      <c r="C838" s="7">
        <v>30000000</v>
      </c>
      <c r="D838" s="7">
        <v>31094903</v>
      </c>
    </row>
    <row r="839" spans="1:4" x14ac:dyDescent="0.3">
      <c r="A839" t="s">
        <v>2101</v>
      </c>
      <c r="B839" s="7">
        <v>61094903</v>
      </c>
      <c r="C839" s="7">
        <v>30000000</v>
      </c>
      <c r="D839" s="7">
        <v>31094903</v>
      </c>
    </row>
    <row r="840" spans="1:4" x14ac:dyDescent="0.3">
      <c r="A840" t="s">
        <v>1675</v>
      </c>
      <c r="B840" s="7">
        <v>81022333</v>
      </c>
      <c r="C840" s="7">
        <v>50000000</v>
      </c>
      <c r="D840" s="7">
        <v>31022333</v>
      </c>
    </row>
    <row r="841" spans="1:4" x14ac:dyDescent="0.3">
      <c r="A841" t="s">
        <v>274</v>
      </c>
      <c r="B841" s="7">
        <v>181015141</v>
      </c>
      <c r="C841" s="7">
        <v>150000000</v>
      </c>
      <c r="D841" s="7">
        <v>31015141</v>
      </c>
    </row>
    <row r="842" spans="1:4" x14ac:dyDescent="0.3">
      <c r="A842" t="s">
        <v>3342</v>
      </c>
      <c r="B842" s="7">
        <v>52008288</v>
      </c>
      <c r="C842" s="7">
        <v>21000000</v>
      </c>
      <c r="D842" s="7">
        <v>31008288</v>
      </c>
    </row>
    <row r="843" spans="1:4" x14ac:dyDescent="0.3">
      <c r="A843" t="s">
        <v>5247</v>
      </c>
      <c r="B843" s="7">
        <v>36000000</v>
      </c>
      <c r="C843" s="7">
        <v>5000000</v>
      </c>
      <c r="D843" s="7">
        <v>31000000</v>
      </c>
    </row>
    <row r="844" spans="1:4" x14ac:dyDescent="0.3">
      <c r="A844" t="s">
        <v>3018</v>
      </c>
      <c r="B844" s="7">
        <v>55973336</v>
      </c>
      <c r="C844" s="7">
        <v>25000000</v>
      </c>
      <c r="D844" s="7">
        <v>30973336</v>
      </c>
    </row>
    <row r="845" spans="1:4" x14ac:dyDescent="0.3">
      <c r="A845" t="s">
        <v>5665</v>
      </c>
      <c r="B845" s="7">
        <v>33349949</v>
      </c>
      <c r="C845" s="7">
        <v>2500000</v>
      </c>
      <c r="D845" s="7">
        <v>30849949</v>
      </c>
    </row>
    <row r="846" spans="1:4" x14ac:dyDescent="0.3">
      <c r="A846" t="s">
        <v>2080</v>
      </c>
      <c r="B846" s="7">
        <v>70836296</v>
      </c>
      <c r="C846" s="7">
        <v>40000000</v>
      </c>
      <c r="D846" s="7">
        <v>30836296</v>
      </c>
    </row>
    <row r="847" spans="1:4" x14ac:dyDescent="0.3">
      <c r="A847" t="s">
        <v>5657</v>
      </c>
      <c r="B847" s="7">
        <v>32600000</v>
      </c>
      <c r="C847" s="7">
        <v>1800000</v>
      </c>
      <c r="D847" s="7">
        <v>30800000</v>
      </c>
    </row>
    <row r="848" spans="1:4" x14ac:dyDescent="0.3">
      <c r="A848" t="s">
        <v>4784</v>
      </c>
      <c r="B848" s="7">
        <v>30859000</v>
      </c>
      <c r="C848" s="7">
        <v>83532</v>
      </c>
      <c r="D848" s="7">
        <v>30775468</v>
      </c>
    </row>
    <row r="849" spans="1:4" x14ac:dyDescent="0.3">
      <c r="A849" t="s">
        <v>4784</v>
      </c>
      <c r="B849" s="7">
        <v>30859000</v>
      </c>
      <c r="C849" s="7">
        <v>83532</v>
      </c>
      <c r="D849" s="7">
        <v>30775468</v>
      </c>
    </row>
    <row r="850" spans="1:4" x14ac:dyDescent="0.3">
      <c r="A850" t="s">
        <v>4985</v>
      </c>
      <c r="B850" s="7">
        <v>37295394</v>
      </c>
      <c r="C850" s="7">
        <v>6600000</v>
      </c>
      <c r="D850" s="7">
        <v>30695394</v>
      </c>
    </row>
    <row r="851" spans="1:4" x14ac:dyDescent="0.3">
      <c r="A851" t="s">
        <v>716</v>
      </c>
      <c r="B851" s="7">
        <v>120618403</v>
      </c>
      <c r="C851" s="7">
        <v>90000000</v>
      </c>
      <c r="D851" s="7">
        <v>30618403</v>
      </c>
    </row>
    <row r="852" spans="1:4" x14ac:dyDescent="0.3">
      <c r="A852" t="s">
        <v>5964</v>
      </c>
      <c r="B852" s="7">
        <v>31537320</v>
      </c>
      <c r="C852" s="7">
        <v>1000000</v>
      </c>
      <c r="D852" s="7">
        <v>30537320</v>
      </c>
    </row>
    <row r="853" spans="1:4" x14ac:dyDescent="0.3">
      <c r="A853" t="s">
        <v>4577</v>
      </c>
      <c r="B853" s="7">
        <v>40485039</v>
      </c>
      <c r="C853" s="7">
        <v>10000000</v>
      </c>
      <c r="D853" s="7">
        <v>30485039</v>
      </c>
    </row>
    <row r="854" spans="1:4" x14ac:dyDescent="0.3">
      <c r="A854" t="s">
        <v>2081</v>
      </c>
      <c r="B854" s="7">
        <v>70405498</v>
      </c>
      <c r="C854" s="7">
        <v>40000000</v>
      </c>
      <c r="D854" s="7">
        <v>30405498</v>
      </c>
    </row>
    <row r="855" spans="1:4" x14ac:dyDescent="0.3">
      <c r="A855" t="s">
        <v>1337</v>
      </c>
      <c r="B855" s="7">
        <v>90341670</v>
      </c>
      <c r="C855" s="7">
        <v>60000000</v>
      </c>
      <c r="D855" s="7">
        <v>30341670</v>
      </c>
    </row>
    <row r="856" spans="1:4" x14ac:dyDescent="0.3">
      <c r="A856" t="s">
        <v>5204</v>
      </c>
      <c r="B856" s="7">
        <v>35811509</v>
      </c>
      <c r="C856" s="7">
        <v>5500000</v>
      </c>
      <c r="D856" s="7">
        <v>30311509</v>
      </c>
    </row>
    <row r="857" spans="1:4" x14ac:dyDescent="0.3">
      <c r="A857" t="s">
        <v>3242</v>
      </c>
      <c r="B857" s="7">
        <v>53302314</v>
      </c>
      <c r="C857" s="7">
        <v>23000000</v>
      </c>
      <c r="D857" s="7">
        <v>30302314</v>
      </c>
    </row>
    <row r="858" spans="1:4" x14ac:dyDescent="0.3">
      <c r="A858" t="s">
        <v>1627</v>
      </c>
      <c r="B858" s="7">
        <v>80270227</v>
      </c>
      <c r="C858" s="7">
        <v>50000000</v>
      </c>
      <c r="D858" s="7">
        <v>30270227</v>
      </c>
    </row>
    <row r="859" spans="1:4" x14ac:dyDescent="0.3">
      <c r="A859" t="s">
        <v>2659</v>
      </c>
      <c r="B859" s="7">
        <v>60269340</v>
      </c>
      <c r="C859" s="7">
        <v>30000000</v>
      </c>
      <c r="D859" s="7">
        <v>30269340</v>
      </c>
    </row>
    <row r="860" spans="1:4" x14ac:dyDescent="0.3">
      <c r="A860" t="s">
        <v>4499</v>
      </c>
      <c r="B860" s="7">
        <v>41227069</v>
      </c>
      <c r="C860" s="7">
        <v>11000000</v>
      </c>
      <c r="D860" s="7">
        <v>30227069</v>
      </c>
    </row>
    <row r="861" spans="1:4" x14ac:dyDescent="0.3">
      <c r="A861" t="s">
        <v>2083</v>
      </c>
      <c r="B861" s="7">
        <v>70163652</v>
      </c>
      <c r="C861" s="7">
        <v>40000000</v>
      </c>
      <c r="D861" s="7">
        <v>30163652</v>
      </c>
    </row>
    <row r="862" spans="1:4" x14ac:dyDescent="0.3">
      <c r="A862" t="s">
        <v>565</v>
      </c>
      <c r="B862" s="7">
        <v>130127620</v>
      </c>
      <c r="C862" s="7">
        <v>100000000</v>
      </c>
      <c r="D862" s="7">
        <v>30127620</v>
      </c>
    </row>
    <row r="863" spans="1:4" x14ac:dyDescent="0.3">
      <c r="A863" t="s">
        <v>1994</v>
      </c>
      <c r="B863" s="7">
        <v>70100000</v>
      </c>
      <c r="C863" s="7">
        <v>40000000</v>
      </c>
      <c r="D863" s="7">
        <v>30100000</v>
      </c>
    </row>
    <row r="864" spans="1:4" x14ac:dyDescent="0.3">
      <c r="A864" t="s">
        <v>2661</v>
      </c>
      <c r="B864" s="7">
        <v>60033780</v>
      </c>
      <c r="C864" s="7">
        <v>30000000</v>
      </c>
      <c r="D864" s="7">
        <v>30033780</v>
      </c>
    </row>
    <row r="865" spans="1:4" x14ac:dyDescent="0.3">
      <c r="A865" t="s">
        <v>557</v>
      </c>
      <c r="B865" s="7">
        <v>132014112</v>
      </c>
      <c r="C865" s="7">
        <v>102000000</v>
      </c>
      <c r="D865" s="7">
        <v>30014112</v>
      </c>
    </row>
    <row r="866" spans="1:4" x14ac:dyDescent="0.3">
      <c r="A866" t="s">
        <v>6165</v>
      </c>
      <c r="B866" s="7">
        <v>30500882</v>
      </c>
      <c r="C866" s="7">
        <v>500000</v>
      </c>
      <c r="D866" s="7">
        <v>30000882</v>
      </c>
    </row>
    <row r="867" spans="1:4" x14ac:dyDescent="0.3">
      <c r="A867" t="s">
        <v>869</v>
      </c>
      <c r="B867" s="7">
        <v>109993847</v>
      </c>
      <c r="C867" s="7">
        <v>80000000</v>
      </c>
      <c r="D867" s="7">
        <v>29993847</v>
      </c>
    </row>
    <row r="868" spans="1:4" x14ac:dyDescent="0.3">
      <c r="A868" t="s">
        <v>257</v>
      </c>
      <c r="B868" s="7">
        <v>179982968</v>
      </c>
      <c r="C868" s="7">
        <v>150000000</v>
      </c>
      <c r="D868" s="7">
        <v>29982968</v>
      </c>
    </row>
    <row r="869" spans="1:4" x14ac:dyDescent="0.3">
      <c r="A869" t="s">
        <v>5250</v>
      </c>
      <c r="B869" s="7">
        <v>34468224</v>
      </c>
      <c r="C869" s="7">
        <v>4500000</v>
      </c>
      <c r="D869" s="7">
        <v>29968224</v>
      </c>
    </row>
    <row r="870" spans="1:4" x14ac:dyDescent="0.3">
      <c r="A870" t="s">
        <v>1676</v>
      </c>
      <c r="B870" s="7">
        <v>79948113</v>
      </c>
      <c r="C870" s="7">
        <v>50000000</v>
      </c>
      <c r="D870" s="7">
        <v>29948113</v>
      </c>
    </row>
    <row r="871" spans="1:4" x14ac:dyDescent="0.3">
      <c r="A871" t="s">
        <v>261</v>
      </c>
      <c r="B871" s="7">
        <v>179883016</v>
      </c>
      <c r="C871" s="7">
        <v>150000000</v>
      </c>
      <c r="D871" s="7">
        <v>29883016</v>
      </c>
    </row>
    <row r="872" spans="1:4" x14ac:dyDescent="0.3">
      <c r="A872" t="s">
        <v>5670</v>
      </c>
      <c r="B872" s="7">
        <v>32230907</v>
      </c>
      <c r="C872" s="7">
        <v>2500000</v>
      </c>
      <c r="D872" s="7">
        <v>29730907</v>
      </c>
    </row>
    <row r="873" spans="1:4" x14ac:dyDescent="0.3">
      <c r="A873" t="s">
        <v>3874</v>
      </c>
      <c r="B873" s="7">
        <v>44667095</v>
      </c>
      <c r="C873" s="7">
        <v>15000000</v>
      </c>
      <c r="D873" s="7">
        <v>29667095</v>
      </c>
    </row>
    <row r="874" spans="1:4" x14ac:dyDescent="0.3">
      <c r="A874" t="s">
        <v>2373</v>
      </c>
      <c r="B874" s="7">
        <v>64604977</v>
      </c>
      <c r="C874" s="7">
        <v>35000000</v>
      </c>
      <c r="D874" s="7">
        <v>29604977</v>
      </c>
    </row>
    <row r="875" spans="1:4" x14ac:dyDescent="0.3">
      <c r="A875" t="s">
        <v>3876</v>
      </c>
      <c r="B875" s="7">
        <v>45507053</v>
      </c>
      <c r="C875" s="7">
        <v>16000000</v>
      </c>
      <c r="D875" s="7">
        <v>29507053</v>
      </c>
    </row>
    <row r="876" spans="1:4" x14ac:dyDescent="0.3">
      <c r="A876" t="s">
        <v>2657</v>
      </c>
      <c r="B876" s="7">
        <v>74484168</v>
      </c>
      <c r="C876" s="7">
        <v>45000000</v>
      </c>
      <c r="D876" s="7">
        <v>29484168</v>
      </c>
    </row>
    <row r="877" spans="1:4" x14ac:dyDescent="0.3">
      <c r="A877" t="s">
        <v>3289</v>
      </c>
      <c r="B877" s="7">
        <v>51483949</v>
      </c>
      <c r="C877" s="7">
        <v>22000000</v>
      </c>
      <c r="D877" s="7">
        <v>29483949</v>
      </c>
    </row>
    <row r="878" spans="1:4" x14ac:dyDescent="0.3">
      <c r="A878" t="s">
        <v>4984</v>
      </c>
      <c r="B878" s="7">
        <v>34099640</v>
      </c>
      <c r="C878" s="7">
        <v>5000000</v>
      </c>
      <c r="D878" s="7">
        <v>29099640</v>
      </c>
    </row>
    <row r="879" spans="1:4" x14ac:dyDescent="0.3">
      <c r="A879" t="s">
        <v>3019</v>
      </c>
      <c r="B879" s="7">
        <v>54098051</v>
      </c>
      <c r="C879" s="7">
        <v>25000000</v>
      </c>
      <c r="D879" s="7">
        <v>29098051</v>
      </c>
    </row>
    <row r="880" spans="1:4" x14ac:dyDescent="0.3">
      <c r="A880" t="s">
        <v>5195</v>
      </c>
      <c r="B880" s="7">
        <v>32541719</v>
      </c>
      <c r="C880" s="7">
        <v>3500159</v>
      </c>
      <c r="D880" s="7">
        <v>29041560</v>
      </c>
    </row>
    <row r="881" spans="1:4" x14ac:dyDescent="0.3">
      <c r="A881" t="s">
        <v>2375</v>
      </c>
      <c r="B881" s="7">
        <v>63939454</v>
      </c>
      <c r="C881" s="7">
        <v>35000000</v>
      </c>
      <c r="D881" s="7">
        <v>28939454</v>
      </c>
    </row>
    <row r="882" spans="1:4" x14ac:dyDescent="0.3">
      <c r="A882" t="s">
        <v>1116</v>
      </c>
      <c r="B882" s="7">
        <v>98895417</v>
      </c>
      <c r="C882" s="7">
        <v>70000000</v>
      </c>
      <c r="D882" s="7">
        <v>28895417</v>
      </c>
    </row>
    <row r="883" spans="1:4" x14ac:dyDescent="0.3">
      <c r="A883" t="s">
        <v>3858</v>
      </c>
      <c r="B883" s="7">
        <v>43848100</v>
      </c>
      <c r="C883" s="7">
        <v>15000000</v>
      </c>
      <c r="D883" s="7">
        <v>28848100</v>
      </c>
    </row>
    <row r="884" spans="1:4" x14ac:dyDescent="0.3">
      <c r="A884" t="s">
        <v>2376</v>
      </c>
      <c r="B884" s="7">
        <v>63826569</v>
      </c>
      <c r="C884" s="7">
        <v>35000000</v>
      </c>
      <c r="D884" s="7">
        <v>28826569</v>
      </c>
    </row>
    <row r="885" spans="1:4" x14ac:dyDescent="0.3">
      <c r="A885" t="s">
        <v>1221</v>
      </c>
      <c r="B885" s="7">
        <v>93771072</v>
      </c>
      <c r="C885" s="7">
        <v>65000000</v>
      </c>
      <c r="D885" s="7">
        <v>28771072</v>
      </c>
    </row>
    <row r="886" spans="1:4" x14ac:dyDescent="0.3">
      <c r="A886" t="s">
        <v>3284</v>
      </c>
      <c r="B886" s="7">
        <v>50728000</v>
      </c>
      <c r="C886" s="7">
        <v>22000000</v>
      </c>
      <c r="D886" s="7">
        <v>28728000</v>
      </c>
    </row>
    <row r="887" spans="1:4" x14ac:dyDescent="0.3">
      <c r="A887" t="s">
        <v>2663</v>
      </c>
      <c r="B887" s="7">
        <v>58715510</v>
      </c>
      <c r="C887" s="7">
        <v>30000000</v>
      </c>
      <c r="D887" s="7">
        <v>28715510</v>
      </c>
    </row>
    <row r="888" spans="1:4" x14ac:dyDescent="0.3">
      <c r="A888" t="s">
        <v>2597</v>
      </c>
      <c r="B888" s="7">
        <v>62700000</v>
      </c>
      <c r="C888" s="7">
        <v>34000000</v>
      </c>
      <c r="D888" s="7">
        <v>28700000</v>
      </c>
    </row>
    <row r="889" spans="1:4" x14ac:dyDescent="0.3">
      <c r="A889" t="s">
        <v>3405</v>
      </c>
      <c r="B889" s="7">
        <v>48546578</v>
      </c>
      <c r="C889" s="7">
        <v>20000000</v>
      </c>
      <c r="D889" s="7">
        <v>28546578</v>
      </c>
    </row>
    <row r="890" spans="1:4" x14ac:dyDescent="0.3">
      <c r="A890" t="s">
        <v>419</v>
      </c>
      <c r="B890" s="7">
        <v>131536019</v>
      </c>
      <c r="C890" s="7">
        <v>103000000</v>
      </c>
      <c r="D890" s="7">
        <v>28536019</v>
      </c>
    </row>
    <row r="891" spans="1:4" x14ac:dyDescent="0.3">
      <c r="A891" t="s">
        <v>4863</v>
      </c>
      <c r="B891" s="7">
        <v>36500000</v>
      </c>
      <c r="C891" s="7">
        <v>8000000</v>
      </c>
      <c r="D891" s="7">
        <v>28500000</v>
      </c>
    </row>
    <row r="892" spans="1:4" x14ac:dyDescent="0.3">
      <c r="A892" t="s">
        <v>3243</v>
      </c>
      <c r="B892" s="7">
        <v>40962534</v>
      </c>
      <c r="C892" s="7">
        <v>12500000</v>
      </c>
      <c r="D892" s="7">
        <v>28462534</v>
      </c>
    </row>
    <row r="893" spans="1:4" x14ac:dyDescent="0.3">
      <c r="A893" t="s">
        <v>3407</v>
      </c>
      <c r="B893" s="7">
        <v>48423368</v>
      </c>
      <c r="C893" s="7">
        <v>20000000</v>
      </c>
      <c r="D893" s="7">
        <v>28423368</v>
      </c>
    </row>
    <row r="894" spans="1:4" x14ac:dyDescent="0.3">
      <c r="A894" t="s">
        <v>4983</v>
      </c>
      <c r="B894" s="7">
        <v>35400000</v>
      </c>
      <c r="C894" s="7">
        <v>7000000</v>
      </c>
      <c r="D894" s="7">
        <v>28400000</v>
      </c>
    </row>
    <row r="895" spans="1:4" x14ac:dyDescent="0.3">
      <c r="A895" t="s">
        <v>5423</v>
      </c>
      <c r="B895" s="7">
        <v>31968347</v>
      </c>
      <c r="C895" s="7">
        <v>3600000</v>
      </c>
      <c r="D895" s="7">
        <v>28368347</v>
      </c>
    </row>
    <row r="896" spans="1:4" x14ac:dyDescent="0.3">
      <c r="A896" t="s">
        <v>2546</v>
      </c>
      <c r="B896" s="7">
        <v>60328558</v>
      </c>
      <c r="C896" s="7">
        <v>32000000</v>
      </c>
      <c r="D896" s="7">
        <v>28328558</v>
      </c>
    </row>
    <row r="897" spans="1:4" x14ac:dyDescent="0.3">
      <c r="A897" t="s">
        <v>2379</v>
      </c>
      <c r="B897" s="7">
        <v>61280963</v>
      </c>
      <c r="C897" s="7">
        <v>33000000</v>
      </c>
      <c r="D897" s="7">
        <v>28280963</v>
      </c>
    </row>
    <row r="898" spans="1:4" x14ac:dyDescent="0.3">
      <c r="A898" t="s">
        <v>1355</v>
      </c>
      <c r="B898" s="7">
        <v>88200225</v>
      </c>
      <c r="C898" s="7">
        <v>60000000</v>
      </c>
      <c r="D898" s="7">
        <v>28200225</v>
      </c>
    </row>
    <row r="899" spans="1:4" x14ac:dyDescent="0.3">
      <c r="A899" t="s">
        <v>4500</v>
      </c>
      <c r="B899" s="7">
        <v>39025000</v>
      </c>
      <c r="C899" s="7">
        <v>11000000</v>
      </c>
      <c r="D899" s="7">
        <v>28025000</v>
      </c>
    </row>
    <row r="900" spans="1:4" x14ac:dyDescent="0.3">
      <c r="A900" t="s">
        <v>3976</v>
      </c>
      <c r="B900" s="7">
        <v>43022524</v>
      </c>
      <c r="C900" s="7">
        <v>15000000</v>
      </c>
      <c r="D900" s="7">
        <v>28022524</v>
      </c>
    </row>
    <row r="901" spans="1:4" x14ac:dyDescent="0.3">
      <c r="A901" t="s">
        <v>1530</v>
      </c>
      <c r="B901" s="7">
        <v>83000000</v>
      </c>
      <c r="C901" s="7">
        <v>55000000</v>
      </c>
      <c r="D901" s="7">
        <v>28000000</v>
      </c>
    </row>
    <row r="902" spans="1:4" x14ac:dyDescent="0.3">
      <c r="A902" t="s">
        <v>3981</v>
      </c>
      <c r="B902" s="7">
        <v>42919096</v>
      </c>
      <c r="C902" s="7">
        <v>15000000</v>
      </c>
      <c r="D902" s="7">
        <v>27919096</v>
      </c>
    </row>
    <row r="903" spans="1:4" x14ac:dyDescent="0.3">
      <c r="A903" t="s">
        <v>3981</v>
      </c>
      <c r="B903" s="7">
        <v>42919096</v>
      </c>
      <c r="C903" s="7">
        <v>15000000</v>
      </c>
      <c r="D903" s="7">
        <v>27919096</v>
      </c>
    </row>
    <row r="904" spans="1:4" x14ac:dyDescent="0.3">
      <c r="A904" t="s">
        <v>3412</v>
      </c>
      <c r="B904" s="7">
        <v>47887943</v>
      </c>
      <c r="C904" s="7">
        <v>20000000</v>
      </c>
      <c r="D904" s="7">
        <v>27887943</v>
      </c>
    </row>
    <row r="905" spans="1:4" x14ac:dyDescent="0.3">
      <c r="A905" t="s">
        <v>2607</v>
      </c>
      <c r="B905" s="7">
        <v>58879132</v>
      </c>
      <c r="C905" s="7">
        <v>31000000</v>
      </c>
      <c r="D905" s="7">
        <v>27879132</v>
      </c>
    </row>
    <row r="906" spans="1:4" x14ac:dyDescent="0.3">
      <c r="A906" t="s">
        <v>3415</v>
      </c>
      <c r="B906" s="7">
        <v>47852604</v>
      </c>
      <c r="C906" s="7">
        <v>20000000</v>
      </c>
      <c r="D906" s="7">
        <v>27852604</v>
      </c>
    </row>
    <row r="907" spans="1:4" x14ac:dyDescent="0.3">
      <c r="A907" t="s">
        <v>5569</v>
      </c>
      <c r="B907" s="7">
        <v>30000000</v>
      </c>
      <c r="C907" s="7">
        <v>2200000</v>
      </c>
      <c r="D907" s="7">
        <v>27800000</v>
      </c>
    </row>
    <row r="908" spans="1:4" x14ac:dyDescent="0.3">
      <c r="A908" t="s">
        <v>796</v>
      </c>
      <c r="B908" s="7">
        <v>112703470</v>
      </c>
      <c r="C908" s="7">
        <v>85000000</v>
      </c>
      <c r="D908" s="7">
        <v>27703470</v>
      </c>
    </row>
    <row r="909" spans="1:4" x14ac:dyDescent="0.3">
      <c r="A909" t="s">
        <v>4501</v>
      </c>
      <c r="B909" s="7">
        <v>38201895</v>
      </c>
      <c r="C909" s="7">
        <v>10500000</v>
      </c>
      <c r="D909" s="7">
        <v>27701895</v>
      </c>
    </row>
    <row r="910" spans="1:4" x14ac:dyDescent="0.3">
      <c r="A910" t="s">
        <v>2248</v>
      </c>
      <c r="B910" s="7">
        <v>50693162</v>
      </c>
      <c r="C910" s="7">
        <v>23000000</v>
      </c>
      <c r="D910" s="7">
        <v>27693162</v>
      </c>
    </row>
    <row r="911" spans="1:4" x14ac:dyDescent="0.3">
      <c r="A911" t="s">
        <v>1663</v>
      </c>
      <c r="B911" s="7">
        <v>97680195</v>
      </c>
      <c r="C911" s="7">
        <v>70000000</v>
      </c>
      <c r="D911" s="7">
        <v>27680195</v>
      </c>
    </row>
    <row r="912" spans="1:4" x14ac:dyDescent="0.3">
      <c r="A912" t="s">
        <v>4377</v>
      </c>
      <c r="B912" s="7">
        <v>39647595</v>
      </c>
      <c r="C912" s="7">
        <v>12000000</v>
      </c>
      <c r="D912" s="7">
        <v>27647595</v>
      </c>
    </row>
    <row r="913" spans="1:4" x14ac:dyDescent="0.3">
      <c r="A913" t="s">
        <v>1590</v>
      </c>
      <c r="B913" s="7">
        <v>81645152</v>
      </c>
      <c r="C913" s="7">
        <v>54000000</v>
      </c>
      <c r="D913" s="7">
        <v>27645152</v>
      </c>
    </row>
    <row r="914" spans="1:4" x14ac:dyDescent="0.3">
      <c r="A914" t="s">
        <v>3983</v>
      </c>
      <c r="B914" s="7">
        <v>42592530</v>
      </c>
      <c r="C914" s="7">
        <v>15000000</v>
      </c>
      <c r="D914" s="7">
        <v>27592530</v>
      </c>
    </row>
    <row r="915" spans="1:4" x14ac:dyDescent="0.3">
      <c r="A915" t="s">
        <v>3026</v>
      </c>
      <c r="B915" s="7">
        <v>52528330</v>
      </c>
      <c r="C915" s="7">
        <v>25000000</v>
      </c>
      <c r="D915" s="7">
        <v>27528330</v>
      </c>
    </row>
    <row r="916" spans="1:4" x14ac:dyDescent="0.3">
      <c r="A916" t="s">
        <v>4575</v>
      </c>
      <c r="B916" s="7">
        <v>37470017</v>
      </c>
      <c r="C916" s="7">
        <v>10000000</v>
      </c>
      <c r="D916" s="7">
        <v>27470017</v>
      </c>
    </row>
    <row r="917" spans="1:4" x14ac:dyDescent="0.3">
      <c r="A917" t="s">
        <v>3820</v>
      </c>
      <c r="B917" s="7">
        <v>44469602</v>
      </c>
      <c r="C917" s="7">
        <v>17000000</v>
      </c>
      <c r="D917" s="7">
        <v>27469602</v>
      </c>
    </row>
    <row r="918" spans="1:4" x14ac:dyDescent="0.3">
      <c r="A918" t="s">
        <v>5252</v>
      </c>
      <c r="B918" s="7">
        <v>32453345</v>
      </c>
      <c r="C918" s="7">
        <v>5000000</v>
      </c>
      <c r="D918" s="7">
        <v>27453345</v>
      </c>
    </row>
    <row r="919" spans="1:4" x14ac:dyDescent="0.3">
      <c r="A919" t="s">
        <v>2674</v>
      </c>
      <c r="B919" s="7">
        <v>55210049</v>
      </c>
      <c r="C919" s="7">
        <v>27800000</v>
      </c>
      <c r="D919" s="7">
        <v>27410049</v>
      </c>
    </row>
    <row r="920" spans="1:4" x14ac:dyDescent="0.3">
      <c r="A920" t="s">
        <v>4509</v>
      </c>
      <c r="B920" s="7">
        <v>38317535</v>
      </c>
      <c r="C920" s="7">
        <v>11000000</v>
      </c>
      <c r="D920" s="7">
        <v>27317535</v>
      </c>
    </row>
    <row r="921" spans="1:4" x14ac:dyDescent="0.3">
      <c r="A921" t="s">
        <v>5419</v>
      </c>
      <c r="B921" s="7">
        <v>31252964</v>
      </c>
      <c r="C921" s="7">
        <v>4000000</v>
      </c>
      <c r="D921" s="7">
        <v>27252964</v>
      </c>
    </row>
    <row r="922" spans="1:4" x14ac:dyDescent="0.3">
      <c r="A922" t="s">
        <v>259</v>
      </c>
      <c r="B922" s="7">
        <v>177243721</v>
      </c>
      <c r="C922" s="7">
        <v>150000000</v>
      </c>
      <c r="D922" s="7">
        <v>27243721</v>
      </c>
    </row>
    <row r="923" spans="1:4" x14ac:dyDescent="0.3">
      <c r="A923" t="s">
        <v>2908</v>
      </c>
      <c r="B923" s="7">
        <v>54200000</v>
      </c>
      <c r="C923" s="7">
        <v>27000000</v>
      </c>
      <c r="D923" s="7">
        <v>27200000</v>
      </c>
    </row>
    <row r="924" spans="1:4" x14ac:dyDescent="0.3">
      <c r="A924" t="s">
        <v>1964</v>
      </c>
      <c r="B924" s="7">
        <v>67061228</v>
      </c>
      <c r="C924" s="7">
        <v>40000000</v>
      </c>
      <c r="D924" s="7">
        <v>27061228</v>
      </c>
    </row>
    <row r="925" spans="1:4" x14ac:dyDescent="0.3">
      <c r="A925" t="s">
        <v>4790</v>
      </c>
      <c r="B925" s="7">
        <v>36049108</v>
      </c>
      <c r="C925" s="7">
        <v>9000000</v>
      </c>
      <c r="D925" s="7">
        <v>27049108</v>
      </c>
    </row>
    <row r="926" spans="1:4" x14ac:dyDescent="0.3">
      <c r="A926" t="s">
        <v>3297</v>
      </c>
      <c r="B926" s="7">
        <v>49002815</v>
      </c>
      <c r="C926" s="7">
        <v>22000000</v>
      </c>
      <c r="D926" s="7">
        <v>27002815</v>
      </c>
    </row>
    <row r="927" spans="1:4" x14ac:dyDescent="0.3">
      <c r="A927" t="s">
        <v>4868</v>
      </c>
      <c r="B927" s="7">
        <v>34963967</v>
      </c>
      <c r="C927" s="7">
        <v>8000000</v>
      </c>
      <c r="D927" s="7">
        <v>26963967</v>
      </c>
    </row>
    <row r="928" spans="1:4" x14ac:dyDescent="0.3">
      <c r="A928" t="s">
        <v>2117</v>
      </c>
      <c r="B928" s="7">
        <v>51853450</v>
      </c>
      <c r="C928" s="7">
        <v>25000000</v>
      </c>
      <c r="D928" s="7">
        <v>26853450</v>
      </c>
    </row>
    <row r="929" spans="1:4" x14ac:dyDescent="0.3">
      <c r="A929" t="s">
        <v>2837</v>
      </c>
      <c r="B929" s="7">
        <v>55845943</v>
      </c>
      <c r="C929" s="7">
        <v>29000000</v>
      </c>
      <c r="D929" s="7">
        <v>26845943</v>
      </c>
    </row>
    <row r="930" spans="1:4" x14ac:dyDescent="0.3">
      <c r="A930" t="s">
        <v>3818</v>
      </c>
      <c r="B930" s="7">
        <v>41777564</v>
      </c>
      <c r="C930" s="7">
        <v>15000000</v>
      </c>
      <c r="D930" s="7">
        <v>26777564</v>
      </c>
    </row>
    <row r="931" spans="1:4" x14ac:dyDescent="0.3">
      <c r="A931" t="s">
        <v>4503</v>
      </c>
      <c r="B931" s="7">
        <v>37766350</v>
      </c>
      <c r="C931" s="7">
        <v>11000000</v>
      </c>
      <c r="D931" s="7">
        <v>26766350</v>
      </c>
    </row>
    <row r="932" spans="1:4" x14ac:dyDescent="0.3">
      <c r="A932" t="s">
        <v>4867</v>
      </c>
      <c r="B932" s="7">
        <v>34746109</v>
      </c>
      <c r="C932" s="7">
        <v>8000000</v>
      </c>
      <c r="D932" s="7">
        <v>26746109</v>
      </c>
    </row>
    <row r="933" spans="1:4" x14ac:dyDescent="0.3">
      <c r="A933" t="s">
        <v>3024</v>
      </c>
      <c r="B933" s="7">
        <v>51676606</v>
      </c>
      <c r="C933" s="7">
        <v>25000000</v>
      </c>
      <c r="D933" s="7">
        <v>26676606</v>
      </c>
    </row>
    <row r="934" spans="1:4" x14ac:dyDescent="0.3">
      <c r="A934" t="s">
        <v>3875</v>
      </c>
      <c r="B934" s="7">
        <v>42638165</v>
      </c>
      <c r="C934" s="7">
        <v>16000000</v>
      </c>
      <c r="D934" s="7">
        <v>26638165</v>
      </c>
    </row>
    <row r="935" spans="1:4" x14ac:dyDescent="0.3">
      <c r="A935" t="s">
        <v>3875</v>
      </c>
      <c r="B935" s="7">
        <v>42638165</v>
      </c>
      <c r="C935" s="7">
        <v>16000000</v>
      </c>
      <c r="D935" s="7">
        <v>26638165</v>
      </c>
    </row>
    <row r="936" spans="1:4" x14ac:dyDescent="0.3">
      <c r="A936" t="s">
        <v>1998</v>
      </c>
      <c r="B936" s="7">
        <v>57750000</v>
      </c>
      <c r="C936" s="7">
        <v>31115000</v>
      </c>
      <c r="D936" s="7">
        <v>26635000</v>
      </c>
    </row>
    <row r="937" spans="1:4" x14ac:dyDescent="0.3">
      <c r="A937" t="s">
        <v>4574</v>
      </c>
      <c r="B937" s="7">
        <v>38624000</v>
      </c>
      <c r="C937" s="7">
        <v>12000000</v>
      </c>
      <c r="D937" s="7">
        <v>26624000</v>
      </c>
    </row>
    <row r="938" spans="1:4" x14ac:dyDescent="0.3">
      <c r="A938" t="s">
        <v>3028</v>
      </c>
      <c r="B938" s="7">
        <v>51533608</v>
      </c>
      <c r="C938" s="7">
        <v>25000000</v>
      </c>
      <c r="D938" s="7">
        <v>26533608</v>
      </c>
    </row>
    <row r="939" spans="1:4" x14ac:dyDescent="0.3">
      <c r="A939" t="s">
        <v>2091</v>
      </c>
      <c r="B939" s="7">
        <v>66466372</v>
      </c>
      <c r="C939" s="7">
        <v>40000000</v>
      </c>
      <c r="D939" s="7">
        <v>26466372</v>
      </c>
    </row>
    <row r="940" spans="1:4" x14ac:dyDescent="0.3">
      <c r="A940" t="s">
        <v>1877</v>
      </c>
      <c r="B940" s="7">
        <v>71423726</v>
      </c>
      <c r="C940" s="7">
        <v>45000000</v>
      </c>
      <c r="D940" s="7">
        <v>26423726</v>
      </c>
    </row>
    <row r="941" spans="1:4" x14ac:dyDescent="0.3">
      <c r="A941" t="s">
        <v>5248</v>
      </c>
      <c r="B941" s="7">
        <v>34872293</v>
      </c>
      <c r="C941" s="7">
        <v>8500000</v>
      </c>
      <c r="D941" s="7">
        <v>26372293</v>
      </c>
    </row>
    <row r="942" spans="1:4" x14ac:dyDescent="0.3">
      <c r="A942" t="s">
        <v>3413</v>
      </c>
      <c r="B942" s="7">
        <v>46363118</v>
      </c>
      <c r="C942" s="7">
        <v>20000000</v>
      </c>
      <c r="D942" s="7">
        <v>26363118</v>
      </c>
    </row>
    <row r="943" spans="1:4" x14ac:dyDescent="0.3">
      <c r="A943" t="s">
        <v>1878</v>
      </c>
      <c r="B943" s="7">
        <v>71277420</v>
      </c>
      <c r="C943" s="7">
        <v>45000000</v>
      </c>
      <c r="D943" s="7">
        <v>26277420</v>
      </c>
    </row>
    <row r="944" spans="1:4" x14ac:dyDescent="0.3">
      <c r="A944" t="s">
        <v>3859</v>
      </c>
      <c r="B944" s="7">
        <v>42700000</v>
      </c>
      <c r="C944" s="7">
        <v>16500000</v>
      </c>
      <c r="D944" s="7">
        <v>26200000</v>
      </c>
    </row>
    <row r="945" spans="1:4" x14ac:dyDescent="0.3">
      <c r="A945" t="s">
        <v>4378</v>
      </c>
      <c r="B945" s="7">
        <v>38087366</v>
      </c>
      <c r="C945" s="7">
        <v>12000000</v>
      </c>
      <c r="D945" s="7">
        <v>26087366</v>
      </c>
    </row>
    <row r="946" spans="1:4" x14ac:dyDescent="0.3">
      <c r="A946" t="s">
        <v>872</v>
      </c>
      <c r="B946" s="7">
        <v>101087161</v>
      </c>
      <c r="C946" s="7">
        <v>75000000</v>
      </c>
      <c r="D946" s="7">
        <v>26087161</v>
      </c>
    </row>
    <row r="947" spans="1:4" x14ac:dyDescent="0.3">
      <c r="A947" t="s">
        <v>2681</v>
      </c>
      <c r="B947" s="7">
        <v>56068547</v>
      </c>
      <c r="C947" s="7">
        <v>30000000</v>
      </c>
      <c r="D947" s="7">
        <v>26068547</v>
      </c>
    </row>
    <row r="948" spans="1:4" x14ac:dyDescent="0.3">
      <c r="A948" t="s">
        <v>4274</v>
      </c>
      <c r="B948" s="7">
        <v>38916903</v>
      </c>
      <c r="C948" s="7">
        <v>13000000</v>
      </c>
      <c r="D948" s="7">
        <v>25916903</v>
      </c>
    </row>
    <row r="949" spans="1:4" x14ac:dyDescent="0.3">
      <c r="A949" t="s">
        <v>3716</v>
      </c>
      <c r="B949" s="7">
        <v>43853424</v>
      </c>
      <c r="C949" s="7">
        <v>18000000</v>
      </c>
      <c r="D949" s="7">
        <v>25853424</v>
      </c>
    </row>
    <row r="950" spans="1:4" x14ac:dyDescent="0.3">
      <c r="A950" t="s">
        <v>4585</v>
      </c>
      <c r="B950" s="7">
        <v>35794166</v>
      </c>
      <c r="C950" s="7">
        <v>10000000</v>
      </c>
      <c r="D950" s="7">
        <v>25794166</v>
      </c>
    </row>
    <row r="951" spans="1:4" x14ac:dyDescent="0.3">
      <c r="A951" t="s">
        <v>4406</v>
      </c>
      <c r="B951" s="7">
        <v>37707719</v>
      </c>
      <c r="C951" s="7">
        <v>12000000</v>
      </c>
      <c r="D951" s="7">
        <v>25707719</v>
      </c>
    </row>
    <row r="952" spans="1:4" x14ac:dyDescent="0.3">
      <c r="A952" t="s">
        <v>3339</v>
      </c>
      <c r="B952" s="7">
        <v>46700000</v>
      </c>
      <c r="C952" s="7">
        <v>21000000</v>
      </c>
      <c r="D952" s="7">
        <v>25700000</v>
      </c>
    </row>
    <row r="953" spans="1:4" x14ac:dyDescent="0.3">
      <c r="A953" t="s">
        <v>3979</v>
      </c>
      <c r="B953" s="7">
        <v>42672630</v>
      </c>
      <c r="C953" s="7">
        <v>17000000</v>
      </c>
      <c r="D953" s="7">
        <v>25672630</v>
      </c>
    </row>
    <row r="954" spans="1:4" x14ac:dyDescent="0.3">
      <c r="A954" t="s">
        <v>3811</v>
      </c>
      <c r="B954" s="7">
        <v>45670855</v>
      </c>
      <c r="C954" s="7">
        <v>20000000</v>
      </c>
      <c r="D954" s="7">
        <v>25670855</v>
      </c>
    </row>
    <row r="955" spans="1:4" x14ac:dyDescent="0.3">
      <c r="A955" t="s">
        <v>3345</v>
      </c>
      <c r="B955" s="7">
        <v>42660000</v>
      </c>
      <c r="C955" s="7">
        <v>17000000</v>
      </c>
      <c r="D955" s="7">
        <v>25660000</v>
      </c>
    </row>
    <row r="956" spans="1:4" x14ac:dyDescent="0.3">
      <c r="A956" t="s">
        <v>1684</v>
      </c>
      <c r="B956" s="7">
        <v>75605492</v>
      </c>
      <c r="C956" s="7">
        <v>50000000</v>
      </c>
      <c r="D956" s="7">
        <v>25605492</v>
      </c>
    </row>
    <row r="957" spans="1:4" x14ac:dyDescent="0.3">
      <c r="A957" t="s">
        <v>3703</v>
      </c>
      <c r="B957" s="7">
        <v>43601508</v>
      </c>
      <c r="C957" s="7">
        <v>18000000</v>
      </c>
      <c r="D957" s="7">
        <v>25601508</v>
      </c>
    </row>
    <row r="958" spans="1:4" x14ac:dyDescent="0.3">
      <c r="A958" t="s">
        <v>4839</v>
      </c>
      <c r="B958" s="7">
        <v>34017854</v>
      </c>
      <c r="C958" s="7">
        <v>8500000</v>
      </c>
      <c r="D958" s="7">
        <v>25517854</v>
      </c>
    </row>
    <row r="959" spans="1:4" x14ac:dyDescent="0.3">
      <c r="A959" t="s">
        <v>1227</v>
      </c>
      <c r="B959" s="7">
        <v>90454043</v>
      </c>
      <c r="C959" s="7">
        <v>65000000</v>
      </c>
      <c r="D959" s="7">
        <v>25454043</v>
      </c>
    </row>
    <row r="960" spans="1:4" x14ac:dyDescent="0.3">
      <c r="A960" t="s">
        <v>2846</v>
      </c>
      <c r="B960" s="7">
        <v>60400856</v>
      </c>
      <c r="C960" s="7">
        <v>35000000</v>
      </c>
      <c r="D960" s="7">
        <v>25400856</v>
      </c>
    </row>
    <row r="961" spans="1:4" x14ac:dyDescent="0.3">
      <c r="A961" t="s">
        <v>5076</v>
      </c>
      <c r="B961" s="7">
        <v>31899000</v>
      </c>
      <c r="C961" s="7">
        <v>6500000</v>
      </c>
      <c r="D961" s="7">
        <v>25399000</v>
      </c>
    </row>
    <row r="962" spans="1:4" x14ac:dyDescent="0.3">
      <c r="A962" t="s">
        <v>4384</v>
      </c>
      <c r="B962" s="7">
        <v>37188667</v>
      </c>
      <c r="C962" s="7">
        <v>12000000</v>
      </c>
      <c r="D962" s="7">
        <v>25188667</v>
      </c>
    </row>
    <row r="963" spans="1:4" x14ac:dyDescent="0.3">
      <c r="A963" t="s">
        <v>4384</v>
      </c>
      <c r="B963" s="7">
        <v>37188667</v>
      </c>
      <c r="C963" s="7">
        <v>12000000</v>
      </c>
      <c r="D963" s="7">
        <v>25188667</v>
      </c>
    </row>
    <row r="964" spans="1:4" x14ac:dyDescent="0.3">
      <c r="A964" t="s">
        <v>4791</v>
      </c>
      <c r="B964" s="7">
        <v>34074895</v>
      </c>
      <c r="C964" s="7">
        <v>9000000</v>
      </c>
      <c r="D964" s="7">
        <v>25074895</v>
      </c>
    </row>
    <row r="965" spans="1:4" x14ac:dyDescent="0.3">
      <c r="A965" t="s">
        <v>3984</v>
      </c>
      <c r="B965" s="7">
        <v>40064955</v>
      </c>
      <c r="C965" s="7">
        <v>15000000</v>
      </c>
      <c r="D965" s="7">
        <v>25064955</v>
      </c>
    </row>
    <row r="966" spans="1:4" x14ac:dyDescent="0.3">
      <c r="A966" t="s">
        <v>2377</v>
      </c>
      <c r="B966" s="7">
        <v>60054449</v>
      </c>
      <c r="C966" s="7">
        <v>35000000</v>
      </c>
      <c r="D966" s="7">
        <v>25054449</v>
      </c>
    </row>
    <row r="967" spans="1:4" x14ac:dyDescent="0.3">
      <c r="A967" t="s">
        <v>1882</v>
      </c>
      <c r="B967" s="7">
        <v>70001065</v>
      </c>
      <c r="C967" s="7">
        <v>45000000</v>
      </c>
      <c r="D967" s="7">
        <v>25001065</v>
      </c>
    </row>
    <row r="968" spans="1:4" x14ac:dyDescent="0.3">
      <c r="A968" t="s">
        <v>3423</v>
      </c>
      <c r="B968" s="7">
        <v>44988180</v>
      </c>
      <c r="C968" s="7">
        <v>20000000</v>
      </c>
      <c r="D968" s="7">
        <v>24988180</v>
      </c>
    </row>
    <row r="969" spans="1:4" x14ac:dyDescent="0.3">
      <c r="A969" t="s">
        <v>4979</v>
      </c>
      <c r="B969" s="7">
        <v>32391374</v>
      </c>
      <c r="C969" s="7">
        <v>7500000</v>
      </c>
      <c r="D969" s="7">
        <v>24891374</v>
      </c>
    </row>
    <row r="970" spans="1:4" x14ac:dyDescent="0.3">
      <c r="A970" t="s">
        <v>705</v>
      </c>
      <c r="B970" s="7">
        <v>124870275</v>
      </c>
      <c r="C970" s="7">
        <v>100000000</v>
      </c>
      <c r="D970" s="7">
        <v>24870275</v>
      </c>
    </row>
    <row r="971" spans="1:4" x14ac:dyDescent="0.3">
      <c r="A971" t="s">
        <v>4943</v>
      </c>
      <c r="B971" s="7">
        <v>32333860</v>
      </c>
      <c r="C971" s="7">
        <v>7500000</v>
      </c>
      <c r="D971" s="7">
        <v>24833860</v>
      </c>
    </row>
    <row r="972" spans="1:4" x14ac:dyDescent="0.3">
      <c r="A972" t="s">
        <v>962</v>
      </c>
      <c r="B972" s="7">
        <v>103812241</v>
      </c>
      <c r="C972" s="7">
        <v>79000000</v>
      </c>
      <c r="D972" s="7">
        <v>24812241</v>
      </c>
    </row>
    <row r="973" spans="1:4" x14ac:dyDescent="0.3">
      <c r="A973" t="s">
        <v>2950</v>
      </c>
      <c r="B973" s="7">
        <v>50800000</v>
      </c>
      <c r="C973" s="7">
        <v>26000000</v>
      </c>
      <c r="D973" s="7">
        <v>24800000</v>
      </c>
    </row>
    <row r="974" spans="1:4" x14ac:dyDescent="0.3">
      <c r="A974" t="s">
        <v>541</v>
      </c>
      <c r="B974" s="7">
        <v>144795350</v>
      </c>
      <c r="C974" s="7">
        <v>120000000</v>
      </c>
      <c r="D974" s="7">
        <v>24795350</v>
      </c>
    </row>
    <row r="975" spans="1:4" x14ac:dyDescent="0.3">
      <c r="A975" t="s">
        <v>5062</v>
      </c>
      <c r="B975" s="7">
        <v>31607598</v>
      </c>
      <c r="C975" s="7">
        <v>6900000</v>
      </c>
      <c r="D975" s="7">
        <v>24707598</v>
      </c>
    </row>
    <row r="976" spans="1:4" x14ac:dyDescent="0.3">
      <c r="A976" t="s">
        <v>2378</v>
      </c>
      <c r="B976" s="7">
        <v>26505000</v>
      </c>
      <c r="C976" s="7">
        <v>1800000</v>
      </c>
      <c r="D976" s="7">
        <v>24705000</v>
      </c>
    </row>
    <row r="977" spans="1:4" x14ac:dyDescent="0.3">
      <c r="A977" t="s">
        <v>2378</v>
      </c>
      <c r="B977" s="7">
        <v>26505000</v>
      </c>
      <c r="C977" s="7">
        <v>1800000</v>
      </c>
      <c r="D977" s="7">
        <v>24705000</v>
      </c>
    </row>
    <row r="978" spans="1:4" x14ac:dyDescent="0.3">
      <c r="A978" t="s">
        <v>2382</v>
      </c>
      <c r="B978" s="7">
        <v>59699513</v>
      </c>
      <c r="C978" s="7">
        <v>35000000</v>
      </c>
      <c r="D978" s="7">
        <v>24699513</v>
      </c>
    </row>
    <row r="979" spans="1:4" x14ac:dyDescent="0.3">
      <c r="A979" t="s">
        <v>2398</v>
      </c>
      <c r="B979" s="7">
        <v>57651794</v>
      </c>
      <c r="C979" s="7">
        <v>33000000</v>
      </c>
      <c r="D979" s="7">
        <v>24651794</v>
      </c>
    </row>
    <row r="980" spans="1:4" x14ac:dyDescent="0.3">
      <c r="A980" t="s">
        <v>530</v>
      </c>
      <c r="B980" s="7">
        <v>134520804</v>
      </c>
      <c r="C980" s="7">
        <v>110000000</v>
      </c>
      <c r="D980" s="7">
        <v>24520804</v>
      </c>
    </row>
    <row r="981" spans="1:4" x14ac:dyDescent="0.3">
      <c r="A981" t="s">
        <v>199</v>
      </c>
      <c r="B981" s="7">
        <v>189412677</v>
      </c>
      <c r="C981" s="7">
        <v>165000000</v>
      </c>
      <c r="D981" s="7">
        <v>24412677</v>
      </c>
    </row>
    <row r="982" spans="1:4" x14ac:dyDescent="0.3">
      <c r="A982" t="s">
        <v>2254</v>
      </c>
      <c r="B982" s="7">
        <v>63411478</v>
      </c>
      <c r="C982" s="7">
        <v>39000000</v>
      </c>
      <c r="D982" s="7">
        <v>24411478</v>
      </c>
    </row>
    <row r="983" spans="1:4" x14ac:dyDescent="0.3">
      <c r="A983" t="s">
        <v>5510</v>
      </c>
      <c r="B983" s="7">
        <v>27900000</v>
      </c>
      <c r="C983" s="7">
        <v>3500000</v>
      </c>
      <c r="D983" s="7">
        <v>24400000</v>
      </c>
    </row>
    <row r="984" spans="1:4" x14ac:dyDescent="0.3">
      <c r="A984" t="s">
        <v>5511</v>
      </c>
      <c r="B984" s="7">
        <v>27900000</v>
      </c>
      <c r="C984" s="7">
        <v>3500000</v>
      </c>
      <c r="D984" s="7">
        <v>24400000</v>
      </c>
    </row>
    <row r="985" spans="1:4" x14ac:dyDescent="0.3">
      <c r="A985" t="s">
        <v>3881</v>
      </c>
      <c r="B985" s="7">
        <v>40363530</v>
      </c>
      <c r="C985" s="7">
        <v>16000000</v>
      </c>
      <c r="D985" s="7">
        <v>24363530</v>
      </c>
    </row>
    <row r="986" spans="1:4" x14ac:dyDescent="0.3">
      <c r="A986" t="s">
        <v>87</v>
      </c>
      <c r="B986" s="7">
        <v>234360014</v>
      </c>
      <c r="C986" s="7">
        <v>210000000</v>
      </c>
      <c r="D986" s="7">
        <v>24360014</v>
      </c>
    </row>
    <row r="987" spans="1:4" x14ac:dyDescent="0.3">
      <c r="A987" t="s">
        <v>3706</v>
      </c>
      <c r="B987" s="7">
        <v>42335698</v>
      </c>
      <c r="C987" s="7">
        <v>18000000</v>
      </c>
      <c r="D987" s="7">
        <v>24335698</v>
      </c>
    </row>
    <row r="988" spans="1:4" x14ac:dyDescent="0.3">
      <c r="A988" t="s">
        <v>1602</v>
      </c>
      <c r="B988" s="7">
        <v>70327868</v>
      </c>
      <c r="C988" s="7">
        <v>46000000</v>
      </c>
      <c r="D988" s="7">
        <v>24327868</v>
      </c>
    </row>
    <row r="989" spans="1:4" x14ac:dyDescent="0.3">
      <c r="A989" t="s">
        <v>5672</v>
      </c>
      <c r="B989" s="7">
        <v>26781723</v>
      </c>
      <c r="C989" s="7">
        <v>2500000</v>
      </c>
      <c r="D989" s="7">
        <v>24281723</v>
      </c>
    </row>
    <row r="990" spans="1:4" x14ac:dyDescent="0.3">
      <c r="A990" t="s">
        <v>4792</v>
      </c>
      <c r="B990" s="7">
        <v>33244684</v>
      </c>
      <c r="C990" s="7">
        <v>9000000</v>
      </c>
      <c r="D990" s="7">
        <v>24244684</v>
      </c>
    </row>
    <row r="991" spans="1:4" x14ac:dyDescent="0.3">
      <c r="A991" t="s">
        <v>5578</v>
      </c>
      <c r="B991" s="7">
        <v>27200000</v>
      </c>
      <c r="C991" s="7">
        <v>3000000</v>
      </c>
      <c r="D991" s="7">
        <v>24200000</v>
      </c>
    </row>
    <row r="992" spans="1:4" x14ac:dyDescent="0.3">
      <c r="A992" t="s">
        <v>3883</v>
      </c>
      <c r="B992" s="7">
        <v>37623143</v>
      </c>
      <c r="C992" s="7">
        <v>13500000</v>
      </c>
      <c r="D992" s="7">
        <v>24123143</v>
      </c>
    </row>
    <row r="993" spans="1:4" x14ac:dyDescent="0.3">
      <c r="A993" t="s">
        <v>4481</v>
      </c>
      <c r="B993" s="7">
        <v>30093107</v>
      </c>
      <c r="C993" s="7">
        <v>6000000</v>
      </c>
      <c r="D993" s="7">
        <v>24093107</v>
      </c>
    </row>
    <row r="994" spans="1:4" x14ac:dyDescent="0.3">
      <c r="A994" t="s">
        <v>4481</v>
      </c>
      <c r="B994" s="7">
        <v>30093107</v>
      </c>
      <c r="C994" s="7">
        <v>6000000</v>
      </c>
      <c r="D994" s="7">
        <v>24093107</v>
      </c>
    </row>
    <row r="995" spans="1:4" x14ac:dyDescent="0.3">
      <c r="A995" t="s">
        <v>870</v>
      </c>
      <c r="B995" s="7">
        <v>104054514</v>
      </c>
      <c r="C995" s="7">
        <v>80000000</v>
      </c>
      <c r="D995" s="7">
        <v>24054514</v>
      </c>
    </row>
    <row r="996" spans="1:4" x14ac:dyDescent="0.3">
      <c r="A996" t="s">
        <v>4173</v>
      </c>
      <c r="B996" s="7">
        <v>38048637</v>
      </c>
      <c r="C996" s="7">
        <v>14000000</v>
      </c>
      <c r="D996" s="7">
        <v>24048637</v>
      </c>
    </row>
    <row r="997" spans="1:4" x14ac:dyDescent="0.3">
      <c r="A997" t="s">
        <v>4488</v>
      </c>
      <c r="B997" s="7">
        <v>35537564</v>
      </c>
      <c r="C997" s="7">
        <v>11500000</v>
      </c>
      <c r="D997" s="7">
        <v>24037564</v>
      </c>
    </row>
    <row r="998" spans="1:4" x14ac:dyDescent="0.3">
      <c r="A998" t="s">
        <v>3335</v>
      </c>
      <c r="B998" s="7">
        <v>49024969</v>
      </c>
      <c r="C998" s="7">
        <v>25000000</v>
      </c>
      <c r="D998" s="7">
        <v>24024969</v>
      </c>
    </row>
    <row r="999" spans="1:4" x14ac:dyDescent="0.3">
      <c r="A999" t="s">
        <v>4986</v>
      </c>
      <c r="B999" s="7">
        <v>31501218</v>
      </c>
      <c r="C999" s="7">
        <v>7500000</v>
      </c>
      <c r="D999" s="7">
        <v>24001218</v>
      </c>
    </row>
    <row r="1000" spans="1:4" x14ac:dyDescent="0.3">
      <c r="A1000" t="s">
        <v>4584</v>
      </c>
      <c r="B1000" s="7">
        <v>36200000</v>
      </c>
      <c r="C1000" s="7">
        <v>12305523</v>
      </c>
      <c r="D1000" s="7">
        <v>23894477</v>
      </c>
    </row>
    <row r="1001" spans="1:4" x14ac:dyDescent="0.3">
      <c r="A1001" t="s">
        <v>2956</v>
      </c>
      <c r="B1001" s="7">
        <v>49874933</v>
      </c>
      <c r="C1001" s="7">
        <v>26000000</v>
      </c>
      <c r="D1001" s="7">
        <v>23874933</v>
      </c>
    </row>
    <row r="1002" spans="1:4" x14ac:dyDescent="0.3">
      <c r="A1002" t="s">
        <v>3844</v>
      </c>
      <c r="B1002" s="7">
        <v>39825798</v>
      </c>
      <c r="C1002" s="7">
        <v>16000000</v>
      </c>
      <c r="D1002" s="7">
        <v>23825798</v>
      </c>
    </row>
    <row r="1003" spans="1:4" x14ac:dyDescent="0.3">
      <c r="A1003" t="s">
        <v>3844</v>
      </c>
      <c r="B1003" s="7">
        <v>39825798</v>
      </c>
      <c r="C1003" s="7">
        <v>16000000</v>
      </c>
      <c r="D1003" s="7">
        <v>23825798</v>
      </c>
    </row>
    <row r="1004" spans="1:4" x14ac:dyDescent="0.3">
      <c r="A1004" t="s">
        <v>3700</v>
      </c>
      <c r="B1004" s="7">
        <v>43818159</v>
      </c>
      <c r="C1004" s="7">
        <v>20000000</v>
      </c>
      <c r="D1004" s="7">
        <v>23818159</v>
      </c>
    </row>
    <row r="1005" spans="1:4" x14ac:dyDescent="0.3">
      <c r="A1005" t="s">
        <v>4851</v>
      </c>
      <c r="B1005" s="7">
        <v>32279955</v>
      </c>
      <c r="C1005" s="7">
        <v>8500000</v>
      </c>
      <c r="D1005" s="7">
        <v>23779955</v>
      </c>
    </row>
    <row r="1006" spans="1:4" x14ac:dyDescent="0.3">
      <c r="A1006" t="s">
        <v>1531</v>
      </c>
      <c r="B1006" s="7">
        <v>78745923</v>
      </c>
      <c r="C1006" s="7">
        <v>55000000</v>
      </c>
      <c r="D1006" s="7">
        <v>23745923</v>
      </c>
    </row>
    <row r="1007" spans="1:4" x14ac:dyDescent="0.3">
      <c r="A1007" t="s">
        <v>2682</v>
      </c>
      <c r="B1007" s="7">
        <v>53680848</v>
      </c>
      <c r="C1007" s="7">
        <v>30000000</v>
      </c>
      <c r="D1007" s="7">
        <v>23680848</v>
      </c>
    </row>
    <row r="1008" spans="1:4" x14ac:dyDescent="0.3">
      <c r="A1008" t="s">
        <v>5367</v>
      </c>
      <c r="B1008" s="7">
        <v>24475416</v>
      </c>
      <c r="C1008" s="7">
        <v>890000</v>
      </c>
      <c r="D1008" s="7">
        <v>23585416</v>
      </c>
    </row>
    <row r="1009" spans="1:4" x14ac:dyDescent="0.3">
      <c r="A1009" t="s">
        <v>4586</v>
      </c>
      <c r="B1009" s="7">
        <v>33583175</v>
      </c>
      <c r="C1009" s="7">
        <v>10000000</v>
      </c>
      <c r="D1009" s="7">
        <v>23583175</v>
      </c>
    </row>
    <row r="1010" spans="1:4" x14ac:dyDescent="0.3">
      <c r="A1010" t="s">
        <v>5919</v>
      </c>
      <c r="B1010" s="7">
        <v>24741700</v>
      </c>
      <c r="C1010" s="7">
        <v>1200000</v>
      </c>
      <c r="D1010" s="7">
        <v>23541700</v>
      </c>
    </row>
    <row r="1011" spans="1:4" x14ac:dyDescent="0.3">
      <c r="A1011" t="s">
        <v>3877</v>
      </c>
      <c r="B1011" s="7">
        <v>39511038</v>
      </c>
      <c r="C1011" s="7">
        <v>16000000</v>
      </c>
      <c r="D1011" s="7">
        <v>23511038</v>
      </c>
    </row>
    <row r="1012" spans="1:4" x14ac:dyDescent="0.3">
      <c r="A1012" t="s">
        <v>3705</v>
      </c>
      <c r="B1012" s="7">
        <v>41382841</v>
      </c>
      <c r="C1012" s="7">
        <v>18000000</v>
      </c>
      <c r="D1012" s="7">
        <v>23382841</v>
      </c>
    </row>
    <row r="1013" spans="1:4" x14ac:dyDescent="0.3">
      <c r="A1013" t="s">
        <v>1610</v>
      </c>
      <c r="B1013" s="7">
        <v>73343413</v>
      </c>
      <c r="C1013" s="7">
        <v>50000000</v>
      </c>
      <c r="D1013" s="7">
        <v>23343413</v>
      </c>
    </row>
    <row r="1014" spans="1:4" x14ac:dyDescent="0.3">
      <c r="A1014" t="s">
        <v>2312</v>
      </c>
      <c r="B1014" s="7">
        <v>60338891</v>
      </c>
      <c r="C1014" s="7">
        <v>37000000</v>
      </c>
      <c r="D1014" s="7">
        <v>23338891</v>
      </c>
    </row>
    <row r="1015" spans="1:4" x14ac:dyDescent="0.3">
      <c r="A1015" t="s">
        <v>3441</v>
      </c>
      <c r="B1015" s="7">
        <v>34334256</v>
      </c>
      <c r="C1015" s="7">
        <v>11000000</v>
      </c>
      <c r="D1015" s="7">
        <v>23334256</v>
      </c>
    </row>
    <row r="1016" spans="1:4" x14ac:dyDescent="0.3">
      <c r="A1016" t="s">
        <v>149</v>
      </c>
      <c r="B1016" s="7">
        <v>198332128</v>
      </c>
      <c r="C1016" s="7">
        <v>175000000</v>
      </c>
      <c r="D1016" s="7">
        <v>23332128</v>
      </c>
    </row>
    <row r="1017" spans="1:4" x14ac:dyDescent="0.3">
      <c r="A1017" t="s">
        <v>3052</v>
      </c>
      <c r="B1017" s="7">
        <v>48237389</v>
      </c>
      <c r="C1017" s="7">
        <v>25000000</v>
      </c>
      <c r="D1017" s="7">
        <v>23237389</v>
      </c>
    </row>
    <row r="1018" spans="1:4" x14ac:dyDescent="0.3">
      <c r="A1018" t="s">
        <v>4623</v>
      </c>
      <c r="B1018" s="7">
        <v>33071558</v>
      </c>
      <c r="C1018" s="7">
        <v>10000000</v>
      </c>
      <c r="D1018" s="7">
        <v>23071558</v>
      </c>
    </row>
    <row r="1019" spans="1:4" x14ac:dyDescent="0.3">
      <c r="A1019" t="s">
        <v>871</v>
      </c>
      <c r="B1019" s="7">
        <v>103028109</v>
      </c>
      <c r="C1019" s="7">
        <v>80000000</v>
      </c>
      <c r="D1019" s="7">
        <v>23028109</v>
      </c>
    </row>
    <row r="1020" spans="1:4" x14ac:dyDescent="0.3">
      <c r="A1020" t="s">
        <v>2684</v>
      </c>
      <c r="B1020" s="7">
        <v>53021560</v>
      </c>
      <c r="C1020" s="7">
        <v>30000000</v>
      </c>
      <c r="D1020" s="7">
        <v>23021560</v>
      </c>
    </row>
    <row r="1021" spans="1:4" x14ac:dyDescent="0.3">
      <c r="A1021" t="s">
        <v>4593</v>
      </c>
      <c r="B1021" s="7">
        <v>33000000</v>
      </c>
      <c r="C1021" s="7">
        <v>10000000</v>
      </c>
      <c r="D1021" s="7">
        <v>23000000</v>
      </c>
    </row>
    <row r="1022" spans="1:4" x14ac:dyDescent="0.3">
      <c r="A1022" t="s">
        <v>211</v>
      </c>
      <c r="B1022" s="7">
        <v>187991439</v>
      </c>
      <c r="C1022" s="7">
        <v>165000000</v>
      </c>
      <c r="D1022" s="7">
        <v>22991439</v>
      </c>
    </row>
    <row r="1023" spans="1:4" x14ac:dyDescent="0.3">
      <c r="A1023" t="s">
        <v>843</v>
      </c>
      <c r="B1023" s="7">
        <v>102981571</v>
      </c>
      <c r="C1023" s="7">
        <v>80000000</v>
      </c>
      <c r="D1023" s="7">
        <v>22981571</v>
      </c>
    </row>
    <row r="1024" spans="1:4" x14ac:dyDescent="0.3">
      <c r="A1024" t="s">
        <v>2671</v>
      </c>
      <c r="B1024" s="7">
        <v>52937130</v>
      </c>
      <c r="C1024" s="7">
        <v>30000000</v>
      </c>
      <c r="D1024" s="7">
        <v>22937130</v>
      </c>
    </row>
    <row r="1025" spans="1:4" x14ac:dyDescent="0.3">
      <c r="A1025" t="s">
        <v>1873</v>
      </c>
      <c r="B1025" s="7">
        <v>82931301</v>
      </c>
      <c r="C1025" s="7">
        <v>60000000</v>
      </c>
      <c r="D1025" s="7">
        <v>22931301</v>
      </c>
    </row>
    <row r="1026" spans="1:4" x14ac:dyDescent="0.3">
      <c r="A1026" t="s">
        <v>3998</v>
      </c>
      <c r="B1026" s="7">
        <v>37877959</v>
      </c>
      <c r="C1026" s="7">
        <v>15000000</v>
      </c>
      <c r="D1026" s="7">
        <v>22877959</v>
      </c>
    </row>
    <row r="1027" spans="1:4" x14ac:dyDescent="0.3">
      <c r="A1027" t="s">
        <v>5721</v>
      </c>
      <c r="B1027" s="7">
        <v>24800000</v>
      </c>
      <c r="C1027" s="7">
        <v>2000000</v>
      </c>
      <c r="D1027" s="7">
        <v>22800000</v>
      </c>
    </row>
    <row r="1028" spans="1:4" x14ac:dyDescent="0.3">
      <c r="A1028" t="s">
        <v>2560</v>
      </c>
      <c r="B1028" s="7">
        <v>54696902</v>
      </c>
      <c r="C1028" s="7">
        <v>32000000</v>
      </c>
      <c r="D1028" s="7">
        <v>22696902</v>
      </c>
    </row>
    <row r="1029" spans="1:4" x14ac:dyDescent="0.3">
      <c r="A1029" t="s">
        <v>5258</v>
      </c>
      <c r="B1029" s="7">
        <v>27689474</v>
      </c>
      <c r="C1029" s="7">
        <v>5000000</v>
      </c>
      <c r="D1029" s="7">
        <v>22689474</v>
      </c>
    </row>
    <row r="1030" spans="1:4" x14ac:dyDescent="0.3">
      <c r="A1030" t="s">
        <v>1324</v>
      </c>
      <c r="B1030" s="7">
        <v>82670733</v>
      </c>
      <c r="C1030" s="7">
        <v>60000000</v>
      </c>
      <c r="D1030" s="7">
        <v>22670733</v>
      </c>
    </row>
    <row r="1031" spans="1:4" x14ac:dyDescent="0.3">
      <c r="A1031" t="s">
        <v>6368</v>
      </c>
      <c r="B1031" s="7">
        <v>22757819</v>
      </c>
      <c r="C1031" s="7">
        <v>100000</v>
      </c>
      <c r="D1031" s="7">
        <v>22657819</v>
      </c>
    </row>
    <row r="1032" spans="1:4" x14ac:dyDescent="0.3">
      <c r="A1032" t="s">
        <v>3419</v>
      </c>
      <c r="B1032" s="7">
        <v>42652003</v>
      </c>
      <c r="C1032" s="7">
        <v>20000000</v>
      </c>
      <c r="D1032" s="7">
        <v>22652003</v>
      </c>
    </row>
    <row r="1033" spans="1:4" x14ac:dyDescent="0.3">
      <c r="A1033" t="s">
        <v>1325</v>
      </c>
      <c r="B1033" s="7">
        <v>82569532</v>
      </c>
      <c r="C1033" s="7">
        <v>60000000</v>
      </c>
      <c r="D1033" s="7">
        <v>22569532</v>
      </c>
    </row>
    <row r="1034" spans="1:4" x14ac:dyDescent="0.3">
      <c r="A1034" t="s">
        <v>4993</v>
      </c>
      <c r="B1034" s="7">
        <v>26005908</v>
      </c>
      <c r="C1034" s="7">
        <v>3500000</v>
      </c>
      <c r="D1034" s="7">
        <v>22505908</v>
      </c>
    </row>
    <row r="1035" spans="1:4" x14ac:dyDescent="0.3">
      <c r="A1035" t="s">
        <v>5255</v>
      </c>
      <c r="B1035" s="7">
        <v>25799043</v>
      </c>
      <c r="C1035" s="7">
        <v>3300000</v>
      </c>
      <c r="D1035" s="7">
        <v>22499043</v>
      </c>
    </row>
    <row r="1036" spans="1:4" x14ac:dyDescent="0.3">
      <c r="A1036" t="s">
        <v>4596</v>
      </c>
      <c r="B1036" s="7">
        <v>31487293</v>
      </c>
      <c r="C1036" s="7">
        <v>9000000</v>
      </c>
      <c r="D1036" s="7">
        <v>22487293</v>
      </c>
    </row>
    <row r="1037" spans="1:4" x14ac:dyDescent="0.3">
      <c r="A1037" t="s">
        <v>2689</v>
      </c>
      <c r="B1037" s="7">
        <v>52418902</v>
      </c>
      <c r="C1037" s="7">
        <v>30000000</v>
      </c>
      <c r="D1037" s="7">
        <v>22418902</v>
      </c>
    </row>
    <row r="1038" spans="1:4" x14ac:dyDescent="0.3">
      <c r="A1038" t="s">
        <v>1002</v>
      </c>
      <c r="B1038" s="7">
        <v>97360069</v>
      </c>
      <c r="C1038" s="7">
        <v>75000000</v>
      </c>
      <c r="D1038" s="7">
        <v>22360069</v>
      </c>
    </row>
    <row r="1039" spans="1:4" x14ac:dyDescent="0.3">
      <c r="A1039" t="s">
        <v>4520</v>
      </c>
      <c r="B1039" s="7">
        <v>33305037</v>
      </c>
      <c r="C1039" s="7">
        <v>11000000</v>
      </c>
      <c r="D1039" s="7">
        <v>22305037</v>
      </c>
    </row>
    <row r="1040" spans="1:4" x14ac:dyDescent="0.3">
      <c r="A1040" t="s">
        <v>5253</v>
      </c>
      <c r="B1040" s="7">
        <v>27296514</v>
      </c>
      <c r="C1040" s="7">
        <v>5000000</v>
      </c>
      <c r="D1040" s="7">
        <v>22296514</v>
      </c>
    </row>
    <row r="1041" spans="1:4" x14ac:dyDescent="0.3">
      <c r="A1041" t="s">
        <v>5301</v>
      </c>
      <c r="B1041" s="7">
        <v>27285953</v>
      </c>
      <c r="C1041" s="7">
        <v>5000000</v>
      </c>
      <c r="D1041" s="7">
        <v>22285953</v>
      </c>
    </row>
    <row r="1042" spans="1:4" x14ac:dyDescent="0.3">
      <c r="A1042" t="s">
        <v>2669</v>
      </c>
      <c r="B1042" s="7">
        <v>64238770</v>
      </c>
      <c r="C1042" s="7">
        <v>42000000</v>
      </c>
      <c r="D1042" s="7">
        <v>22238770</v>
      </c>
    </row>
    <row r="1043" spans="1:4" x14ac:dyDescent="0.3">
      <c r="A1043" t="s">
        <v>4246</v>
      </c>
      <c r="B1043" s="7">
        <v>38176108</v>
      </c>
      <c r="C1043" s="7">
        <v>16000000</v>
      </c>
      <c r="D1043" s="7">
        <v>22176108</v>
      </c>
    </row>
    <row r="1044" spans="1:4" x14ac:dyDescent="0.3">
      <c r="A1044" t="s">
        <v>2603</v>
      </c>
      <c r="B1044" s="7">
        <v>53133888</v>
      </c>
      <c r="C1044" s="7">
        <v>31000000</v>
      </c>
      <c r="D1044" s="7">
        <v>22133888</v>
      </c>
    </row>
    <row r="1045" spans="1:4" x14ac:dyDescent="0.3">
      <c r="A1045" t="s">
        <v>3035</v>
      </c>
      <c r="B1045" s="7">
        <v>47124400</v>
      </c>
      <c r="C1045" s="7">
        <v>25000000</v>
      </c>
      <c r="D1045" s="7">
        <v>22124400</v>
      </c>
    </row>
    <row r="1046" spans="1:4" x14ac:dyDescent="0.3">
      <c r="A1046" t="s">
        <v>5647</v>
      </c>
      <c r="B1046" s="7">
        <v>25000000</v>
      </c>
      <c r="C1046" s="7">
        <v>2883848</v>
      </c>
      <c r="D1046" s="7">
        <v>22116152</v>
      </c>
    </row>
    <row r="1047" spans="1:4" x14ac:dyDescent="0.3">
      <c r="A1047" t="s">
        <v>1904</v>
      </c>
      <c r="B1047" s="7">
        <v>48114556</v>
      </c>
      <c r="C1047" s="7">
        <v>26000000</v>
      </c>
      <c r="D1047" s="7">
        <v>22114556</v>
      </c>
    </row>
    <row r="1048" spans="1:4" x14ac:dyDescent="0.3">
      <c r="A1048" t="s">
        <v>4594</v>
      </c>
      <c r="B1048" s="7">
        <v>32101000</v>
      </c>
      <c r="C1048" s="7">
        <v>10000000</v>
      </c>
      <c r="D1048" s="7">
        <v>22101000</v>
      </c>
    </row>
    <row r="1049" spans="1:4" x14ac:dyDescent="0.3">
      <c r="A1049" t="s">
        <v>1475</v>
      </c>
      <c r="B1049" s="7">
        <v>80021740</v>
      </c>
      <c r="C1049" s="7">
        <v>58000000</v>
      </c>
      <c r="D1049" s="7">
        <v>22021740</v>
      </c>
    </row>
    <row r="1050" spans="1:4" x14ac:dyDescent="0.3">
      <c r="A1050" t="s">
        <v>1475</v>
      </c>
      <c r="B1050" s="7">
        <v>80021740</v>
      </c>
      <c r="C1050" s="7">
        <v>58000000</v>
      </c>
      <c r="D1050" s="7">
        <v>22021740</v>
      </c>
    </row>
    <row r="1051" spans="1:4" x14ac:dyDescent="0.3">
      <c r="A1051" t="s">
        <v>2851</v>
      </c>
      <c r="B1051" s="7">
        <v>49968653</v>
      </c>
      <c r="C1051" s="7">
        <v>28000000</v>
      </c>
      <c r="D1051" s="7">
        <v>21968653</v>
      </c>
    </row>
    <row r="1052" spans="1:4" x14ac:dyDescent="0.3">
      <c r="A1052" t="s">
        <v>3987</v>
      </c>
      <c r="B1052" s="7">
        <v>37882551</v>
      </c>
      <c r="C1052" s="7">
        <v>16000000</v>
      </c>
      <c r="D1052" s="7">
        <v>21882551</v>
      </c>
    </row>
    <row r="1053" spans="1:4" x14ac:dyDescent="0.3">
      <c r="A1053" t="s">
        <v>2380</v>
      </c>
      <c r="B1053" s="7">
        <v>56876365</v>
      </c>
      <c r="C1053" s="7">
        <v>35000000</v>
      </c>
      <c r="D1053" s="7">
        <v>21876365</v>
      </c>
    </row>
    <row r="1054" spans="1:4" x14ac:dyDescent="0.3">
      <c r="A1054" t="s">
        <v>3644</v>
      </c>
      <c r="B1054" s="7">
        <v>41867960</v>
      </c>
      <c r="C1054" s="7">
        <v>20000000</v>
      </c>
      <c r="D1054" s="7">
        <v>21867960</v>
      </c>
    </row>
    <row r="1055" spans="1:4" x14ac:dyDescent="0.3">
      <c r="A1055" t="s">
        <v>3646</v>
      </c>
      <c r="B1055" s="7">
        <v>40846082</v>
      </c>
      <c r="C1055" s="7">
        <v>19000000</v>
      </c>
      <c r="D1055" s="7">
        <v>21846082</v>
      </c>
    </row>
    <row r="1056" spans="1:4" x14ac:dyDescent="0.3">
      <c r="A1056" t="s">
        <v>3032</v>
      </c>
      <c r="B1056" s="7">
        <v>46836394</v>
      </c>
      <c r="C1056" s="7">
        <v>25000000</v>
      </c>
      <c r="D1056" s="7">
        <v>21836394</v>
      </c>
    </row>
    <row r="1057" spans="1:4" x14ac:dyDescent="0.3">
      <c r="A1057" t="s">
        <v>1886</v>
      </c>
      <c r="B1057" s="7">
        <v>66790248</v>
      </c>
      <c r="C1057" s="7">
        <v>45000000</v>
      </c>
      <c r="D1057" s="7">
        <v>21790248</v>
      </c>
    </row>
    <row r="1058" spans="1:4" x14ac:dyDescent="0.3">
      <c r="A1058" t="s">
        <v>5565</v>
      </c>
      <c r="B1058" s="7">
        <v>24788807</v>
      </c>
      <c r="C1058" s="7">
        <v>3000000</v>
      </c>
      <c r="D1058" s="7">
        <v>21788807</v>
      </c>
    </row>
    <row r="1059" spans="1:4" x14ac:dyDescent="0.3">
      <c r="A1059" t="s">
        <v>4987</v>
      </c>
      <c r="B1059" s="7">
        <v>28747570</v>
      </c>
      <c r="C1059" s="7">
        <v>7000000</v>
      </c>
      <c r="D1059" s="7">
        <v>21747570</v>
      </c>
    </row>
    <row r="1060" spans="1:4" x14ac:dyDescent="0.3">
      <c r="A1060" t="s">
        <v>1194</v>
      </c>
      <c r="B1060" s="7">
        <v>87704396</v>
      </c>
      <c r="C1060" s="7">
        <v>66000000</v>
      </c>
      <c r="D1060" s="7">
        <v>21704396</v>
      </c>
    </row>
    <row r="1061" spans="1:4" x14ac:dyDescent="0.3">
      <c r="A1061" t="s">
        <v>5515</v>
      </c>
      <c r="B1061" s="7">
        <v>25138292</v>
      </c>
      <c r="C1061" s="7">
        <v>3500000</v>
      </c>
      <c r="D1061" s="7">
        <v>21638292</v>
      </c>
    </row>
    <row r="1062" spans="1:4" x14ac:dyDescent="0.3">
      <c r="A1062" t="s">
        <v>5575</v>
      </c>
      <c r="B1062" s="7">
        <v>24629916</v>
      </c>
      <c r="C1062" s="7">
        <v>3000000</v>
      </c>
      <c r="D1062" s="7">
        <v>21629916</v>
      </c>
    </row>
    <row r="1063" spans="1:4" x14ac:dyDescent="0.3">
      <c r="A1063" t="s">
        <v>1596</v>
      </c>
      <c r="B1063" s="7">
        <v>75604320</v>
      </c>
      <c r="C1063" s="7">
        <v>54000000</v>
      </c>
      <c r="D1063" s="7">
        <v>21604320</v>
      </c>
    </row>
    <row r="1064" spans="1:4" x14ac:dyDescent="0.3">
      <c r="A1064" t="s">
        <v>1641</v>
      </c>
      <c r="B1064" s="7">
        <v>72601713</v>
      </c>
      <c r="C1064" s="7">
        <v>51000000</v>
      </c>
      <c r="D1064" s="7">
        <v>21601713</v>
      </c>
    </row>
    <row r="1065" spans="1:4" x14ac:dyDescent="0.3">
      <c r="A1065" t="s">
        <v>5716</v>
      </c>
      <c r="B1065" s="7">
        <v>23650000</v>
      </c>
      <c r="C1065" s="7">
        <v>2100000</v>
      </c>
      <c r="D1065" s="7">
        <v>21550000</v>
      </c>
    </row>
    <row r="1066" spans="1:4" x14ac:dyDescent="0.3">
      <c r="A1066" t="s">
        <v>795</v>
      </c>
      <c r="B1066" s="7">
        <v>111544445</v>
      </c>
      <c r="C1066" s="7">
        <v>90000000</v>
      </c>
      <c r="D1066" s="7">
        <v>21544445</v>
      </c>
    </row>
    <row r="1067" spans="1:4" x14ac:dyDescent="0.3">
      <c r="A1067" t="s">
        <v>3704</v>
      </c>
      <c r="B1067" s="7">
        <v>41300105</v>
      </c>
      <c r="C1067" s="7">
        <v>19800000</v>
      </c>
      <c r="D1067" s="7">
        <v>21500105</v>
      </c>
    </row>
    <row r="1068" spans="1:4" x14ac:dyDescent="0.3">
      <c r="A1068" t="s">
        <v>2848</v>
      </c>
      <c r="B1068" s="7">
        <v>51475962</v>
      </c>
      <c r="C1068" s="7">
        <v>30000000</v>
      </c>
      <c r="D1068" s="7">
        <v>21475962</v>
      </c>
    </row>
    <row r="1069" spans="1:4" x14ac:dyDescent="0.3">
      <c r="A1069" t="s">
        <v>5206</v>
      </c>
      <c r="B1069" s="7">
        <v>24475193</v>
      </c>
      <c r="C1069" s="7">
        <v>3000000</v>
      </c>
      <c r="D1069" s="7">
        <v>21475193</v>
      </c>
    </row>
    <row r="1070" spans="1:4" x14ac:dyDescent="0.3">
      <c r="A1070" t="s">
        <v>5119</v>
      </c>
      <c r="B1070" s="7">
        <v>27457409</v>
      </c>
      <c r="C1070" s="7">
        <v>6000000</v>
      </c>
      <c r="D1070" s="7">
        <v>21457409</v>
      </c>
    </row>
    <row r="1071" spans="1:4" x14ac:dyDescent="0.3">
      <c r="A1071" t="s">
        <v>2676</v>
      </c>
      <c r="B1071" s="7">
        <v>51432423</v>
      </c>
      <c r="C1071" s="7">
        <v>30000000</v>
      </c>
      <c r="D1071" s="7">
        <v>21432423</v>
      </c>
    </row>
    <row r="1072" spans="1:4" x14ac:dyDescent="0.3">
      <c r="A1072" t="s">
        <v>5430</v>
      </c>
      <c r="B1072" s="7">
        <v>25359200</v>
      </c>
      <c r="C1072" s="7">
        <v>4000000</v>
      </c>
      <c r="D1072" s="7">
        <v>21359200</v>
      </c>
    </row>
    <row r="1073" spans="1:4" x14ac:dyDescent="0.3">
      <c r="A1073" t="s">
        <v>1839</v>
      </c>
      <c r="B1073" s="7">
        <v>69304264</v>
      </c>
      <c r="C1073" s="7">
        <v>48000000</v>
      </c>
      <c r="D1073" s="7">
        <v>21304264</v>
      </c>
    </row>
    <row r="1074" spans="1:4" x14ac:dyDescent="0.3">
      <c r="A1074" t="s">
        <v>3888</v>
      </c>
      <c r="B1074" s="7">
        <v>37300107</v>
      </c>
      <c r="C1074" s="7">
        <v>16000000</v>
      </c>
      <c r="D1074" s="7">
        <v>21300107</v>
      </c>
    </row>
    <row r="1075" spans="1:4" x14ac:dyDescent="0.3">
      <c r="A1075" t="s">
        <v>3034</v>
      </c>
      <c r="B1075" s="7">
        <v>47285499</v>
      </c>
      <c r="C1075" s="7">
        <v>26000000</v>
      </c>
      <c r="D1075" s="7">
        <v>21285499</v>
      </c>
    </row>
    <row r="1076" spans="1:4" x14ac:dyDescent="0.3">
      <c r="A1076" t="s">
        <v>1849</v>
      </c>
      <c r="B1076" s="7">
        <v>67263182</v>
      </c>
      <c r="C1076" s="7">
        <v>46000000</v>
      </c>
      <c r="D1076" s="7">
        <v>21263182</v>
      </c>
    </row>
    <row r="1077" spans="1:4" x14ac:dyDescent="0.3">
      <c r="A1077" t="s">
        <v>2108</v>
      </c>
      <c r="B1077" s="7">
        <v>51185897</v>
      </c>
      <c r="C1077" s="7">
        <v>30000000</v>
      </c>
      <c r="D1077" s="7">
        <v>21185897</v>
      </c>
    </row>
    <row r="1078" spans="1:4" x14ac:dyDescent="0.3">
      <c r="A1078" t="s">
        <v>1554</v>
      </c>
      <c r="B1078" s="7">
        <v>76137505</v>
      </c>
      <c r="C1078" s="7">
        <v>55000000</v>
      </c>
      <c r="D1078" s="7">
        <v>21137505</v>
      </c>
    </row>
    <row r="1079" spans="1:4" x14ac:dyDescent="0.3">
      <c r="A1079" t="s">
        <v>4982</v>
      </c>
      <c r="B1079" s="7">
        <v>32131483</v>
      </c>
      <c r="C1079" s="7">
        <v>11000000</v>
      </c>
      <c r="D1079" s="7">
        <v>21131483</v>
      </c>
    </row>
    <row r="1080" spans="1:4" x14ac:dyDescent="0.3">
      <c r="A1080" t="s">
        <v>874</v>
      </c>
      <c r="B1080" s="7">
        <v>101111837</v>
      </c>
      <c r="C1080" s="7">
        <v>80000000</v>
      </c>
      <c r="D1080" s="7">
        <v>21111837</v>
      </c>
    </row>
    <row r="1081" spans="1:4" x14ac:dyDescent="0.3">
      <c r="A1081" t="s">
        <v>2677</v>
      </c>
      <c r="B1081" s="7">
        <v>51109400</v>
      </c>
      <c r="C1081" s="7">
        <v>30000000</v>
      </c>
      <c r="D1081" s="7">
        <v>21109400</v>
      </c>
    </row>
    <row r="1082" spans="1:4" x14ac:dyDescent="0.3">
      <c r="A1082" t="s">
        <v>3030</v>
      </c>
      <c r="B1082" s="7">
        <v>51097664</v>
      </c>
      <c r="C1082" s="7">
        <v>30000000</v>
      </c>
      <c r="D1082" s="7">
        <v>21097664</v>
      </c>
    </row>
    <row r="1083" spans="1:4" x14ac:dyDescent="0.3">
      <c r="A1083" t="s">
        <v>5215</v>
      </c>
      <c r="B1083" s="7">
        <v>27545445</v>
      </c>
      <c r="C1083" s="7">
        <v>6500000</v>
      </c>
      <c r="D1083" s="7">
        <v>21045445</v>
      </c>
    </row>
    <row r="1084" spans="1:4" x14ac:dyDescent="0.3">
      <c r="A1084" t="s">
        <v>2553</v>
      </c>
      <c r="B1084" s="7">
        <v>50041732</v>
      </c>
      <c r="C1084" s="7">
        <v>29000000</v>
      </c>
      <c r="D1084" s="7">
        <v>21041732</v>
      </c>
    </row>
    <row r="1085" spans="1:4" x14ac:dyDescent="0.3">
      <c r="A1085" t="s">
        <v>2261</v>
      </c>
      <c r="B1085" s="7">
        <v>60000000</v>
      </c>
      <c r="C1085" s="7">
        <v>39000000</v>
      </c>
      <c r="D1085" s="7">
        <v>21000000</v>
      </c>
    </row>
    <row r="1086" spans="1:4" x14ac:dyDescent="0.3">
      <c r="A1086" t="s">
        <v>3039</v>
      </c>
      <c r="B1086" s="7">
        <v>43984230</v>
      </c>
      <c r="C1086" s="7">
        <v>23000000</v>
      </c>
      <c r="D1086" s="7">
        <v>20984230</v>
      </c>
    </row>
    <row r="1087" spans="1:4" x14ac:dyDescent="0.3">
      <c r="A1087" t="s">
        <v>3812</v>
      </c>
      <c r="B1087" s="7">
        <v>37939782</v>
      </c>
      <c r="C1087" s="7">
        <v>17000000</v>
      </c>
      <c r="D1087" s="7">
        <v>20939782</v>
      </c>
    </row>
    <row r="1088" spans="1:4" x14ac:dyDescent="0.3">
      <c r="A1088" t="s">
        <v>2683</v>
      </c>
      <c r="B1088" s="7">
        <v>50921738</v>
      </c>
      <c r="C1088" s="7">
        <v>30000000</v>
      </c>
      <c r="D1088" s="7">
        <v>20921738</v>
      </c>
    </row>
    <row r="1089" spans="1:4" x14ac:dyDescent="0.3">
      <c r="A1089" t="s">
        <v>1239</v>
      </c>
      <c r="B1089" s="7">
        <v>85911262</v>
      </c>
      <c r="C1089" s="7">
        <v>65000000</v>
      </c>
      <c r="D1089" s="7">
        <v>20911262</v>
      </c>
    </row>
    <row r="1090" spans="1:4" x14ac:dyDescent="0.3">
      <c r="A1090" t="s">
        <v>3991</v>
      </c>
      <c r="B1090" s="7">
        <v>35887263</v>
      </c>
      <c r="C1090" s="7">
        <v>15000000</v>
      </c>
      <c r="D1090" s="7">
        <v>20887263</v>
      </c>
    </row>
    <row r="1091" spans="1:4" x14ac:dyDescent="0.3">
      <c r="A1091" t="s">
        <v>2387</v>
      </c>
      <c r="B1091" s="7">
        <v>55802754</v>
      </c>
      <c r="C1091" s="7">
        <v>35000000</v>
      </c>
      <c r="D1091" s="7">
        <v>20802754</v>
      </c>
    </row>
    <row r="1092" spans="1:4" x14ac:dyDescent="0.3">
      <c r="A1092" t="s">
        <v>4175</v>
      </c>
      <c r="B1092" s="7">
        <v>34793160</v>
      </c>
      <c r="C1092" s="7">
        <v>14000000</v>
      </c>
      <c r="D1092" s="7">
        <v>20793160</v>
      </c>
    </row>
    <row r="1093" spans="1:4" x14ac:dyDescent="0.3">
      <c r="A1093" t="s">
        <v>2274</v>
      </c>
      <c r="B1093" s="7">
        <v>58700247</v>
      </c>
      <c r="C1093" s="7">
        <v>38000000</v>
      </c>
      <c r="D1093" s="7">
        <v>20700247</v>
      </c>
    </row>
    <row r="1094" spans="1:4" x14ac:dyDescent="0.3">
      <c r="A1094" t="s">
        <v>3188</v>
      </c>
      <c r="B1094" s="7">
        <v>34700000</v>
      </c>
      <c r="C1094" s="7">
        <v>14000000</v>
      </c>
      <c r="D1094" s="7">
        <v>20700000</v>
      </c>
    </row>
    <row r="1095" spans="1:4" x14ac:dyDescent="0.3">
      <c r="A1095" t="s">
        <v>3188</v>
      </c>
      <c r="B1095" s="7">
        <v>34700000</v>
      </c>
      <c r="C1095" s="7">
        <v>14000000</v>
      </c>
      <c r="D1095" s="7">
        <v>20700000</v>
      </c>
    </row>
    <row r="1096" spans="1:4" x14ac:dyDescent="0.3">
      <c r="A1096" t="s">
        <v>4834</v>
      </c>
      <c r="B1096" s="7">
        <v>29200000</v>
      </c>
      <c r="C1096" s="7">
        <v>8500000</v>
      </c>
      <c r="D1096" s="7">
        <v>20700000</v>
      </c>
    </row>
    <row r="1097" spans="1:4" x14ac:dyDescent="0.3">
      <c r="A1097" t="s">
        <v>1327</v>
      </c>
      <c r="B1097" s="7">
        <v>81687587</v>
      </c>
      <c r="C1097" s="7">
        <v>61000000</v>
      </c>
      <c r="D1097" s="7">
        <v>20687587</v>
      </c>
    </row>
    <row r="1098" spans="1:4" x14ac:dyDescent="0.3">
      <c r="A1098" t="s">
        <v>4598</v>
      </c>
      <c r="B1098" s="7">
        <v>30651422</v>
      </c>
      <c r="C1098" s="7">
        <v>10000000</v>
      </c>
      <c r="D1098" s="7">
        <v>20651422</v>
      </c>
    </row>
    <row r="1099" spans="1:4" x14ac:dyDescent="0.3">
      <c r="A1099" t="s">
        <v>1329</v>
      </c>
      <c r="B1099" s="7">
        <v>80574010</v>
      </c>
      <c r="C1099" s="7">
        <v>60000000</v>
      </c>
      <c r="D1099" s="7">
        <v>20574010</v>
      </c>
    </row>
    <row r="1100" spans="1:4" x14ac:dyDescent="0.3">
      <c r="A1100" t="s">
        <v>3807</v>
      </c>
      <c r="B1100" s="7">
        <v>37566230</v>
      </c>
      <c r="C1100" s="7">
        <v>17000000</v>
      </c>
      <c r="D1100" s="7">
        <v>20566230</v>
      </c>
    </row>
    <row r="1101" spans="1:4" x14ac:dyDescent="0.3">
      <c r="A1101" t="s">
        <v>1889</v>
      </c>
      <c r="B1101" s="7">
        <v>65557989</v>
      </c>
      <c r="C1101" s="7">
        <v>45000000</v>
      </c>
      <c r="D1101" s="7">
        <v>20557989</v>
      </c>
    </row>
    <row r="1102" spans="1:4" x14ac:dyDescent="0.3">
      <c r="A1102" t="s">
        <v>1332</v>
      </c>
      <c r="B1102" s="7">
        <v>75530832</v>
      </c>
      <c r="C1102" s="7">
        <v>55000000</v>
      </c>
      <c r="D1102" s="7">
        <v>20530832</v>
      </c>
    </row>
    <row r="1103" spans="1:4" x14ac:dyDescent="0.3">
      <c r="A1103" t="s">
        <v>2952</v>
      </c>
      <c r="B1103" s="7">
        <v>46455802</v>
      </c>
      <c r="C1103" s="7">
        <v>26000000</v>
      </c>
      <c r="D1103" s="7">
        <v>20455802</v>
      </c>
    </row>
    <row r="1104" spans="1:4" x14ac:dyDescent="0.3">
      <c r="A1104" t="s">
        <v>1229</v>
      </c>
      <c r="B1104" s="7">
        <v>70450000</v>
      </c>
      <c r="C1104" s="7">
        <v>50000000</v>
      </c>
      <c r="D1104" s="7">
        <v>20450000</v>
      </c>
    </row>
    <row r="1105" spans="1:4" x14ac:dyDescent="0.3">
      <c r="A1105" t="s">
        <v>3713</v>
      </c>
      <c r="B1105" s="7">
        <v>21378000</v>
      </c>
      <c r="C1105" s="7">
        <v>1000000</v>
      </c>
      <c r="D1105" s="7">
        <v>20378000</v>
      </c>
    </row>
    <row r="1106" spans="1:4" x14ac:dyDescent="0.3">
      <c r="A1106" t="s">
        <v>3713</v>
      </c>
      <c r="B1106" s="7">
        <v>21378000</v>
      </c>
      <c r="C1106" s="7">
        <v>1000000</v>
      </c>
      <c r="D1106" s="7">
        <v>20378000</v>
      </c>
    </row>
    <row r="1107" spans="1:4" x14ac:dyDescent="0.3">
      <c r="A1107" t="s">
        <v>4600</v>
      </c>
      <c r="B1107" s="7">
        <v>30306281</v>
      </c>
      <c r="C1107" s="7">
        <v>10000000</v>
      </c>
      <c r="D1107" s="7">
        <v>20306281</v>
      </c>
    </row>
    <row r="1108" spans="1:4" x14ac:dyDescent="0.3">
      <c r="A1108" t="s">
        <v>2678</v>
      </c>
      <c r="B1108" s="7">
        <v>50300000</v>
      </c>
      <c r="C1108" s="7">
        <v>30000000</v>
      </c>
      <c r="D1108" s="7">
        <v>20300000</v>
      </c>
    </row>
    <row r="1109" spans="1:4" x14ac:dyDescent="0.3">
      <c r="A1109" t="s">
        <v>2389</v>
      </c>
      <c r="B1109" s="7">
        <v>55291815</v>
      </c>
      <c r="C1109" s="7">
        <v>35000000</v>
      </c>
      <c r="D1109" s="7">
        <v>20291815</v>
      </c>
    </row>
    <row r="1110" spans="1:4" x14ac:dyDescent="0.3">
      <c r="A1110" t="s">
        <v>1111</v>
      </c>
      <c r="B1110" s="7">
        <v>80281096</v>
      </c>
      <c r="C1110" s="7">
        <v>60000000</v>
      </c>
      <c r="D1110" s="7">
        <v>20281096</v>
      </c>
    </row>
    <row r="1111" spans="1:4" x14ac:dyDescent="0.3">
      <c r="A1111" t="s">
        <v>5125</v>
      </c>
      <c r="B1111" s="7">
        <v>26236603</v>
      </c>
      <c r="C1111" s="7">
        <v>6000000</v>
      </c>
      <c r="D1111" s="7">
        <v>20236603</v>
      </c>
    </row>
    <row r="1112" spans="1:4" x14ac:dyDescent="0.3">
      <c r="A1112" t="s">
        <v>900</v>
      </c>
      <c r="B1112" s="7">
        <v>100169068</v>
      </c>
      <c r="C1112" s="7">
        <v>80000000</v>
      </c>
      <c r="D1112" s="7">
        <v>20169068</v>
      </c>
    </row>
    <row r="1113" spans="1:4" x14ac:dyDescent="0.3">
      <c r="A1113" t="s">
        <v>2384</v>
      </c>
      <c r="B1113" s="7">
        <v>54132596</v>
      </c>
      <c r="C1113" s="7">
        <v>34000000</v>
      </c>
      <c r="D1113" s="7">
        <v>20132596</v>
      </c>
    </row>
    <row r="1114" spans="1:4" x14ac:dyDescent="0.3">
      <c r="A1114" t="s">
        <v>3055</v>
      </c>
      <c r="B1114" s="7">
        <v>45089048</v>
      </c>
      <c r="C1114" s="7">
        <v>25000000</v>
      </c>
      <c r="D1114" s="7">
        <v>20089048</v>
      </c>
    </row>
    <row r="1115" spans="1:4" x14ac:dyDescent="0.3">
      <c r="A1115" t="s">
        <v>4606</v>
      </c>
      <c r="B1115" s="7">
        <v>28563926</v>
      </c>
      <c r="C1115" s="7">
        <v>8500000</v>
      </c>
      <c r="D1115" s="7">
        <v>20063926</v>
      </c>
    </row>
    <row r="1116" spans="1:4" x14ac:dyDescent="0.3">
      <c r="A1116" t="s">
        <v>4009</v>
      </c>
      <c r="B1116" s="7">
        <v>35054909</v>
      </c>
      <c r="C1116" s="7">
        <v>15000000</v>
      </c>
      <c r="D1116" s="7">
        <v>20054909</v>
      </c>
    </row>
    <row r="1117" spans="1:4" x14ac:dyDescent="0.3">
      <c r="A1117" t="s">
        <v>1340</v>
      </c>
      <c r="B1117" s="7">
        <v>80033643</v>
      </c>
      <c r="C1117" s="7">
        <v>60000000</v>
      </c>
      <c r="D1117" s="7">
        <v>20033643</v>
      </c>
    </row>
    <row r="1118" spans="1:4" x14ac:dyDescent="0.3">
      <c r="A1118" t="s">
        <v>1340</v>
      </c>
      <c r="B1118" s="7">
        <v>80033643</v>
      </c>
      <c r="C1118" s="7">
        <v>60000000</v>
      </c>
      <c r="D1118" s="7">
        <v>20033643</v>
      </c>
    </row>
    <row r="1119" spans="1:4" x14ac:dyDescent="0.3">
      <c r="A1119" t="s">
        <v>3989</v>
      </c>
      <c r="B1119" s="7">
        <v>35007180</v>
      </c>
      <c r="C1119" s="7">
        <v>15000000</v>
      </c>
      <c r="D1119" s="7">
        <v>20007180</v>
      </c>
    </row>
    <row r="1120" spans="1:4" x14ac:dyDescent="0.3">
      <c r="A1120" t="s">
        <v>1053</v>
      </c>
      <c r="B1120" s="7">
        <v>94999143</v>
      </c>
      <c r="C1120" s="7">
        <v>75000000</v>
      </c>
      <c r="D1120" s="7">
        <v>19999143</v>
      </c>
    </row>
    <row r="1121" spans="1:4" x14ac:dyDescent="0.3">
      <c r="A1121" t="s">
        <v>505</v>
      </c>
      <c r="B1121" s="7">
        <v>129995817</v>
      </c>
      <c r="C1121" s="7">
        <v>110000000</v>
      </c>
      <c r="D1121" s="7">
        <v>19995817</v>
      </c>
    </row>
    <row r="1122" spans="1:4" x14ac:dyDescent="0.3">
      <c r="A1122" t="s">
        <v>4410</v>
      </c>
      <c r="B1122" s="7">
        <v>31990064</v>
      </c>
      <c r="C1122" s="7">
        <v>12000000</v>
      </c>
      <c r="D1122" s="7">
        <v>19990064</v>
      </c>
    </row>
    <row r="1123" spans="1:4" x14ac:dyDescent="0.3">
      <c r="A1123" t="s">
        <v>94</v>
      </c>
      <c r="B1123" s="7">
        <v>234903076</v>
      </c>
      <c r="C1123" s="7">
        <v>215000000</v>
      </c>
      <c r="D1123" s="7">
        <v>19903076</v>
      </c>
    </row>
    <row r="1124" spans="1:4" x14ac:dyDescent="0.3">
      <c r="A1124" t="s">
        <v>94</v>
      </c>
      <c r="B1124" s="7">
        <v>234903076</v>
      </c>
      <c r="C1124" s="7">
        <v>215000000</v>
      </c>
      <c r="D1124" s="7">
        <v>19903076</v>
      </c>
    </row>
    <row r="1125" spans="1:4" x14ac:dyDescent="0.3">
      <c r="A1125" t="s">
        <v>5270</v>
      </c>
      <c r="B1125" s="7">
        <v>24809547</v>
      </c>
      <c r="C1125" s="7">
        <v>5000000</v>
      </c>
      <c r="D1125" s="7">
        <v>19809547</v>
      </c>
    </row>
    <row r="1126" spans="1:4" x14ac:dyDescent="0.3">
      <c r="A1126" t="s">
        <v>4250</v>
      </c>
      <c r="B1126" s="7">
        <v>27979400</v>
      </c>
      <c r="C1126" s="7">
        <v>8200000</v>
      </c>
      <c r="D1126" s="7">
        <v>19779400</v>
      </c>
    </row>
    <row r="1127" spans="1:4" x14ac:dyDescent="0.3">
      <c r="A1127" t="s">
        <v>3420</v>
      </c>
      <c r="B1127" s="7">
        <v>39737645</v>
      </c>
      <c r="C1127" s="7">
        <v>20000000</v>
      </c>
      <c r="D1127" s="7">
        <v>19737645</v>
      </c>
    </row>
    <row r="1128" spans="1:4" x14ac:dyDescent="0.3">
      <c r="A1128" t="s">
        <v>3036</v>
      </c>
      <c r="B1128" s="7">
        <v>44700000</v>
      </c>
      <c r="C1128" s="7">
        <v>25000000</v>
      </c>
      <c r="D1128" s="7">
        <v>19700000</v>
      </c>
    </row>
    <row r="1129" spans="1:4" x14ac:dyDescent="0.3">
      <c r="A1129" t="s">
        <v>4389</v>
      </c>
      <c r="B1129" s="7">
        <v>31691811</v>
      </c>
      <c r="C1129" s="7">
        <v>12000000</v>
      </c>
      <c r="D1129" s="7">
        <v>19691811</v>
      </c>
    </row>
    <row r="1130" spans="1:4" x14ac:dyDescent="0.3">
      <c r="A1130" t="s">
        <v>4387</v>
      </c>
      <c r="B1130" s="7">
        <v>31597131</v>
      </c>
      <c r="C1130" s="7">
        <v>12000000</v>
      </c>
      <c r="D1130" s="7">
        <v>19597131</v>
      </c>
    </row>
    <row r="1131" spans="1:4" x14ac:dyDescent="0.3">
      <c r="A1131" t="s">
        <v>2123</v>
      </c>
      <c r="B1131" s="7">
        <v>59588068</v>
      </c>
      <c r="C1131" s="7">
        <v>40000000</v>
      </c>
      <c r="D1131" s="7">
        <v>19588068</v>
      </c>
    </row>
    <row r="1132" spans="1:4" x14ac:dyDescent="0.3">
      <c r="A1132" t="s">
        <v>1339</v>
      </c>
      <c r="B1132" s="7">
        <v>74540762</v>
      </c>
      <c r="C1132" s="7">
        <v>55000000</v>
      </c>
      <c r="D1132" s="7">
        <v>19540762</v>
      </c>
    </row>
    <row r="1133" spans="1:4" x14ac:dyDescent="0.3">
      <c r="A1133" t="s">
        <v>2954</v>
      </c>
      <c r="B1133" s="7">
        <v>45506619</v>
      </c>
      <c r="C1133" s="7">
        <v>26000000</v>
      </c>
      <c r="D1133" s="7">
        <v>19506619</v>
      </c>
    </row>
    <row r="1134" spans="1:4" x14ac:dyDescent="0.3">
      <c r="A1134" t="s">
        <v>2331</v>
      </c>
      <c r="B1134" s="7">
        <v>55500000</v>
      </c>
      <c r="C1134" s="7">
        <v>36000000</v>
      </c>
      <c r="D1134" s="7">
        <v>19500000</v>
      </c>
    </row>
    <row r="1135" spans="1:4" x14ac:dyDescent="0.3">
      <c r="A1135" t="s">
        <v>4602</v>
      </c>
      <c r="B1135" s="7">
        <v>29500000</v>
      </c>
      <c r="C1135" s="7">
        <v>10000000</v>
      </c>
      <c r="D1135" s="7">
        <v>19500000</v>
      </c>
    </row>
    <row r="1136" spans="1:4" x14ac:dyDescent="0.3">
      <c r="A1136" t="s">
        <v>2957</v>
      </c>
      <c r="B1136" s="7">
        <v>45489752</v>
      </c>
      <c r="C1136" s="7">
        <v>26000000</v>
      </c>
      <c r="D1136" s="7">
        <v>19489752</v>
      </c>
    </row>
    <row r="1137" spans="1:4" x14ac:dyDescent="0.3">
      <c r="A1137" t="s">
        <v>3037</v>
      </c>
      <c r="B1137" s="7">
        <v>44455658</v>
      </c>
      <c r="C1137" s="7">
        <v>25000000</v>
      </c>
      <c r="D1137" s="7">
        <v>19455658</v>
      </c>
    </row>
    <row r="1138" spans="1:4" x14ac:dyDescent="0.3">
      <c r="A1138" t="s">
        <v>5650</v>
      </c>
      <c r="B1138" s="7">
        <v>22202612</v>
      </c>
      <c r="C1138" s="7">
        <v>2800000</v>
      </c>
      <c r="D1138" s="7">
        <v>19402612</v>
      </c>
    </row>
    <row r="1139" spans="1:4" x14ac:dyDescent="0.3">
      <c r="A1139" t="s">
        <v>4391</v>
      </c>
      <c r="B1139" s="7">
        <v>31397498</v>
      </c>
      <c r="C1139" s="7">
        <v>12000000</v>
      </c>
      <c r="D1139" s="7">
        <v>19397498</v>
      </c>
    </row>
    <row r="1140" spans="1:4" x14ac:dyDescent="0.3">
      <c r="A1140" t="s">
        <v>4605</v>
      </c>
      <c r="B1140" s="7">
        <v>29392418</v>
      </c>
      <c r="C1140" s="7">
        <v>10000000</v>
      </c>
      <c r="D1140" s="7">
        <v>19392418</v>
      </c>
    </row>
    <row r="1141" spans="1:4" x14ac:dyDescent="0.3">
      <c r="A1141" t="s">
        <v>4864</v>
      </c>
      <c r="B1141" s="7">
        <v>27362712</v>
      </c>
      <c r="C1141" s="7">
        <v>8000000</v>
      </c>
      <c r="D1141" s="7">
        <v>19362712</v>
      </c>
    </row>
    <row r="1142" spans="1:4" x14ac:dyDescent="0.3">
      <c r="A1142" t="s">
        <v>5129</v>
      </c>
      <c r="B1142" s="7">
        <v>25244700</v>
      </c>
      <c r="C1142" s="7">
        <v>6000000</v>
      </c>
      <c r="D1142" s="7">
        <v>19244700</v>
      </c>
    </row>
    <row r="1143" spans="1:4" x14ac:dyDescent="0.3">
      <c r="A1143" t="s">
        <v>389</v>
      </c>
      <c r="B1143" s="7">
        <v>149234747</v>
      </c>
      <c r="C1143" s="7">
        <v>130000000</v>
      </c>
      <c r="D1143" s="7">
        <v>19234747</v>
      </c>
    </row>
    <row r="1144" spans="1:4" x14ac:dyDescent="0.3">
      <c r="A1144" t="s">
        <v>2099</v>
      </c>
      <c r="B1144" s="7">
        <v>54228104</v>
      </c>
      <c r="C1144" s="7">
        <v>35000000</v>
      </c>
      <c r="D1144" s="7">
        <v>19228104</v>
      </c>
    </row>
    <row r="1145" spans="1:4" x14ac:dyDescent="0.3">
      <c r="A1145" t="s">
        <v>574</v>
      </c>
      <c r="B1145" s="7">
        <v>119219978</v>
      </c>
      <c r="C1145" s="7">
        <v>100000000</v>
      </c>
      <c r="D1145" s="7">
        <v>19219978</v>
      </c>
    </row>
    <row r="1146" spans="1:4" x14ac:dyDescent="0.3">
      <c r="A1146" t="s">
        <v>3346</v>
      </c>
      <c r="B1146" s="7">
        <v>40219708</v>
      </c>
      <c r="C1146" s="7">
        <v>21000000</v>
      </c>
      <c r="D1146" s="7">
        <v>19219708</v>
      </c>
    </row>
    <row r="1147" spans="1:4" x14ac:dyDescent="0.3">
      <c r="A1147" t="s">
        <v>2894</v>
      </c>
      <c r="B1147" s="7">
        <v>49185998</v>
      </c>
      <c r="C1147" s="7">
        <v>30000000</v>
      </c>
      <c r="D1147" s="7">
        <v>19185998</v>
      </c>
    </row>
    <row r="1148" spans="1:4" x14ac:dyDescent="0.3">
      <c r="A1148" t="s">
        <v>4393</v>
      </c>
      <c r="B1148" s="7">
        <v>31179516</v>
      </c>
      <c r="C1148" s="7">
        <v>12000000</v>
      </c>
      <c r="D1148" s="7">
        <v>19179516</v>
      </c>
    </row>
    <row r="1149" spans="1:4" x14ac:dyDescent="0.3">
      <c r="A1149" t="s">
        <v>4394</v>
      </c>
      <c r="B1149" s="7">
        <v>31155435</v>
      </c>
      <c r="C1149" s="7">
        <v>12000000</v>
      </c>
      <c r="D1149" s="7">
        <v>19155435</v>
      </c>
    </row>
    <row r="1150" spans="1:4" x14ac:dyDescent="0.3">
      <c r="A1150" t="s">
        <v>3426</v>
      </c>
      <c r="B1150" s="7">
        <v>39143839</v>
      </c>
      <c r="C1150" s="7">
        <v>20000000</v>
      </c>
      <c r="D1150" s="7">
        <v>19143839</v>
      </c>
    </row>
    <row r="1151" spans="1:4" x14ac:dyDescent="0.3">
      <c r="A1151" t="s">
        <v>5259</v>
      </c>
      <c r="B1151" s="7">
        <v>24138847</v>
      </c>
      <c r="C1151" s="7">
        <v>5000000</v>
      </c>
      <c r="D1151" s="7">
        <v>19138847</v>
      </c>
    </row>
    <row r="1152" spans="1:4" x14ac:dyDescent="0.3">
      <c r="A1152" t="s">
        <v>3653</v>
      </c>
      <c r="B1152" s="7">
        <v>39103378</v>
      </c>
      <c r="C1152" s="7">
        <v>20000000</v>
      </c>
      <c r="D1152" s="7">
        <v>19103378</v>
      </c>
    </row>
    <row r="1153" spans="1:4" x14ac:dyDescent="0.3">
      <c r="A1153" t="s">
        <v>5710</v>
      </c>
      <c r="B1153" s="7">
        <v>21300000</v>
      </c>
      <c r="C1153" s="7">
        <v>2200000</v>
      </c>
      <c r="D1153" s="7">
        <v>19100000</v>
      </c>
    </row>
    <row r="1154" spans="1:4" x14ac:dyDescent="0.3">
      <c r="A1154" t="s">
        <v>2093</v>
      </c>
      <c r="B1154" s="7">
        <v>59068786</v>
      </c>
      <c r="C1154" s="7">
        <v>40000000</v>
      </c>
      <c r="D1154" s="7">
        <v>19068786</v>
      </c>
    </row>
    <row r="1155" spans="1:4" x14ac:dyDescent="0.3">
      <c r="A1155" t="s">
        <v>5120</v>
      </c>
      <c r="B1155" s="7">
        <v>25047631</v>
      </c>
      <c r="C1155" s="7">
        <v>6000000</v>
      </c>
      <c r="D1155" s="7">
        <v>19047631</v>
      </c>
    </row>
    <row r="1156" spans="1:4" x14ac:dyDescent="0.3">
      <c r="A1156" t="s">
        <v>2665</v>
      </c>
      <c r="B1156" s="7">
        <v>56044241</v>
      </c>
      <c r="C1156" s="7">
        <v>37000000</v>
      </c>
      <c r="D1156" s="7">
        <v>19044241</v>
      </c>
    </row>
    <row r="1157" spans="1:4" x14ac:dyDescent="0.3">
      <c r="A1157" t="s">
        <v>4637</v>
      </c>
      <c r="B1157" s="7">
        <v>28873374</v>
      </c>
      <c r="C1157" s="7">
        <v>10000000</v>
      </c>
      <c r="D1157" s="7">
        <v>18873374</v>
      </c>
    </row>
    <row r="1158" spans="1:4" x14ac:dyDescent="0.3">
      <c r="A1158" t="s">
        <v>4022</v>
      </c>
      <c r="B1158" s="7">
        <v>33860010</v>
      </c>
      <c r="C1158" s="7">
        <v>15000000</v>
      </c>
      <c r="D1158" s="7">
        <v>18860010</v>
      </c>
    </row>
    <row r="1159" spans="1:4" x14ac:dyDescent="0.3">
      <c r="A1159" t="s">
        <v>3994</v>
      </c>
      <c r="B1159" s="7">
        <v>33771174</v>
      </c>
      <c r="C1159" s="7">
        <v>15000000</v>
      </c>
      <c r="D1159" s="7">
        <v>18771174</v>
      </c>
    </row>
    <row r="1160" spans="1:4" x14ac:dyDescent="0.3">
      <c r="A1160" t="s">
        <v>2515</v>
      </c>
      <c r="B1160" s="7">
        <v>51758599</v>
      </c>
      <c r="C1160" s="7">
        <v>33000000</v>
      </c>
      <c r="D1160" s="7">
        <v>18758599</v>
      </c>
    </row>
    <row r="1161" spans="1:4" x14ac:dyDescent="0.3">
      <c r="A1161" t="s">
        <v>4017</v>
      </c>
      <c r="B1161" s="7">
        <v>32645546</v>
      </c>
      <c r="C1161" s="7">
        <v>14000000</v>
      </c>
      <c r="D1161" s="7">
        <v>18645546</v>
      </c>
    </row>
    <row r="1162" spans="1:4" x14ac:dyDescent="0.3">
      <c r="A1162" t="s">
        <v>3809</v>
      </c>
      <c r="B1162" s="7">
        <v>35635046</v>
      </c>
      <c r="C1162" s="7">
        <v>17000000</v>
      </c>
      <c r="D1162" s="7">
        <v>18635046</v>
      </c>
    </row>
    <row r="1163" spans="1:4" x14ac:dyDescent="0.3">
      <c r="A1163" t="s">
        <v>4988</v>
      </c>
      <c r="B1163" s="7">
        <v>25625110</v>
      </c>
      <c r="C1163" s="7">
        <v>7000000</v>
      </c>
      <c r="D1163" s="7">
        <v>18625110</v>
      </c>
    </row>
    <row r="1164" spans="1:4" x14ac:dyDescent="0.3">
      <c r="A1164" t="s">
        <v>2983</v>
      </c>
      <c r="B1164" s="7">
        <v>33565375</v>
      </c>
      <c r="C1164" s="7">
        <v>15000000</v>
      </c>
      <c r="D1164" s="7">
        <v>18565375</v>
      </c>
    </row>
    <row r="1165" spans="1:4" x14ac:dyDescent="0.3">
      <c r="A1165" t="s">
        <v>5272</v>
      </c>
      <c r="B1165" s="7">
        <v>23031390</v>
      </c>
      <c r="C1165" s="7">
        <v>4500000</v>
      </c>
      <c r="D1165" s="7">
        <v>18531390</v>
      </c>
    </row>
    <row r="1166" spans="1:4" x14ac:dyDescent="0.3">
      <c r="A1166" t="s">
        <v>1816</v>
      </c>
      <c r="B1166" s="7">
        <v>66488090</v>
      </c>
      <c r="C1166" s="7">
        <v>48000000</v>
      </c>
      <c r="D1166" s="7">
        <v>18488090</v>
      </c>
    </row>
    <row r="1167" spans="1:4" x14ac:dyDescent="0.3">
      <c r="A1167" t="s">
        <v>718</v>
      </c>
      <c r="B1167" s="7">
        <v>110416702</v>
      </c>
      <c r="C1167" s="7">
        <v>92000000</v>
      </c>
      <c r="D1167" s="7">
        <v>18416702</v>
      </c>
    </row>
    <row r="1168" spans="1:4" x14ac:dyDescent="0.3">
      <c r="A1168" t="s">
        <v>4380</v>
      </c>
      <c r="B1168" s="7">
        <v>30400000</v>
      </c>
      <c r="C1168" s="7">
        <v>12000000</v>
      </c>
      <c r="D1168" s="7">
        <v>18400000</v>
      </c>
    </row>
    <row r="1169" spans="1:4" x14ac:dyDescent="0.3">
      <c r="A1169" t="s">
        <v>3997</v>
      </c>
      <c r="B1169" s="7">
        <v>33386128</v>
      </c>
      <c r="C1169" s="7">
        <v>15000000</v>
      </c>
      <c r="D1169" s="7">
        <v>18386128</v>
      </c>
    </row>
    <row r="1170" spans="1:4" x14ac:dyDescent="0.3">
      <c r="A1170" t="s">
        <v>3997</v>
      </c>
      <c r="B1170" s="7">
        <v>33386128</v>
      </c>
      <c r="C1170" s="7">
        <v>15000000</v>
      </c>
      <c r="D1170" s="7">
        <v>18386128</v>
      </c>
    </row>
    <row r="1171" spans="1:4" x14ac:dyDescent="0.3">
      <c r="A1171" t="s">
        <v>408</v>
      </c>
      <c r="B1171" s="7">
        <v>148337537</v>
      </c>
      <c r="C1171" s="7">
        <v>130000000</v>
      </c>
      <c r="D1171" s="7">
        <v>18337537</v>
      </c>
    </row>
    <row r="1172" spans="1:4" x14ac:dyDescent="0.3">
      <c r="A1172" t="s">
        <v>3992</v>
      </c>
      <c r="B1172" s="7">
        <v>34308901</v>
      </c>
      <c r="C1172" s="7">
        <v>16000000</v>
      </c>
      <c r="D1172" s="7">
        <v>18308901</v>
      </c>
    </row>
    <row r="1173" spans="1:4" x14ac:dyDescent="0.3">
      <c r="A1173" t="s">
        <v>4944</v>
      </c>
      <c r="B1173" s="7">
        <v>24792061</v>
      </c>
      <c r="C1173" s="7">
        <v>6500000</v>
      </c>
      <c r="D1173" s="7">
        <v>18292061</v>
      </c>
    </row>
    <row r="1174" spans="1:4" x14ac:dyDescent="0.3">
      <c r="A1174" t="s">
        <v>3286</v>
      </c>
      <c r="B1174" s="7">
        <v>40270895</v>
      </c>
      <c r="C1174" s="7">
        <v>22000000</v>
      </c>
      <c r="D1174" s="7">
        <v>18270895</v>
      </c>
    </row>
    <row r="1175" spans="1:4" x14ac:dyDescent="0.3">
      <c r="A1175" t="s">
        <v>311</v>
      </c>
      <c r="B1175" s="7">
        <v>160201106</v>
      </c>
      <c r="C1175" s="7">
        <v>142000000</v>
      </c>
      <c r="D1175" s="7">
        <v>18201106</v>
      </c>
    </row>
    <row r="1176" spans="1:4" x14ac:dyDescent="0.3">
      <c r="A1176" t="s">
        <v>5522</v>
      </c>
      <c r="B1176" s="7">
        <v>20167424</v>
      </c>
      <c r="C1176" s="7">
        <v>2000000</v>
      </c>
      <c r="D1176" s="7">
        <v>18167424</v>
      </c>
    </row>
    <row r="1177" spans="1:4" x14ac:dyDescent="0.3">
      <c r="A1177" t="s">
        <v>3058</v>
      </c>
      <c r="B1177" s="7">
        <v>35143332</v>
      </c>
      <c r="C1177" s="7">
        <v>17000000</v>
      </c>
      <c r="D1177" s="7">
        <v>18143332</v>
      </c>
    </row>
    <row r="1178" spans="1:4" x14ac:dyDescent="0.3">
      <c r="A1178" t="s">
        <v>4872</v>
      </c>
      <c r="B1178" s="7">
        <v>26049082</v>
      </c>
      <c r="C1178" s="7">
        <v>8000000</v>
      </c>
      <c r="D1178" s="7">
        <v>18049082</v>
      </c>
    </row>
    <row r="1179" spans="1:4" x14ac:dyDescent="0.3">
      <c r="A1179" t="s">
        <v>2858</v>
      </c>
      <c r="B1179" s="7">
        <v>48043505</v>
      </c>
      <c r="C1179" s="7">
        <v>30000000</v>
      </c>
      <c r="D1179" s="7">
        <v>18043505</v>
      </c>
    </row>
    <row r="1180" spans="1:4" x14ac:dyDescent="0.3">
      <c r="A1180" t="s">
        <v>3429</v>
      </c>
      <c r="B1180" s="7">
        <v>38037513</v>
      </c>
      <c r="C1180" s="7">
        <v>20000000</v>
      </c>
      <c r="D1180" s="7">
        <v>18037513</v>
      </c>
    </row>
    <row r="1181" spans="1:4" x14ac:dyDescent="0.3">
      <c r="A1181" t="s">
        <v>2006</v>
      </c>
      <c r="B1181" s="7">
        <v>59992760</v>
      </c>
      <c r="C1181" s="7">
        <v>42000000</v>
      </c>
      <c r="D1181" s="7">
        <v>17992760</v>
      </c>
    </row>
    <row r="1182" spans="1:4" x14ac:dyDescent="0.3">
      <c r="A1182" t="s">
        <v>2100</v>
      </c>
      <c r="B1182" s="7">
        <v>57981889</v>
      </c>
      <c r="C1182" s="7">
        <v>40000000</v>
      </c>
      <c r="D1182" s="7">
        <v>17981889</v>
      </c>
    </row>
    <row r="1183" spans="1:4" x14ac:dyDescent="0.3">
      <c r="A1183" t="s">
        <v>5570</v>
      </c>
      <c r="B1183" s="7">
        <v>20966644</v>
      </c>
      <c r="C1183" s="7">
        <v>3000000</v>
      </c>
      <c r="D1183" s="7">
        <v>17966644</v>
      </c>
    </row>
    <row r="1184" spans="1:4" x14ac:dyDescent="0.3">
      <c r="A1184" t="s">
        <v>4870</v>
      </c>
      <c r="B1184" s="7">
        <v>25926543</v>
      </c>
      <c r="C1184" s="7">
        <v>8000000</v>
      </c>
      <c r="D1184" s="7">
        <v>17926543</v>
      </c>
    </row>
    <row r="1185" spans="1:4" x14ac:dyDescent="0.3">
      <c r="A1185" t="s">
        <v>3201</v>
      </c>
      <c r="B1185" s="7">
        <v>41895491</v>
      </c>
      <c r="C1185" s="7">
        <v>24000000</v>
      </c>
      <c r="D1185" s="7">
        <v>17895491</v>
      </c>
    </row>
    <row r="1186" spans="1:4" x14ac:dyDescent="0.3">
      <c r="A1186" t="s">
        <v>1196</v>
      </c>
      <c r="B1186" s="7">
        <v>83892374</v>
      </c>
      <c r="C1186" s="7">
        <v>66000000</v>
      </c>
      <c r="D1186" s="7">
        <v>17892374</v>
      </c>
    </row>
    <row r="1187" spans="1:4" x14ac:dyDescent="0.3">
      <c r="A1187" t="s">
        <v>5915</v>
      </c>
      <c r="B1187" s="7">
        <v>19100000</v>
      </c>
      <c r="C1187" s="7">
        <v>1250000</v>
      </c>
      <c r="D1187" s="7">
        <v>17850000</v>
      </c>
    </row>
    <row r="1188" spans="1:4" x14ac:dyDescent="0.3">
      <c r="A1188" t="s">
        <v>1685</v>
      </c>
      <c r="B1188" s="7">
        <v>67823573</v>
      </c>
      <c r="C1188" s="7">
        <v>50000000</v>
      </c>
      <c r="D1188" s="7">
        <v>17823573</v>
      </c>
    </row>
    <row r="1189" spans="1:4" x14ac:dyDescent="0.3">
      <c r="A1189" t="s">
        <v>4612</v>
      </c>
      <c r="B1189" s="7">
        <v>27736779</v>
      </c>
      <c r="C1189" s="7">
        <v>10000000</v>
      </c>
      <c r="D1189" s="7">
        <v>17736779</v>
      </c>
    </row>
    <row r="1190" spans="1:4" x14ac:dyDescent="0.3">
      <c r="A1190" t="s">
        <v>4000</v>
      </c>
      <c r="B1190" s="7">
        <v>32721635</v>
      </c>
      <c r="C1190" s="7">
        <v>15000000</v>
      </c>
      <c r="D1190" s="7">
        <v>17721635</v>
      </c>
    </row>
    <row r="1191" spans="1:4" x14ac:dyDescent="0.3">
      <c r="A1191" t="s">
        <v>4000</v>
      </c>
      <c r="B1191" s="7">
        <v>32721635</v>
      </c>
      <c r="C1191" s="7">
        <v>15000000</v>
      </c>
      <c r="D1191" s="7">
        <v>17721635</v>
      </c>
    </row>
    <row r="1192" spans="1:4" x14ac:dyDescent="0.3">
      <c r="A1192" t="s">
        <v>895</v>
      </c>
      <c r="B1192" s="7">
        <v>85707116</v>
      </c>
      <c r="C1192" s="7">
        <v>68000000</v>
      </c>
      <c r="D1192" s="7">
        <v>17707116</v>
      </c>
    </row>
    <row r="1193" spans="1:4" x14ac:dyDescent="0.3">
      <c r="A1193" t="s">
        <v>3427</v>
      </c>
      <c r="B1193" s="7">
        <v>37672350</v>
      </c>
      <c r="C1193" s="7">
        <v>20000000</v>
      </c>
      <c r="D1193" s="7">
        <v>17672350</v>
      </c>
    </row>
    <row r="1194" spans="1:4" x14ac:dyDescent="0.3">
      <c r="A1194" t="s">
        <v>5078</v>
      </c>
      <c r="B1194" s="7">
        <v>24103594</v>
      </c>
      <c r="C1194" s="7">
        <v>6500000</v>
      </c>
      <c r="D1194" s="7">
        <v>17603594</v>
      </c>
    </row>
    <row r="1195" spans="1:4" x14ac:dyDescent="0.3">
      <c r="A1195" t="s">
        <v>764</v>
      </c>
      <c r="B1195" s="7">
        <v>37567440</v>
      </c>
      <c r="C1195" s="7">
        <v>20000000</v>
      </c>
      <c r="D1195" s="7">
        <v>17567440</v>
      </c>
    </row>
    <row r="1196" spans="1:4" x14ac:dyDescent="0.3">
      <c r="A1196" t="s">
        <v>764</v>
      </c>
      <c r="B1196" s="7">
        <v>37567440</v>
      </c>
      <c r="C1196" s="7">
        <v>20000000</v>
      </c>
      <c r="D1196" s="7">
        <v>17567440</v>
      </c>
    </row>
    <row r="1197" spans="1:4" x14ac:dyDescent="0.3">
      <c r="A1197" t="s">
        <v>2692</v>
      </c>
      <c r="B1197" s="7">
        <v>42478175</v>
      </c>
      <c r="C1197" s="7">
        <v>25000000</v>
      </c>
      <c r="D1197" s="7">
        <v>17478175</v>
      </c>
    </row>
    <row r="1198" spans="1:4" x14ac:dyDescent="0.3">
      <c r="A1198" t="s">
        <v>2852</v>
      </c>
      <c r="B1198" s="7">
        <v>44450000</v>
      </c>
      <c r="C1198" s="7">
        <v>27000000</v>
      </c>
      <c r="D1198" s="7">
        <v>17450000</v>
      </c>
    </row>
    <row r="1199" spans="1:4" x14ac:dyDescent="0.3">
      <c r="A1199" t="s">
        <v>3430</v>
      </c>
      <c r="B1199" s="7">
        <v>37442180</v>
      </c>
      <c r="C1199" s="7">
        <v>20000000</v>
      </c>
      <c r="D1199" s="7">
        <v>17442180</v>
      </c>
    </row>
    <row r="1200" spans="1:4" x14ac:dyDescent="0.3">
      <c r="A1200" t="s">
        <v>5426</v>
      </c>
      <c r="B1200" s="7">
        <v>20803237</v>
      </c>
      <c r="C1200" s="7">
        <v>3500000</v>
      </c>
      <c r="D1200" s="7">
        <v>17303237</v>
      </c>
    </row>
    <row r="1201" spans="1:4" x14ac:dyDescent="0.3">
      <c r="A1201" t="s">
        <v>5921</v>
      </c>
      <c r="B1201" s="7">
        <v>18488314</v>
      </c>
      <c r="C1201" s="7">
        <v>1200000</v>
      </c>
      <c r="D1201" s="7">
        <v>17288314</v>
      </c>
    </row>
    <row r="1202" spans="1:4" x14ac:dyDescent="0.3">
      <c r="A1202" t="s">
        <v>2386</v>
      </c>
      <c r="B1202" s="7">
        <v>52277485</v>
      </c>
      <c r="C1202" s="7">
        <v>35000000</v>
      </c>
      <c r="D1202" s="7">
        <v>17277485</v>
      </c>
    </row>
    <row r="1203" spans="1:4" x14ac:dyDescent="0.3">
      <c r="A1203" t="s">
        <v>5121</v>
      </c>
      <c r="B1203" s="7">
        <v>23272306</v>
      </c>
      <c r="C1203" s="7">
        <v>6000000</v>
      </c>
      <c r="D1203" s="7">
        <v>17272306</v>
      </c>
    </row>
    <row r="1204" spans="1:4" x14ac:dyDescent="0.3">
      <c r="A1204" t="s">
        <v>3424</v>
      </c>
      <c r="B1204" s="7">
        <v>39263506</v>
      </c>
      <c r="C1204" s="7">
        <v>22000000</v>
      </c>
      <c r="D1204" s="7">
        <v>17263506</v>
      </c>
    </row>
    <row r="1205" spans="1:4" x14ac:dyDescent="0.3">
      <c r="A1205" t="s">
        <v>5567</v>
      </c>
      <c r="B1205" s="7">
        <v>21244913</v>
      </c>
      <c r="C1205" s="7">
        <v>4000000</v>
      </c>
      <c r="D1205" s="7">
        <v>17244913</v>
      </c>
    </row>
    <row r="1206" spans="1:4" x14ac:dyDescent="0.3">
      <c r="A1206" t="s">
        <v>889</v>
      </c>
      <c r="B1206" s="7">
        <v>82226474</v>
      </c>
      <c r="C1206" s="7">
        <v>65000000</v>
      </c>
      <c r="D1206" s="7">
        <v>17226474</v>
      </c>
    </row>
    <row r="1207" spans="1:4" x14ac:dyDescent="0.3">
      <c r="A1207" t="s">
        <v>2853</v>
      </c>
      <c r="B1207" s="7">
        <v>45162741</v>
      </c>
      <c r="C1207" s="7">
        <v>28000000</v>
      </c>
      <c r="D1207" s="7">
        <v>17162741</v>
      </c>
    </row>
    <row r="1208" spans="1:4" x14ac:dyDescent="0.3">
      <c r="A1208" t="s">
        <v>5968</v>
      </c>
      <c r="B1208" s="7">
        <v>18112929</v>
      </c>
      <c r="C1208" s="7">
        <v>1000000</v>
      </c>
      <c r="D1208" s="7">
        <v>17112929</v>
      </c>
    </row>
    <row r="1209" spans="1:4" x14ac:dyDescent="0.3">
      <c r="A1209" t="s">
        <v>5856</v>
      </c>
      <c r="B1209" s="7">
        <v>19067631</v>
      </c>
      <c r="C1209" s="7">
        <v>2000000</v>
      </c>
      <c r="D1209" s="7">
        <v>17067631</v>
      </c>
    </row>
    <row r="1210" spans="1:4" x14ac:dyDescent="0.3">
      <c r="A1210" t="s">
        <v>1005</v>
      </c>
      <c r="B1210" s="7">
        <v>77032279</v>
      </c>
      <c r="C1210" s="7">
        <v>60000000</v>
      </c>
      <c r="D1210" s="7">
        <v>17032279</v>
      </c>
    </row>
    <row r="1211" spans="1:4" x14ac:dyDescent="0.3">
      <c r="A1211" t="s">
        <v>2105</v>
      </c>
      <c r="B1211" s="7">
        <v>57011847</v>
      </c>
      <c r="C1211" s="7">
        <v>40000000</v>
      </c>
      <c r="D1211" s="7">
        <v>17011847</v>
      </c>
    </row>
    <row r="1212" spans="1:4" x14ac:dyDescent="0.3">
      <c r="A1212" t="s">
        <v>559</v>
      </c>
      <c r="B1212" s="7">
        <v>167007184</v>
      </c>
      <c r="C1212" s="7">
        <v>150000000</v>
      </c>
      <c r="D1212" s="7">
        <v>17007184</v>
      </c>
    </row>
    <row r="1213" spans="1:4" x14ac:dyDescent="0.3">
      <c r="A1213" t="s">
        <v>559</v>
      </c>
      <c r="B1213" s="7">
        <v>167007184</v>
      </c>
      <c r="C1213" s="7">
        <v>150000000</v>
      </c>
      <c r="D1213" s="7">
        <v>17007184</v>
      </c>
    </row>
    <row r="1214" spans="1:4" x14ac:dyDescent="0.3">
      <c r="A1214" t="s">
        <v>5260</v>
      </c>
      <c r="B1214" s="7">
        <v>21994911</v>
      </c>
      <c r="C1214" s="7">
        <v>5000000</v>
      </c>
      <c r="D1214" s="7">
        <v>16994911</v>
      </c>
    </row>
    <row r="1215" spans="1:4" x14ac:dyDescent="0.3">
      <c r="A1215" t="s">
        <v>5965</v>
      </c>
      <c r="B1215" s="7">
        <v>17986000</v>
      </c>
      <c r="C1215" s="7">
        <v>1000000</v>
      </c>
      <c r="D1215" s="7">
        <v>16986000</v>
      </c>
    </row>
    <row r="1216" spans="1:4" x14ac:dyDescent="0.3">
      <c r="A1216" t="s">
        <v>4177</v>
      </c>
      <c r="B1216" s="7">
        <v>29959436</v>
      </c>
      <c r="C1216" s="7">
        <v>13000000</v>
      </c>
      <c r="D1216" s="7">
        <v>16959436</v>
      </c>
    </row>
    <row r="1217" spans="1:4" x14ac:dyDescent="0.3">
      <c r="A1217" t="s">
        <v>2688</v>
      </c>
      <c r="B1217" s="7">
        <v>46875468</v>
      </c>
      <c r="C1217" s="7">
        <v>30000000</v>
      </c>
      <c r="D1217" s="7">
        <v>16875468</v>
      </c>
    </row>
    <row r="1218" spans="1:4" x14ac:dyDescent="0.3">
      <c r="A1218" t="s">
        <v>3446</v>
      </c>
      <c r="B1218" s="7">
        <v>36874745</v>
      </c>
      <c r="C1218" s="7">
        <v>20000000</v>
      </c>
      <c r="D1218" s="7">
        <v>16874745</v>
      </c>
    </row>
    <row r="1219" spans="1:4" x14ac:dyDescent="0.3">
      <c r="A1219" t="s">
        <v>605</v>
      </c>
      <c r="B1219" s="7">
        <v>116866727</v>
      </c>
      <c r="C1219" s="7">
        <v>100000000</v>
      </c>
      <c r="D1219" s="7">
        <v>16866727</v>
      </c>
    </row>
    <row r="1220" spans="1:4" x14ac:dyDescent="0.3">
      <c r="A1220" t="s">
        <v>2554</v>
      </c>
      <c r="B1220" s="7">
        <v>48814909</v>
      </c>
      <c r="C1220" s="7">
        <v>32000000</v>
      </c>
      <c r="D1220" s="7">
        <v>16814909</v>
      </c>
    </row>
    <row r="1221" spans="1:4" x14ac:dyDescent="0.3">
      <c r="A1221" t="s">
        <v>4502</v>
      </c>
      <c r="B1221" s="7">
        <v>27669413</v>
      </c>
      <c r="C1221" s="7">
        <v>11000000</v>
      </c>
      <c r="D1221" s="7">
        <v>16669413</v>
      </c>
    </row>
    <row r="1222" spans="1:4" x14ac:dyDescent="0.3">
      <c r="A1222" t="s">
        <v>3435</v>
      </c>
      <c r="B1222" s="7">
        <v>36658108</v>
      </c>
      <c r="C1222" s="7">
        <v>20000000</v>
      </c>
      <c r="D1222" s="7">
        <v>16658108</v>
      </c>
    </row>
    <row r="1223" spans="1:4" x14ac:dyDescent="0.3">
      <c r="A1223" t="s">
        <v>656</v>
      </c>
      <c r="B1223" s="7">
        <v>108638745</v>
      </c>
      <c r="C1223" s="7">
        <v>92000000</v>
      </c>
      <c r="D1223" s="7">
        <v>16638745</v>
      </c>
    </row>
    <row r="1224" spans="1:4" x14ac:dyDescent="0.3">
      <c r="A1224" t="s">
        <v>877</v>
      </c>
      <c r="B1224" s="7">
        <v>95632614</v>
      </c>
      <c r="C1224" s="7">
        <v>79000000</v>
      </c>
      <c r="D1224" s="7">
        <v>16632614</v>
      </c>
    </row>
    <row r="1225" spans="1:4" x14ac:dyDescent="0.3">
      <c r="A1225" t="s">
        <v>4176</v>
      </c>
      <c r="B1225" s="7">
        <v>30628981</v>
      </c>
      <c r="C1225" s="7">
        <v>14000000</v>
      </c>
      <c r="D1225" s="7">
        <v>16628981</v>
      </c>
    </row>
    <row r="1226" spans="1:4" x14ac:dyDescent="0.3">
      <c r="A1226" t="s">
        <v>3062</v>
      </c>
      <c r="B1226" s="7">
        <v>41597830</v>
      </c>
      <c r="C1226" s="7">
        <v>25000000</v>
      </c>
      <c r="D1226" s="7">
        <v>16597830</v>
      </c>
    </row>
    <row r="1227" spans="1:4" x14ac:dyDescent="0.3">
      <c r="A1227" t="s">
        <v>4001</v>
      </c>
      <c r="B1227" s="7">
        <v>31585300</v>
      </c>
      <c r="C1227" s="7">
        <v>15000000</v>
      </c>
      <c r="D1227" s="7">
        <v>16585300</v>
      </c>
    </row>
    <row r="1228" spans="1:4" x14ac:dyDescent="0.3">
      <c r="A1228" t="s">
        <v>4707</v>
      </c>
      <c r="B1228" s="7">
        <v>26583369</v>
      </c>
      <c r="C1228" s="7">
        <v>10000000</v>
      </c>
      <c r="D1228" s="7">
        <v>16583369</v>
      </c>
    </row>
    <row r="1229" spans="1:4" x14ac:dyDescent="0.3">
      <c r="A1229" t="s">
        <v>5256</v>
      </c>
      <c r="B1229" s="7">
        <v>25530884</v>
      </c>
      <c r="C1229" s="7">
        <v>9000000</v>
      </c>
      <c r="D1229" s="7">
        <v>16530884</v>
      </c>
    </row>
    <row r="1230" spans="1:4" x14ac:dyDescent="0.3">
      <c r="A1230" t="s">
        <v>1351</v>
      </c>
      <c r="B1230" s="7">
        <v>64505912</v>
      </c>
      <c r="C1230" s="7">
        <v>48000000</v>
      </c>
      <c r="D1230" s="7">
        <v>16505912</v>
      </c>
    </row>
    <row r="1231" spans="1:4" x14ac:dyDescent="0.3">
      <c r="A1231" t="s">
        <v>5262</v>
      </c>
      <c r="B1231" s="7">
        <v>21501098</v>
      </c>
      <c r="C1231" s="7">
        <v>5000000</v>
      </c>
      <c r="D1231" s="7">
        <v>16501098</v>
      </c>
    </row>
    <row r="1232" spans="1:4" x14ac:dyDescent="0.3">
      <c r="A1232" t="s">
        <v>6167</v>
      </c>
      <c r="B1232" s="7">
        <v>17000000</v>
      </c>
      <c r="C1232" s="7">
        <v>500000</v>
      </c>
      <c r="D1232" s="7">
        <v>16500000</v>
      </c>
    </row>
    <row r="1233" spans="1:4" x14ac:dyDescent="0.3">
      <c r="A1233" t="s">
        <v>1692</v>
      </c>
      <c r="B1233" s="7">
        <v>70496802</v>
      </c>
      <c r="C1233" s="7">
        <v>54000000</v>
      </c>
      <c r="D1233" s="7">
        <v>16496802</v>
      </c>
    </row>
    <row r="1234" spans="1:4" x14ac:dyDescent="0.3">
      <c r="A1234" t="s">
        <v>5577</v>
      </c>
      <c r="B1234" s="7">
        <v>19472057</v>
      </c>
      <c r="C1234" s="7">
        <v>3000000</v>
      </c>
      <c r="D1234" s="7">
        <v>16472057</v>
      </c>
    </row>
    <row r="1235" spans="1:4" x14ac:dyDescent="0.3">
      <c r="A1235" t="s">
        <v>3708</v>
      </c>
      <c r="B1235" s="7">
        <v>31471430</v>
      </c>
      <c r="C1235" s="7">
        <v>15000000</v>
      </c>
      <c r="D1235" s="7">
        <v>16471430</v>
      </c>
    </row>
    <row r="1236" spans="1:4" x14ac:dyDescent="0.3">
      <c r="A1236" t="s">
        <v>4608</v>
      </c>
      <c r="B1236" s="7">
        <v>28435406</v>
      </c>
      <c r="C1236" s="7">
        <v>12000000</v>
      </c>
      <c r="D1236" s="7">
        <v>16435406</v>
      </c>
    </row>
    <row r="1237" spans="1:4" x14ac:dyDescent="0.3">
      <c r="A1237" t="s">
        <v>5649</v>
      </c>
      <c r="B1237" s="7">
        <v>19170001</v>
      </c>
      <c r="C1237" s="7">
        <v>2800000</v>
      </c>
      <c r="D1237" s="7">
        <v>16370001</v>
      </c>
    </row>
    <row r="1238" spans="1:4" x14ac:dyDescent="0.3">
      <c r="A1238" t="s">
        <v>4272</v>
      </c>
      <c r="B1238" s="7">
        <v>22235901</v>
      </c>
      <c r="C1238" s="7">
        <v>6000000</v>
      </c>
      <c r="D1238" s="7">
        <v>16235901</v>
      </c>
    </row>
    <row r="1239" spans="1:4" x14ac:dyDescent="0.3">
      <c r="A1239" t="s">
        <v>3245</v>
      </c>
      <c r="B1239" s="7">
        <v>39235088</v>
      </c>
      <c r="C1239" s="7">
        <v>23000000</v>
      </c>
      <c r="D1239" s="7">
        <v>16235088</v>
      </c>
    </row>
    <row r="1240" spans="1:4" x14ac:dyDescent="0.3">
      <c r="A1240" t="s">
        <v>5273</v>
      </c>
      <c r="B1240" s="7">
        <v>21197315</v>
      </c>
      <c r="C1240" s="7">
        <v>5000000</v>
      </c>
      <c r="D1240" s="7">
        <v>16197315</v>
      </c>
    </row>
    <row r="1241" spans="1:4" x14ac:dyDescent="0.3">
      <c r="A1241" t="s">
        <v>5574</v>
      </c>
      <c r="B1241" s="7">
        <v>19184015</v>
      </c>
      <c r="C1241" s="7">
        <v>3000000</v>
      </c>
      <c r="D1241" s="7">
        <v>16184015</v>
      </c>
    </row>
    <row r="1242" spans="1:4" x14ac:dyDescent="0.3">
      <c r="A1242" t="s">
        <v>677</v>
      </c>
      <c r="B1242" s="7">
        <v>131144183</v>
      </c>
      <c r="C1242" s="7">
        <v>115000000</v>
      </c>
      <c r="D1242" s="7">
        <v>16144183</v>
      </c>
    </row>
    <row r="1243" spans="1:4" x14ac:dyDescent="0.3">
      <c r="A1243" t="s">
        <v>4344</v>
      </c>
      <c r="B1243" s="7">
        <v>26589953</v>
      </c>
      <c r="C1243" s="7">
        <v>10500000</v>
      </c>
      <c r="D1243" s="7">
        <v>16089953</v>
      </c>
    </row>
    <row r="1244" spans="1:4" x14ac:dyDescent="0.3">
      <c r="A1244" t="s">
        <v>3041</v>
      </c>
      <c r="B1244" s="7">
        <v>41067398</v>
      </c>
      <c r="C1244" s="7">
        <v>25000000</v>
      </c>
      <c r="D1244" s="7">
        <v>16067398</v>
      </c>
    </row>
    <row r="1245" spans="1:4" x14ac:dyDescent="0.3">
      <c r="A1245" t="s">
        <v>3450</v>
      </c>
      <c r="B1245" s="7">
        <v>35033759</v>
      </c>
      <c r="C1245" s="7">
        <v>19000000</v>
      </c>
      <c r="D1245" s="7">
        <v>16033759</v>
      </c>
    </row>
    <row r="1246" spans="1:4" x14ac:dyDescent="0.3">
      <c r="A1246" t="s">
        <v>1698</v>
      </c>
      <c r="B1246" s="7">
        <v>66002004</v>
      </c>
      <c r="C1246" s="7">
        <v>50000000</v>
      </c>
      <c r="D1246" s="7">
        <v>16002004</v>
      </c>
    </row>
    <row r="1247" spans="1:4" x14ac:dyDescent="0.3">
      <c r="A1247" t="s">
        <v>4990</v>
      </c>
      <c r="B1247" s="7">
        <v>25000000</v>
      </c>
      <c r="C1247" s="7">
        <v>9000000</v>
      </c>
      <c r="D1247" s="7">
        <v>16000000</v>
      </c>
    </row>
    <row r="1248" spans="1:4" x14ac:dyDescent="0.3">
      <c r="A1248" t="s">
        <v>3056</v>
      </c>
      <c r="B1248" s="7">
        <v>35990505</v>
      </c>
      <c r="C1248" s="7">
        <v>20000000</v>
      </c>
      <c r="D1248" s="7">
        <v>15990505</v>
      </c>
    </row>
    <row r="1249" spans="1:4" x14ac:dyDescent="0.3">
      <c r="A1249" t="s">
        <v>3202</v>
      </c>
      <c r="B1249" s="7">
        <v>39989008</v>
      </c>
      <c r="C1249" s="7">
        <v>24000000</v>
      </c>
      <c r="D1249" s="7">
        <v>15989008</v>
      </c>
    </row>
    <row r="1250" spans="1:4" x14ac:dyDescent="0.3">
      <c r="A1250" t="s">
        <v>4248</v>
      </c>
      <c r="B1250" s="7">
        <v>28972187</v>
      </c>
      <c r="C1250" s="7">
        <v>13000000</v>
      </c>
      <c r="D1250" s="7">
        <v>15972187</v>
      </c>
    </row>
    <row r="1251" spans="1:4" x14ac:dyDescent="0.3">
      <c r="A1251" t="s">
        <v>4417</v>
      </c>
      <c r="B1251" s="7">
        <v>27829874</v>
      </c>
      <c r="C1251" s="7">
        <v>12000000</v>
      </c>
      <c r="D1251" s="7">
        <v>15829874</v>
      </c>
    </row>
    <row r="1252" spans="1:4" x14ac:dyDescent="0.3">
      <c r="A1252" t="s">
        <v>4875</v>
      </c>
      <c r="B1252" s="7">
        <v>22800000</v>
      </c>
      <c r="C1252" s="7">
        <v>7000000</v>
      </c>
      <c r="D1252" s="7">
        <v>15800000</v>
      </c>
    </row>
    <row r="1253" spans="1:4" x14ac:dyDescent="0.3">
      <c r="A1253" t="s">
        <v>1891</v>
      </c>
      <c r="B1253" s="7">
        <v>60786269</v>
      </c>
      <c r="C1253" s="7">
        <v>45000000</v>
      </c>
      <c r="D1253" s="7">
        <v>15786269</v>
      </c>
    </row>
    <row r="1254" spans="1:4" x14ac:dyDescent="0.3">
      <c r="A1254" t="s">
        <v>5972</v>
      </c>
      <c r="B1254" s="7">
        <v>20773070</v>
      </c>
      <c r="C1254" s="7">
        <v>5000000</v>
      </c>
      <c r="D1254" s="7">
        <v>15773070</v>
      </c>
    </row>
    <row r="1255" spans="1:4" x14ac:dyDescent="0.3">
      <c r="A1255" t="s">
        <v>1330</v>
      </c>
      <c r="B1255" s="7">
        <v>75764085</v>
      </c>
      <c r="C1255" s="7">
        <v>60000000</v>
      </c>
      <c r="D1255" s="7">
        <v>15764085</v>
      </c>
    </row>
    <row r="1256" spans="1:4" x14ac:dyDescent="0.3">
      <c r="A1256" t="s">
        <v>5268</v>
      </c>
      <c r="B1256" s="7">
        <v>20733485</v>
      </c>
      <c r="C1256" s="7">
        <v>5000000</v>
      </c>
      <c r="D1256" s="7">
        <v>15733485</v>
      </c>
    </row>
    <row r="1257" spans="1:4" x14ac:dyDescent="0.3">
      <c r="A1257" t="s">
        <v>3788</v>
      </c>
      <c r="B1257" s="7">
        <v>39687528</v>
      </c>
      <c r="C1257" s="7">
        <v>24000000</v>
      </c>
      <c r="D1257" s="7">
        <v>15687528</v>
      </c>
    </row>
    <row r="1258" spans="1:4" x14ac:dyDescent="0.3">
      <c r="A1258" t="s">
        <v>2685</v>
      </c>
      <c r="B1258" s="7">
        <v>45645204</v>
      </c>
      <c r="C1258" s="7">
        <v>30000000</v>
      </c>
      <c r="D1258" s="7">
        <v>15645204</v>
      </c>
    </row>
    <row r="1259" spans="1:4" x14ac:dyDescent="0.3">
      <c r="A1259" t="s">
        <v>1346</v>
      </c>
      <c r="B1259" s="7">
        <v>75638743</v>
      </c>
      <c r="C1259" s="7">
        <v>60000000</v>
      </c>
      <c r="D1259" s="7">
        <v>15638743</v>
      </c>
    </row>
    <row r="1260" spans="1:4" x14ac:dyDescent="0.3">
      <c r="A1260" t="s">
        <v>3893</v>
      </c>
      <c r="B1260" s="7">
        <v>23618786</v>
      </c>
      <c r="C1260" s="7">
        <v>8000000</v>
      </c>
      <c r="D1260" s="7">
        <v>15618786</v>
      </c>
    </row>
    <row r="1261" spans="1:4" x14ac:dyDescent="0.3">
      <c r="A1261" t="s">
        <v>4610</v>
      </c>
      <c r="B1261" s="7">
        <v>25600000</v>
      </c>
      <c r="C1261" s="7">
        <v>10000000</v>
      </c>
      <c r="D1261" s="7">
        <v>15600000</v>
      </c>
    </row>
    <row r="1262" spans="1:4" x14ac:dyDescent="0.3">
      <c r="A1262" t="s">
        <v>3432</v>
      </c>
      <c r="B1262" s="7">
        <v>35596227</v>
      </c>
      <c r="C1262" s="7">
        <v>20000000</v>
      </c>
      <c r="D1262" s="7">
        <v>15596227</v>
      </c>
    </row>
    <row r="1263" spans="1:4" x14ac:dyDescent="0.3">
      <c r="A1263" t="s">
        <v>3348</v>
      </c>
      <c r="B1263" s="7">
        <v>36581633</v>
      </c>
      <c r="C1263" s="7">
        <v>21000000</v>
      </c>
      <c r="D1263" s="7">
        <v>15581633</v>
      </c>
    </row>
    <row r="1264" spans="1:4" x14ac:dyDescent="0.3">
      <c r="A1264" t="s">
        <v>3418</v>
      </c>
      <c r="B1264" s="7">
        <v>45542421</v>
      </c>
      <c r="C1264" s="7">
        <v>30000000</v>
      </c>
      <c r="D1264" s="7">
        <v>15542421</v>
      </c>
    </row>
    <row r="1265" spans="1:4" x14ac:dyDescent="0.3">
      <c r="A1265" t="s">
        <v>502</v>
      </c>
      <c r="B1265" s="7">
        <v>125531634</v>
      </c>
      <c r="C1265" s="7">
        <v>110000000</v>
      </c>
      <c r="D1265" s="7">
        <v>15531634</v>
      </c>
    </row>
    <row r="1266" spans="1:4" x14ac:dyDescent="0.3">
      <c r="A1266" t="s">
        <v>4794</v>
      </c>
      <c r="B1266" s="7">
        <v>24530513</v>
      </c>
      <c r="C1266" s="7">
        <v>9000000</v>
      </c>
      <c r="D1266" s="7">
        <v>15530513</v>
      </c>
    </row>
    <row r="1267" spans="1:4" x14ac:dyDescent="0.3">
      <c r="A1267" t="s">
        <v>4264</v>
      </c>
      <c r="B1267" s="7">
        <v>28501605</v>
      </c>
      <c r="C1267" s="7">
        <v>13000000</v>
      </c>
      <c r="D1267" s="7">
        <v>15501605</v>
      </c>
    </row>
    <row r="1268" spans="1:4" x14ac:dyDescent="0.3">
      <c r="A1268" t="s">
        <v>4617</v>
      </c>
      <c r="B1268" s="7">
        <v>25464480</v>
      </c>
      <c r="C1268" s="7">
        <v>10000000</v>
      </c>
      <c r="D1268" s="7">
        <v>15464480</v>
      </c>
    </row>
    <row r="1269" spans="1:4" x14ac:dyDescent="0.3">
      <c r="A1269" t="s">
        <v>3434</v>
      </c>
      <c r="B1269" s="7">
        <v>35422828</v>
      </c>
      <c r="C1269" s="7">
        <v>20000000</v>
      </c>
      <c r="D1269" s="7">
        <v>15422828</v>
      </c>
    </row>
    <row r="1270" spans="1:4" x14ac:dyDescent="0.3">
      <c r="A1270" t="s">
        <v>3272</v>
      </c>
      <c r="B1270" s="7">
        <v>38119483</v>
      </c>
      <c r="C1270" s="7">
        <v>22700000</v>
      </c>
      <c r="D1270" s="7">
        <v>15419483</v>
      </c>
    </row>
    <row r="1271" spans="1:4" x14ac:dyDescent="0.3">
      <c r="A1271" t="s">
        <v>3707</v>
      </c>
      <c r="B1271" s="7">
        <v>33404871</v>
      </c>
      <c r="C1271" s="7">
        <v>18000000</v>
      </c>
      <c r="D1271" s="7">
        <v>15404871</v>
      </c>
    </row>
    <row r="1272" spans="1:4" x14ac:dyDescent="0.3">
      <c r="A1272" t="s">
        <v>4323</v>
      </c>
      <c r="B1272" s="7">
        <v>28399192</v>
      </c>
      <c r="C1272" s="7">
        <v>13000000</v>
      </c>
      <c r="D1272" s="7">
        <v>15399192</v>
      </c>
    </row>
    <row r="1273" spans="1:4" x14ac:dyDescent="0.3">
      <c r="A1273" t="s">
        <v>1335</v>
      </c>
      <c r="B1273" s="7">
        <v>75370763</v>
      </c>
      <c r="C1273" s="7">
        <v>60000000</v>
      </c>
      <c r="D1273" s="7">
        <v>15370763</v>
      </c>
    </row>
    <row r="1274" spans="1:4" x14ac:dyDescent="0.3">
      <c r="A1274" t="s">
        <v>4609</v>
      </c>
      <c r="B1274" s="7">
        <v>25339117</v>
      </c>
      <c r="C1274" s="7">
        <v>10000000</v>
      </c>
      <c r="D1274" s="7">
        <v>15339117</v>
      </c>
    </row>
    <row r="1275" spans="1:4" x14ac:dyDescent="0.3">
      <c r="A1275" t="s">
        <v>498</v>
      </c>
      <c r="B1275" s="7">
        <v>125332007</v>
      </c>
      <c r="C1275" s="7">
        <v>110000000</v>
      </c>
      <c r="D1275" s="7">
        <v>15332007</v>
      </c>
    </row>
    <row r="1276" spans="1:4" x14ac:dyDescent="0.3">
      <c r="A1276" t="s">
        <v>4397</v>
      </c>
      <c r="B1276" s="7">
        <v>27281507</v>
      </c>
      <c r="C1276" s="7">
        <v>12000000</v>
      </c>
      <c r="D1276" s="7">
        <v>15281507</v>
      </c>
    </row>
    <row r="1277" spans="1:4" x14ac:dyDescent="0.3">
      <c r="A1277" t="s">
        <v>1350</v>
      </c>
      <c r="B1277" s="7">
        <v>75280058</v>
      </c>
      <c r="C1277" s="7">
        <v>60000000</v>
      </c>
      <c r="D1277" s="7">
        <v>15280058</v>
      </c>
    </row>
    <row r="1278" spans="1:4" x14ac:dyDescent="0.3">
      <c r="A1278" t="s">
        <v>4004</v>
      </c>
      <c r="B1278" s="7">
        <v>30259652</v>
      </c>
      <c r="C1278" s="7">
        <v>15000000</v>
      </c>
      <c r="D1278" s="7">
        <v>15259652</v>
      </c>
    </row>
    <row r="1279" spans="1:4" x14ac:dyDescent="0.3">
      <c r="A1279" t="s">
        <v>293</v>
      </c>
      <c r="B1279" s="7">
        <v>165230261</v>
      </c>
      <c r="C1279" s="7">
        <v>150000000</v>
      </c>
      <c r="D1279" s="7">
        <v>15230261</v>
      </c>
    </row>
    <row r="1280" spans="1:4" x14ac:dyDescent="0.3">
      <c r="A1280" t="s">
        <v>4007</v>
      </c>
      <c r="B1280" s="7">
        <v>30226144</v>
      </c>
      <c r="C1280" s="7">
        <v>15000000</v>
      </c>
      <c r="D1280" s="7">
        <v>15226144</v>
      </c>
    </row>
    <row r="1281" spans="1:4" x14ac:dyDescent="0.3">
      <c r="A1281" t="s">
        <v>3042</v>
      </c>
      <c r="B1281" s="7">
        <v>40218903</v>
      </c>
      <c r="C1281" s="7">
        <v>25000000</v>
      </c>
      <c r="D1281" s="7">
        <v>15218903</v>
      </c>
    </row>
    <row r="1282" spans="1:4" x14ac:dyDescent="0.3">
      <c r="A1282" t="s">
        <v>6098</v>
      </c>
      <c r="B1282" s="7">
        <v>16097842</v>
      </c>
      <c r="C1282" s="7">
        <v>900000</v>
      </c>
      <c r="D1282" s="7">
        <v>15197842</v>
      </c>
    </row>
    <row r="1283" spans="1:4" x14ac:dyDescent="0.3">
      <c r="A1283" t="s">
        <v>2392</v>
      </c>
      <c r="B1283" s="7">
        <v>48169908</v>
      </c>
      <c r="C1283" s="7">
        <v>33000000</v>
      </c>
      <c r="D1283" s="7">
        <v>15169908</v>
      </c>
    </row>
    <row r="1284" spans="1:4" x14ac:dyDescent="0.3">
      <c r="A1284" t="s">
        <v>4016</v>
      </c>
      <c r="B1284" s="7">
        <v>30127963</v>
      </c>
      <c r="C1284" s="7">
        <v>15000000</v>
      </c>
      <c r="D1284" s="7">
        <v>15127963</v>
      </c>
    </row>
    <row r="1285" spans="1:4" x14ac:dyDescent="0.3">
      <c r="A1285" t="s">
        <v>3891</v>
      </c>
      <c r="B1285" s="7">
        <v>30102717</v>
      </c>
      <c r="C1285" s="7">
        <v>15000000</v>
      </c>
      <c r="D1285" s="7">
        <v>15102717</v>
      </c>
    </row>
    <row r="1286" spans="1:4" x14ac:dyDescent="0.3">
      <c r="A1286" t="s">
        <v>2857</v>
      </c>
      <c r="B1286" s="7">
        <v>43097652</v>
      </c>
      <c r="C1286" s="7">
        <v>28000000</v>
      </c>
      <c r="D1286" s="7">
        <v>15097652</v>
      </c>
    </row>
    <row r="1287" spans="1:4" x14ac:dyDescent="0.3">
      <c r="A1287" t="s">
        <v>1285</v>
      </c>
      <c r="B1287" s="7">
        <v>77086030</v>
      </c>
      <c r="C1287" s="7">
        <v>62000000</v>
      </c>
      <c r="D1287" s="7">
        <v>15086030</v>
      </c>
    </row>
    <row r="1288" spans="1:4" x14ac:dyDescent="0.3">
      <c r="A1288" t="s">
        <v>5124</v>
      </c>
      <c r="B1288" s="7">
        <v>21005329</v>
      </c>
      <c r="C1288" s="7">
        <v>6000000</v>
      </c>
      <c r="D1288" s="7">
        <v>15005329</v>
      </c>
    </row>
    <row r="1289" spans="1:4" x14ac:dyDescent="0.3">
      <c r="A1289" t="s">
        <v>2097</v>
      </c>
      <c r="B1289" s="7">
        <v>54967359</v>
      </c>
      <c r="C1289" s="7">
        <v>40000000</v>
      </c>
      <c r="D1289" s="7">
        <v>14967359</v>
      </c>
    </row>
    <row r="1290" spans="1:4" x14ac:dyDescent="0.3">
      <c r="A1290" t="s">
        <v>5966</v>
      </c>
      <c r="B1290" s="7">
        <v>16067035</v>
      </c>
      <c r="C1290" s="7">
        <v>1100000</v>
      </c>
      <c r="D1290" s="7">
        <v>14967035</v>
      </c>
    </row>
    <row r="1291" spans="1:4" x14ac:dyDescent="0.3">
      <c r="A1291" t="s">
        <v>1875</v>
      </c>
      <c r="B1291" s="7">
        <v>60962878</v>
      </c>
      <c r="C1291" s="7">
        <v>46000000</v>
      </c>
      <c r="D1291" s="7">
        <v>14962878</v>
      </c>
    </row>
    <row r="1292" spans="1:4" x14ac:dyDescent="0.3">
      <c r="A1292" t="s">
        <v>1591</v>
      </c>
      <c r="B1292" s="7">
        <v>69951824</v>
      </c>
      <c r="C1292" s="7">
        <v>55000000</v>
      </c>
      <c r="D1292" s="7">
        <v>14951824</v>
      </c>
    </row>
    <row r="1293" spans="1:4" x14ac:dyDescent="0.3">
      <c r="A1293" t="s">
        <v>966</v>
      </c>
      <c r="B1293" s="7">
        <v>92930005</v>
      </c>
      <c r="C1293" s="7">
        <v>78000000</v>
      </c>
      <c r="D1293" s="7">
        <v>14930005</v>
      </c>
    </row>
    <row r="1294" spans="1:4" x14ac:dyDescent="0.3">
      <c r="A1294" t="s">
        <v>3044</v>
      </c>
      <c r="B1294" s="7">
        <v>39880476</v>
      </c>
      <c r="C1294" s="7">
        <v>25000000</v>
      </c>
      <c r="D1294" s="7">
        <v>14880476</v>
      </c>
    </row>
    <row r="1295" spans="1:4" x14ac:dyDescent="0.3">
      <c r="A1295" t="s">
        <v>4005</v>
      </c>
      <c r="B1295" s="7">
        <v>30857814</v>
      </c>
      <c r="C1295" s="7">
        <v>16000000</v>
      </c>
      <c r="D1295" s="7">
        <v>14857814</v>
      </c>
    </row>
    <row r="1296" spans="1:4" x14ac:dyDescent="0.3">
      <c r="A1296" t="s">
        <v>879</v>
      </c>
      <c r="B1296" s="7">
        <v>94822707</v>
      </c>
      <c r="C1296" s="7">
        <v>80000000</v>
      </c>
      <c r="D1296" s="7">
        <v>14822707</v>
      </c>
    </row>
    <row r="1297" spans="1:4" x14ac:dyDescent="0.3">
      <c r="A1297" t="s">
        <v>5406</v>
      </c>
      <c r="B1297" s="7">
        <v>20772796</v>
      </c>
      <c r="C1297" s="7">
        <v>6000000</v>
      </c>
      <c r="D1297" s="7">
        <v>14772796</v>
      </c>
    </row>
    <row r="1298" spans="1:4" x14ac:dyDescent="0.3">
      <c r="A1298" t="s">
        <v>6351</v>
      </c>
      <c r="B1298" s="7">
        <v>15180000</v>
      </c>
      <c r="C1298" s="7">
        <v>500000</v>
      </c>
      <c r="D1298" s="7">
        <v>14680000</v>
      </c>
    </row>
    <row r="1299" spans="1:4" x14ac:dyDescent="0.3">
      <c r="A1299" t="s">
        <v>1316</v>
      </c>
      <c r="B1299" s="7">
        <v>75573300</v>
      </c>
      <c r="C1299" s="7">
        <v>61000000</v>
      </c>
      <c r="D1299" s="7">
        <v>14573300</v>
      </c>
    </row>
    <row r="1300" spans="1:4" x14ac:dyDescent="0.3">
      <c r="A1300" t="s">
        <v>4873</v>
      </c>
      <c r="B1300" s="7">
        <v>22551000</v>
      </c>
      <c r="C1300" s="7">
        <v>8000000</v>
      </c>
      <c r="D1300" s="7">
        <v>14551000</v>
      </c>
    </row>
    <row r="1301" spans="1:4" x14ac:dyDescent="0.3">
      <c r="A1301" t="s">
        <v>3437</v>
      </c>
      <c r="B1301" s="7">
        <v>34290142</v>
      </c>
      <c r="C1301" s="7">
        <v>19800000</v>
      </c>
      <c r="D1301" s="7">
        <v>14490142</v>
      </c>
    </row>
    <row r="1302" spans="1:4" x14ac:dyDescent="0.3">
      <c r="A1302" t="s">
        <v>2394</v>
      </c>
      <c r="B1302" s="7">
        <v>49474048</v>
      </c>
      <c r="C1302" s="7">
        <v>35000000</v>
      </c>
      <c r="D1302" s="7">
        <v>14474048</v>
      </c>
    </row>
    <row r="1303" spans="1:4" x14ac:dyDescent="0.3">
      <c r="A1303" t="s">
        <v>5266</v>
      </c>
      <c r="B1303" s="7">
        <v>19421271</v>
      </c>
      <c r="C1303" s="7">
        <v>5000000</v>
      </c>
      <c r="D1303" s="7">
        <v>14421271</v>
      </c>
    </row>
    <row r="1304" spans="1:4" x14ac:dyDescent="0.3">
      <c r="A1304" t="s">
        <v>3046</v>
      </c>
      <c r="B1304" s="7">
        <v>39399750</v>
      </c>
      <c r="C1304" s="7">
        <v>25000000</v>
      </c>
      <c r="D1304" s="7">
        <v>14399750</v>
      </c>
    </row>
    <row r="1305" spans="1:4" x14ac:dyDescent="0.3">
      <c r="A1305" t="s">
        <v>1893</v>
      </c>
      <c r="B1305" s="7">
        <v>59365105</v>
      </c>
      <c r="C1305" s="7">
        <v>45000000</v>
      </c>
      <c r="D1305" s="7">
        <v>14365105</v>
      </c>
    </row>
    <row r="1306" spans="1:4" x14ac:dyDescent="0.3">
      <c r="A1306" t="s">
        <v>4012</v>
      </c>
      <c r="B1306" s="7">
        <v>29302097</v>
      </c>
      <c r="C1306" s="7">
        <v>15000000</v>
      </c>
      <c r="D1306" s="7">
        <v>14302097</v>
      </c>
    </row>
    <row r="1307" spans="1:4" x14ac:dyDescent="0.3">
      <c r="A1307" t="s">
        <v>5264</v>
      </c>
      <c r="B1307" s="7">
        <v>19281235</v>
      </c>
      <c r="C1307" s="7">
        <v>5000000</v>
      </c>
      <c r="D1307" s="7">
        <v>14281235</v>
      </c>
    </row>
    <row r="1308" spans="1:4" x14ac:dyDescent="0.3">
      <c r="A1308" t="s">
        <v>2333</v>
      </c>
      <c r="B1308" s="7">
        <v>50213619</v>
      </c>
      <c r="C1308" s="7">
        <v>36000000</v>
      </c>
      <c r="D1308" s="7">
        <v>14213619</v>
      </c>
    </row>
    <row r="1309" spans="1:4" x14ac:dyDescent="0.3">
      <c r="A1309" t="s">
        <v>5645</v>
      </c>
      <c r="B1309" s="7">
        <v>22201636</v>
      </c>
      <c r="C1309" s="7">
        <v>8000000</v>
      </c>
      <c r="D1309" s="7">
        <v>14201636</v>
      </c>
    </row>
    <row r="1310" spans="1:4" x14ac:dyDescent="0.3">
      <c r="A1310" t="s">
        <v>5123</v>
      </c>
      <c r="B1310" s="7">
        <v>22168359</v>
      </c>
      <c r="C1310" s="7">
        <v>8000000</v>
      </c>
      <c r="D1310" s="7">
        <v>14168359</v>
      </c>
    </row>
    <row r="1311" spans="1:4" x14ac:dyDescent="0.3">
      <c r="A1311" t="s">
        <v>2955</v>
      </c>
      <c r="B1311" s="7">
        <v>40168080</v>
      </c>
      <c r="C1311" s="7">
        <v>26000000</v>
      </c>
      <c r="D1311" s="7">
        <v>14168080</v>
      </c>
    </row>
    <row r="1312" spans="1:4" x14ac:dyDescent="0.3">
      <c r="A1312" t="s">
        <v>2329</v>
      </c>
      <c r="B1312" s="7">
        <v>50129186</v>
      </c>
      <c r="C1312" s="7">
        <v>36000000</v>
      </c>
      <c r="D1312" s="7">
        <v>14129186</v>
      </c>
    </row>
    <row r="1313" spans="1:4" x14ac:dyDescent="0.3">
      <c r="A1313" t="s">
        <v>3459</v>
      </c>
      <c r="B1313" s="7">
        <v>34126138</v>
      </c>
      <c r="C1313" s="7">
        <v>20000000</v>
      </c>
      <c r="D1313" s="7">
        <v>14126138</v>
      </c>
    </row>
    <row r="1314" spans="1:4" x14ac:dyDescent="0.3">
      <c r="A1314" t="s">
        <v>4013</v>
      </c>
      <c r="B1314" s="7">
        <v>29106737</v>
      </c>
      <c r="C1314" s="7">
        <v>15000000</v>
      </c>
      <c r="D1314" s="7">
        <v>14106737</v>
      </c>
    </row>
    <row r="1315" spans="1:4" x14ac:dyDescent="0.3">
      <c r="A1315" t="s">
        <v>3473</v>
      </c>
      <c r="B1315" s="7">
        <v>23078294</v>
      </c>
      <c r="C1315" s="7">
        <v>9000000</v>
      </c>
      <c r="D1315" s="7">
        <v>14078294</v>
      </c>
    </row>
    <row r="1316" spans="1:4" x14ac:dyDescent="0.3">
      <c r="A1316" t="s">
        <v>2836</v>
      </c>
      <c r="B1316" s="7">
        <v>74058698</v>
      </c>
      <c r="C1316" s="7">
        <v>60000000</v>
      </c>
      <c r="D1316" s="7">
        <v>14058698</v>
      </c>
    </row>
    <row r="1317" spans="1:4" x14ac:dyDescent="0.3">
      <c r="A1317" t="s">
        <v>4260</v>
      </c>
      <c r="B1317" s="7">
        <v>27052167</v>
      </c>
      <c r="C1317" s="7">
        <v>13000000</v>
      </c>
      <c r="D1317" s="7">
        <v>14052167</v>
      </c>
    </row>
    <row r="1318" spans="1:4" x14ac:dyDescent="0.3">
      <c r="A1318" t="s">
        <v>1228</v>
      </c>
      <c r="B1318" s="7">
        <v>84049211</v>
      </c>
      <c r="C1318" s="7">
        <v>70000000</v>
      </c>
      <c r="D1318" s="7">
        <v>14049211</v>
      </c>
    </row>
    <row r="1319" spans="1:4" x14ac:dyDescent="0.3">
      <c r="A1319" t="s">
        <v>3290</v>
      </c>
      <c r="B1319" s="7">
        <v>36020063</v>
      </c>
      <c r="C1319" s="7">
        <v>22000000</v>
      </c>
      <c r="D1319" s="7">
        <v>14020063</v>
      </c>
    </row>
    <row r="1320" spans="1:4" x14ac:dyDescent="0.3">
      <c r="A1320" t="s">
        <v>3048</v>
      </c>
      <c r="B1320" s="7">
        <v>39008741</v>
      </c>
      <c r="C1320" s="7">
        <v>25000000</v>
      </c>
      <c r="D1320" s="7">
        <v>14008741</v>
      </c>
    </row>
    <row r="1321" spans="1:4" x14ac:dyDescent="0.3">
      <c r="A1321" t="s">
        <v>2931</v>
      </c>
      <c r="B1321" s="7">
        <v>41008532</v>
      </c>
      <c r="C1321" s="7">
        <v>27000000</v>
      </c>
      <c r="D1321" s="7">
        <v>14008532</v>
      </c>
    </row>
    <row r="1322" spans="1:4" x14ac:dyDescent="0.3">
      <c r="A1322" t="s">
        <v>2605</v>
      </c>
      <c r="B1322" s="7">
        <v>44983704</v>
      </c>
      <c r="C1322" s="7">
        <v>31000000</v>
      </c>
      <c r="D1322" s="7">
        <v>13983704</v>
      </c>
    </row>
    <row r="1323" spans="1:4" x14ac:dyDescent="0.3">
      <c r="A1323" t="s">
        <v>2095</v>
      </c>
      <c r="B1323" s="7">
        <v>53955614</v>
      </c>
      <c r="C1323" s="7">
        <v>40000000</v>
      </c>
      <c r="D1323" s="7">
        <v>13955614</v>
      </c>
    </row>
    <row r="1324" spans="1:4" x14ac:dyDescent="0.3">
      <c r="A1324" t="s">
        <v>2400</v>
      </c>
      <c r="B1324" s="7">
        <v>43894863</v>
      </c>
      <c r="C1324" s="7">
        <v>30000000</v>
      </c>
      <c r="D1324" s="7">
        <v>13894863</v>
      </c>
    </row>
    <row r="1325" spans="1:4" x14ac:dyDescent="0.3">
      <c r="A1325" t="s">
        <v>1124</v>
      </c>
      <c r="B1325" s="7">
        <v>79883359</v>
      </c>
      <c r="C1325" s="7">
        <v>66000000</v>
      </c>
      <c r="D1325" s="7">
        <v>13883359</v>
      </c>
    </row>
    <row r="1326" spans="1:4" x14ac:dyDescent="0.3">
      <c r="A1326" t="s">
        <v>4398</v>
      </c>
      <c r="B1326" s="7">
        <v>25776062</v>
      </c>
      <c r="C1326" s="7">
        <v>12000000</v>
      </c>
      <c r="D1326" s="7">
        <v>13776062</v>
      </c>
    </row>
    <row r="1327" spans="1:4" x14ac:dyDescent="0.3">
      <c r="A1327" t="s">
        <v>1540</v>
      </c>
      <c r="B1327" s="7">
        <v>68750000</v>
      </c>
      <c r="C1327" s="7">
        <v>55000000</v>
      </c>
      <c r="D1327" s="7">
        <v>13750000</v>
      </c>
    </row>
    <row r="1328" spans="1:4" x14ac:dyDescent="0.3">
      <c r="A1328" t="s">
        <v>2707</v>
      </c>
      <c r="B1328" s="7">
        <v>38747385</v>
      </c>
      <c r="C1328" s="7">
        <v>25000000</v>
      </c>
      <c r="D1328" s="7">
        <v>13747385</v>
      </c>
    </row>
    <row r="1329" spans="1:4" x14ac:dyDescent="0.3">
      <c r="A1329" t="s">
        <v>1682</v>
      </c>
      <c r="B1329" s="7">
        <v>73701902</v>
      </c>
      <c r="C1329" s="7">
        <v>60000000</v>
      </c>
      <c r="D1329" s="7">
        <v>13701902</v>
      </c>
    </row>
    <row r="1330" spans="1:4" x14ac:dyDescent="0.3">
      <c r="A1330" t="s">
        <v>4583</v>
      </c>
      <c r="B1330" s="7">
        <v>36696761</v>
      </c>
      <c r="C1330" s="7">
        <v>23000000</v>
      </c>
      <c r="D1330" s="7">
        <v>13696761</v>
      </c>
    </row>
    <row r="1331" spans="1:4" x14ac:dyDescent="0.3">
      <c r="A1331" t="s">
        <v>3063</v>
      </c>
      <c r="B1331" s="7">
        <v>33687630</v>
      </c>
      <c r="C1331" s="7">
        <v>20000000</v>
      </c>
      <c r="D1331" s="7">
        <v>13687630</v>
      </c>
    </row>
    <row r="1332" spans="1:4" x14ac:dyDescent="0.3">
      <c r="A1332" t="s">
        <v>5277</v>
      </c>
      <c r="B1332" s="7">
        <v>18656400</v>
      </c>
      <c r="C1332" s="7">
        <v>5000000</v>
      </c>
      <c r="D1332" s="7">
        <v>13656400</v>
      </c>
    </row>
    <row r="1333" spans="1:4" x14ac:dyDescent="0.3">
      <c r="A1333" t="s">
        <v>1341</v>
      </c>
      <c r="B1333" s="7">
        <v>73648142</v>
      </c>
      <c r="C1333" s="7">
        <v>60000000</v>
      </c>
      <c r="D1333" s="7">
        <v>13648142</v>
      </c>
    </row>
    <row r="1334" spans="1:4" x14ac:dyDescent="0.3">
      <c r="A1334" t="s">
        <v>4015</v>
      </c>
      <c r="B1334" s="7">
        <v>28637507</v>
      </c>
      <c r="C1334" s="7">
        <v>15000000</v>
      </c>
      <c r="D1334" s="7">
        <v>13637507</v>
      </c>
    </row>
    <row r="1335" spans="1:4" x14ac:dyDescent="0.3">
      <c r="A1335" t="s">
        <v>5970</v>
      </c>
      <c r="B1335" s="7">
        <v>14564027</v>
      </c>
      <c r="C1335" s="7">
        <v>1000000</v>
      </c>
      <c r="D1335" s="7">
        <v>13564027</v>
      </c>
    </row>
    <row r="1336" spans="1:4" x14ac:dyDescent="0.3">
      <c r="A1336" t="s">
        <v>1119</v>
      </c>
      <c r="B1336" s="7">
        <v>83552429</v>
      </c>
      <c r="C1336" s="7">
        <v>70000000</v>
      </c>
      <c r="D1336" s="7">
        <v>13552429</v>
      </c>
    </row>
    <row r="1337" spans="1:4" x14ac:dyDescent="0.3">
      <c r="A1337" t="s">
        <v>4262</v>
      </c>
      <c r="B1337" s="7">
        <v>26539321</v>
      </c>
      <c r="C1337" s="7">
        <v>13000000</v>
      </c>
      <c r="D1337" s="7">
        <v>13539321</v>
      </c>
    </row>
    <row r="1338" spans="1:4" x14ac:dyDescent="0.3">
      <c r="A1338" t="s">
        <v>4179</v>
      </c>
      <c r="B1338" s="7">
        <v>27515786</v>
      </c>
      <c r="C1338" s="7">
        <v>14000000</v>
      </c>
      <c r="D1338" s="7">
        <v>13515786</v>
      </c>
    </row>
    <row r="1339" spans="1:4" x14ac:dyDescent="0.3">
      <c r="A1339" t="s">
        <v>5581</v>
      </c>
      <c r="B1339" s="7">
        <v>15935068</v>
      </c>
      <c r="C1339" s="7">
        <v>2500000</v>
      </c>
      <c r="D1339" s="7">
        <v>13435068</v>
      </c>
    </row>
    <row r="1340" spans="1:4" x14ac:dyDescent="0.3">
      <c r="A1340" t="s">
        <v>3439</v>
      </c>
      <c r="B1340" s="7">
        <v>33422556</v>
      </c>
      <c r="C1340" s="7">
        <v>20000000</v>
      </c>
      <c r="D1340" s="7">
        <v>13422556</v>
      </c>
    </row>
    <row r="1341" spans="1:4" x14ac:dyDescent="0.3">
      <c r="A1341" t="s">
        <v>2687</v>
      </c>
      <c r="B1341" s="7">
        <v>53337608</v>
      </c>
      <c r="C1341" s="7">
        <v>40000000</v>
      </c>
      <c r="D1341" s="7">
        <v>13337608</v>
      </c>
    </row>
    <row r="1342" spans="1:4" x14ac:dyDescent="0.3">
      <c r="A1342" t="s">
        <v>3815</v>
      </c>
      <c r="B1342" s="7">
        <v>30324946</v>
      </c>
      <c r="C1342" s="7">
        <v>17000000</v>
      </c>
      <c r="D1342" s="7">
        <v>13324946</v>
      </c>
    </row>
    <row r="1343" spans="1:4" x14ac:dyDescent="0.3">
      <c r="A1343" t="s">
        <v>5440</v>
      </c>
      <c r="B1343" s="7">
        <v>17314483</v>
      </c>
      <c r="C1343" s="7">
        <v>4000000</v>
      </c>
      <c r="D1343" s="7">
        <v>13314483</v>
      </c>
    </row>
    <row r="1344" spans="1:4" x14ac:dyDescent="0.3">
      <c r="A1344" t="s">
        <v>4404</v>
      </c>
      <c r="B1344" s="7">
        <v>25277561</v>
      </c>
      <c r="C1344" s="7">
        <v>12000000</v>
      </c>
      <c r="D1344" s="7">
        <v>13277561</v>
      </c>
    </row>
    <row r="1345" spans="1:4" x14ac:dyDescent="0.3">
      <c r="A1345" t="s">
        <v>1183</v>
      </c>
      <c r="B1345" s="7">
        <v>81257500</v>
      </c>
      <c r="C1345" s="7">
        <v>68000000</v>
      </c>
      <c r="D1345" s="7">
        <v>13257500</v>
      </c>
    </row>
    <row r="1346" spans="1:4" x14ac:dyDescent="0.3">
      <c r="A1346" t="s">
        <v>4992</v>
      </c>
      <c r="B1346" s="7">
        <v>20257000</v>
      </c>
      <c r="C1346" s="7">
        <v>7000000</v>
      </c>
      <c r="D1346" s="7">
        <v>13257000</v>
      </c>
    </row>
    <row r="1347" spans="1:4" x14ac:dyDescent="0.3">
      <c r="A1347" t="s">
        <v>4400</v>
      </c>
      <c r="B1347" s="7">
        <v>25240988</v>
      </c>
      <c r="C1347" s="7">
        <v>12000000</v>
      </c>
      <c r="D1347" s="7">
        <v>13240988</v>
      </c>
    </row>
    <row r="1348" spans="1:4" x14ac:dyDescent="0.3">
      <c r="A1348" t="s">
        <v>3047</v>
      </c>
      <c r="B1348" s="7">
        <v>38230435</v>
      </c>
      <c r="C1348" s="7">
        <v>25000000</v>
      </c>
      <c r="D1348" s="7">
        <v>13230435</v>
      </c>
    </row>
    <row r="1349" spans="1:4" x14ac:dyDescent="0.3">
      <c r="A1349" t="s">
        <v>1541</v>
      </c>
      <c r="B1349" s="7">
        <v>68218041</v>
      </c>
      <c r="C1349" s="7">
        <v>55000000</v>
      </c>
      <c r="D1349" s="7">
        <v>13218041</v>
      </c>
    </row>
    <row r="1350" spans="1:4" x14ac:dyDescent="0.3">
      <c r="A1350" t="s">
        <v>1834</v>
      </c>
      <c r="B1350" s="7">
        <v>60154431</v>
      </c>
      <c r="C1350" s="7">
        <v>47000000</v>
      </c>
      <c r="D1350" s="7">
        <v>13154431</v>
      </c>
    </row>
    <row r="1351" spans="1:4" x14ac:dyDescent="0.3">
      <c r="A1351" t="s">
        <v>5947</v>
      </c>
      <c r="B1351" s="7">
        <v>16101109</v>
      </c>
      <c r="C1351" s="7">
        <v>3000000</v>
      </c>
      <c r="D1351" s="7">
        <v>13101109</v>
      </c>
    </row>
    <row r="1352" spans="1:4" x14ac:dyDescent="0.3">
      <c r="A1352" t="s">
        <v>2102</v>
      </c>
      <c r="B1352" s="7">
        <v>53082743</v>
      </c>
      <c r="C1352" s="7">
        <v>40000000</v>
      </c>
      <c r="D1352" s="7">
        <v>13082743</v>
      </c>
    </row>
    <row r="1353" spans="1:4" x14ac:dyDescent="0.3">
      <c r="A1353" t="s">
        <v>4836</v>
      </c>
      <c r="B1353" s="7">
        <v>21564616</v>
      </c>
      <c r="C1353" s="7">
        <v>8500000</v>
      </c>
      <c r="D1353" s="7">
        <v>13064616</v>
      </c>
    </row>
    <row r="1354" spans="1:4" x14ac:dyDescent="0.3">
      <c r="A1354" t="s">
        <v>4604</v>
      </c>
      <c r="B1354" s="7">
        <v>30050028</v>
      </c>
      <c r="C1354" s="7">
        <v>17000000</v>
      </c>
      <c r="D1354" s="7">
        <v>13050028</v>
      </c>
    </row>
    <row r="1355" spans="1:4" x14ac:dyDescent="0.3">
      <c r="A1355" t="s">
        <v>4020</v>
      </c>
      <c r="B1355" s="7">
        <v>28014536</v>
      </c>
      <c r="C1355" s="7">
        <v>15000000</v>
      </c>
      <c r="D1355" s="7">
        <v>13014536</v>
      </c>
    </row>
    <row r="1356" spans="1:4" x14ac:dyDescent="0.3">
      <c r="A1356" t="s">
        <v>5561</v>
      </c>
      <c r="B1356" s="7">
        <v>16501785</v>
      </c>
      <c r="C1356" s="7">
        <v>3500000</v>
      </c>
      <c r="D1356" s="7">
        <v>13001785</v>
      </c>
    </row>
    <row r="1357" spans="1:4" x14ac:dyDescent="0.3">
      <c r="A1357" t="s">
        <v>4588</v>
      </c>
      <c r="B1357" s="7">
        <v>32983713</v>
      </c>
      <c r="C1357" s="7">
        <v>20000000</v>
      </c>
      <c r="D1357" s="7">
        <v>12983713</v>
      </c>
    </row>
    <row r="1358" spans="1:4" x14ac:dyDescent="0.3">
      <c r="A1358" t="s">
        <v>4505</v>
      </c>
      <c r="B1358" s="7">
        <v>23978402</v>
      </c>
      <c r="C1358" s="7">
        <v>11000000</v>
      </c>
      <c r="D1358" s="7">
        <v>12978402</v>
      </c>
    </row>
    <row r="1359" spans="1:4" x14ac:dyDescent="0.3">
      <c r="A1359" t="s">
        <v>882</v>
      </c>
      <c r="B1359" s="7">
        <v>92969824</v>
      </c>
      <c r="C1359" s="7">
        <v>80000000</v>
      </c>
      <c r="D1359" s="7">
        <v>12969824</v>
      </c>
    </row>
    <row r="1360" spans="1:4" x14ac:dyDescent="0.3">
      <c r="A1360" t="s">
        <v>1855</v>
      </c>
      <c r="B1360" s="7">
        <v>58918501</v>
      </c>
      <c r="C1360" s="7">
        <v>46000000</v>
      </c>
      <c r="D1360" s="7">
        <v>12918501</v>
      </c>
    </row>
    <row r="1361" spans="1:4" x14ac:dyDescent="0.3">
      <c r="A1361" t="s">
        <v>5291</v>
      </c>
      <c r="B1361" s="7">
        <v>17768000</v>
      </c>
      <c r="C1361" s="7">
        <v>5000000</v>
      </c>
      <c r="D1361" s="7">
        <v>12768000</v>
      </c>
    </row>
    <row r="1362" spans="1:4" x14ac:dyDescent="0.3">
      <c r="A1362" t="s">
        <v>3089</v>
      </c>
      <c r="B1362" s="7">
        <v>37738400</v>
      </c>
      <c r="C1362" s="7">
        <v>25000000</v>
      </c>
      <c r="D1362" s="7">
        <v>12738400</v>
      </c>
    </row>
    <row r="1363" spans="1:4" x14ac:dyDescent="0.3">
      <c r="A1363" t="s">
        <v>3886</v>
      </c>
      <c r="B1363" s="7">
        <v>28734552</v>
      </c>
      <c r="C1363" s="7">
        <v>16000000</v>
      </c>
      <c r="D1363" s="7">
        <v>12734552</v>
      </c>
    </row>
    <row r="1364" spans="1:4" x14ac:dyDescent="0.3">
      <c r="A1364" t="s">
        <v>6149</v>
      </c>
      <c r="B1364" s="7">
        <v>13300000</v>
      </c>
      <c r="C1364" s="7">
        <v>600000</v>
      </c>
      <c r="D1364" s="7">
        <v>12700000</v>
      </c>
    </row>
    <row r="1365" spans="1:4" x14ac:dyDescent="0.3">
      <c r="A1365" t="s">
        <v>5298</v>
      </c>
      <c r="B1365" s="7">
        <v>17683670</v>
      </c>
      <c r="C1365" s="7">
        <v>5000000</v>
      </c>
      <c r="D1365" s="7">
        <v>12683670</v>
      </c>
    </row>
    <row r="1366" spans="1:4" x14ac:dyDescent="0.3">
      <c r="A1366" t="s">
        <v>1594</v>
      </c>
      <c r="B1366" s="7">
        <v>66676062</v>
      </c>
      <c r="C1366" s="7">
        <v>54000000</v>
      </c>
      <c r="D1366" s="7">
        <v>12676062</v>
      </c>
    </row>
    <row r="1367" spans="1:4" x14ac:dyDescent="0.3">
      <c r="A1367" t="s">
        <v>4296</v>
      </c>
      <c r="B1367" s="7">
        <v>25675765</v>
      </c>
      <c r="C1367" s="7">
        <v>13000000</v>
      </c>
      <c r="D1367" s="7">
        <v>12675765</v>
      </c>
    </row>
    <row r="1368" spans="1:4" x14ac:dyDescent="0.3">
      <c r="A1368" t="s">
        <v>5726</v>
      </c>
      <c r="B1368" s="7">
        <v>14673301</v>
      </c>
      <c r="C1368" s="7">
        <v>2000000</v>
      </c>
      <c r="D1368" s="7">
        <v>12673301</v>
      </c>
    </row>
    <row r="1369" spans="1:4" x14ac:dyDescent="0.3">
      <c r="A1369" t="s">
        <v>2276</v>
      </c>
      <c r="B1369" s="7">
        <v>50668906</v>
      </c>
      <c r="C1369" s="7">
        <v>38000000</v>
      </c>
      <c r="D1369" s="7">
        <v>12668906</v>
      </c>
    </row>
    <row r="1370" spans="1:4" x14ac:dyDescent="0.3">
      <c r="A1370" t="s">
        <v>1819</v>
      </c>
      <c r="B1370" s="7">
        <v>60652036</v>
      </c>
      <c r="C1370" s="7">
        <v>48000000</v>
      </c>
      <c r="D1370" s="7">
        <v>12652036</v>
      </c>
    </row>
    <row r="1371" spans="1:4" x14ac:dyDescent="0.3">
      <c r="A1371" t="s">
        <v>5128</v>
      </c>
      <c r="B1371" s="7">
        <v>18621249</v>
      </c>
      <c r="C1371" s="7">
        <v>6000000</v>
      </c>
      <c r="D1371" s="7">
        <v>12621249</v>
      </c>
    </row>
    <row r="1372" spans="1:4" x14ac:dyDescent="0.3">
      <c r="A1372" t="s">
        <v>4681</v>
      </c>
      <c r="B1372" s="7">
        <v>21569041</v>
      </c>
      <c r="C1372" s="7">
        <v>9000000</v>
      </c>
      <c r="D1372" s="7">
        <v>12569041</v>
      </c>
    </row>
    <row r="1373" spans="1:4" x14ac:dyDescent="0.3">
      <c r="A1373" t="s">
        <v>476</v>
      </c>
      <c r="B1373" s="7">
        <v>132550960</v>
      </c>
      <c r="C1373" s="7">
        <v>120000000</v>
      </c>
      <c r="D1373" s="7">
        <v>12550960</v>
      </c>
    </row>
    <row r="1374" spans="1:4" x14ac:dyDescent="0.3">
      <c r="A1374" t="s">
        <v>720</v>
      </c>
      <c r="B1374" s="7">
        <v>102515793</v>
      </c>
      <c r="C1374" s="7">
        <v>90000000</v>
      </c>
      <c r="D1374" s="7">
        <v>12515793</v>
      </c>
    </row>
    <row r="1375" spans="1:4" x14ac:dyDescent="0.3">
      <c r="A1375" t="s">
        <v>4019</v>
      </c>
      <c r="B1375" s="7">
        <v>27441122</v>
      </c>
      <c r="C1375" s="7">
        <v>15000000</v>
      </c>
      <c r="D1375" s="7">
        <v>12441122</v>
      </c>
    </row>
    <row r="1376" spans="1:4" x14ac:dyDescent="0.3">
      <c r="A1376" t="s">
        <v>2103</v>
      </c>
      <c r="B1376" s="7">
        <v>54414716</v>
      </c>
      <c r="C1376" s="7">
        <v>42000000</v>
      </c>
      <c r="D1376" s="7">
        <v>12414716</v>
      </c>
    </row>
    <row r="1377" spans="1:4" x14ac:dyDescent="0.3">
      <c r="A1377" t="s">
        <v>5127</v>
      </c>
      <c r="B1377" s="7">
        <v>20400000</v>
      </c>
      <c r="C1377" s="7">
        <v>8000000</v>
      </c>
      <c r="D1377" s="7">
        <v>12400000</v>
      </c>
    </row>
    <row r="1378" spans="1:4" x14ac:dyDescent="0.3">
      <c r="A1378" t="s">
        <v>2695</v>
      </c>
      <c r="B1378" s="7">
        <v>42385520</v>
      </c>
      <c r="C1378" s="7">
        <v>30000000</v>
      </c>
      <c r="D1378" s="7">
        <v>12385520</v>
      </c>
    </row>
    <row r="1379" spans="1:4" x14ac:dyDescent="0.3">
      <c r="A1379" t="s">
        <v>5274</v>
      </c>
      <c r="B1379" s="7">
        <v>17382982</v>
      </c>
      <c r="C1379" s="7">
        <v>5000000</v>
      </c>
      <c r="D1379" s="7">
        <v>12382982</v>
      </c>
    </row>
    <row r="1380" spans="1:4" x14ac:dyDescent="0.3">
      <c r="A1380" t="s">
        <v>5579</v>
      </c>
      <c r="B1380" s="7">
        <v>15369573</v>
      </c>
      <c r="C1380" s="7">
        <v>3000000</v>
      </c>
      <c r="D1380" s="7">
        <v>12369573</v>
      </c>
    </row>
    <row r="1381" spans="1:4" x14ac:dyDescent="0.3">
      <c r="A1381" t="s">
        <v>1897</v>
      </c>
      <c r="B1381" s="7">
        <v>57362581</v>
      </c>
      <c r="C1381" s="7">
        <v>45000000</v>
      </c>
      <c r="D1381" s="7">
        <v>12362581</v>
      </c>
    </row>
    <row r="1382" spans="1:4" x14ac:dyDescent="0.3">
      <c r="A1382" t="s">
        <v>111</v>
      </c>
      <c r="B1382" s="7">
        <v>202351611</v>
      </c>
      <c r="C1382" s="7">
        <v>190000000</v>
      </c>
      <c r="D1382" s="7">
        <v>12351611</v>
      </c>
    </row>
    <row r="1383" spans="1:4" x14ac:dyDescent="0.3">
      <c r="A1383" t="s">
        <v>2114</v>
      </c>
      <c r="B1383" s="7">
        <v>52320979</v>
      </c>
      <c r="C1383" s="7">
        <v>40000000</v>
      </c>
      <c r="D1383" s="7">
        <v>12320979</v>
      </c>
    </row>
    <row r="1384" spans="1:4" x14ac:dyDescent="0.3">
      <c r="A1384" t="s">
        <v>1975</v>
      </c>
      <c r="B1384" s="7">
        <v>62318875</v>
      </c>
      <c r="C1384" s="7">
        <v>50000000</v>
      </c>
      <c r="D1384" s="7">
        <v>12318875</v>
      </c>
    </row>
    <row r="1385" spans="1:4" x14ac:dyDescent="0.3">
      <c r="A1385" t="s">
        <v>3291</v>
      </c>
      <c r="B1385" s="7">
        <v>33313582</v>
      </c>
      <c r="C1385" s="7">
        <v>21000000</v>
      </c>
      <c r="D1385" s="7">
        <v>12313582</v>
      </c>
    </row>
    <row r="1386" spans="1:4" x14ac:dyDescent="0.3">
      <c r="A1386" t="s">
        <v>1646</v>
      </c>
      <c r="B1386" s="7">
        <v>62453315</v>
      </c>
      <c r="C1386" s="7">
        <v>50200000</v>
      </c>
      <c r="D1386" s="7">
        <v>12253315</v>
      </c>
    </row>
    <row r="1387" spans="1:4" x14ac:dyDescent="0.3">
      <c r="A1387" t="s">
        <v>1118</v>
      </c>
      <c r="B1387" s="7">
        <v>70117571</v>
      </c>
      <c r="C1387" s="7">
        <v>58000000</v>
      </c>
      <c r="D1387" s="7">
        <v>12117571</v>
      </c>
    </row>
    <row r="1388" spans="1:4" x14ac:dyDescent="0.3">
      <c r="A1388" t="s">
        <v>2146</v>
      </c>
      <c r="B1388" s="7">
        <v>42071069</v>
      </c>
      <c r="C1388" s="7">
        <v>30000000</v>
      </c>
      <c r="D1388" s="7">
        <v>12071069</v>
      </c>
    </row>
    <row r="1389" spans="1:4" x14ac:dyDescent="0.3">
      <c r="A1389" t="s">
        <v>2690</v>
      </c>
      <c r="B1389" s="7">
        <v>42057340</v>
      </c>
      <c r="C1389" s="7">
        <v>30000000</v>
      </c>
      <c r="D1389" s="7">
        <v>12057340</v>
      </c>
    </row>
    <row r="1390" spans="1:4" x14ac:dyDescent="0.3">
      <c r="A1390" t="s">
        <v>3442</v>
      </c>
      <c r="B1390" s="7">
        <v>32051917</v>
      </c>
      <c r="C1390" s="7">
        <v>20000000</v>
      </c>
      <c r="D1390" s="7">
        <v>12051917</v>
      </c>
    </row>
    <row r="1391" spans="1:4" x14ac:dyDescent="0.3">
      <c r="A1391" t="s">
        <v>2700</v>
      </c>
      <c r="B1391" s="7">
        <v>42043633</v>
      </c>
      <c r="C1391" s="7">
        <v>30000000</v>
      </c>
      <c r="D1391" s="7">
        <v>12043633</v>
      </c>
    </row>
    <row r="1392" spans="1:4" x14ac:dyDescent="0.3">
      <c r="A1392" t="s">
        <v>3443</v>
      </c>
      <c r="B1392" s="7">
        <v>32014289</v>
      </c>
      <c r="C1392" s="7">
        <v>20000000</v>
      </c>
      <c r="D1392" s="7">
        <v>12014289</v>
      </c>
    </row>
    <row r="1393" spans="1:4" x14ac:dyDescent="0.3">
      <c r="A1393" t="s">
        <v>2110</v>
      </c>
      <c r="B1393" s="7">
        <v>52000688</v>
      </c>
      <c r="C1393" s="7">
        <v>40000000</v>
      </c>
      <c r="D1393" s="7">
        <v>12000688</v>
      </c>
    </row>
    <row r="1394" spans="1:4" x14ac:dyDescent="0.3">
      <c r="A1394" t="s">
        <v>5668</v>
      </c>
      <c r="B1394" s="7">
        <v>14400000</v>
      </c>
      <c r="C1394" s="7">
        <v>2500000</v>
      </c>
      <c r="D1394" s="7">
        <v>11900000</v>
      </c>
    </row>
    <row r="1395" spans="1:4" x14ac:dyDescent="0.3">
      <c r="A1395" t="s">
        <v>1344</v>
      </c>
      <c r="B1395" s="7">
        <v>71844424</v>
      </c>
      <c r="C1395" s="7">
        <v>60000000</v>
      </c>
      <c r="D1395" s="7">
        <v>11844424</v>
      </c>
    </row>
    <row r="1396" spans="1:4" x14ac:dyDescent="0.3">
      <c r="A1396" t="s">
        <v>3444</v>
      </c>
      <c r="B1396" s="7">
        <v>31838002</v>
      </c>
      <c r="C1396" s="7">
        <v>20000000</v>
      </c>
      <c r="D1396" s="7">
        <v>11838002</v>
      </c>
    </row>
    <row r="1397" spans="1:4" x14ac:dyDescent="0.3">
      <c r="A1397" t="s">
        <v>3050</v>
      </c>
      <c r="B1397" s="7">
        <v>36833473</v>
      </c>
      <c r="C1397" s="7">
        <v>25000000</v>
      </c>
      <c r="D1397" s="7">
        <v>11833473</v>
      </c>
    </row>
    <row r="1398" spans="1:4" x14ac:dyDescent="0.3">
      <c r="A1398" t="s">
        <v>6285</v>
      </c>
      <c r="B1398" s="7">
        <v>12006514</v>
      </c>
      <c r="C1398" s="7">
        <v>250000</v>
      </c>
      <c r="D1398" s="7">
        <v>11756514</v>
      </c>
    </row>
    <row r="1399" spans="1:4" x14ac:dyDescent="0.3">
      <c r="A1399" t="s">
        <v>3325</v>
      </c>
      <c r="B1399" s="7">
        <v>13746550</v>
      </c>
      <c r="C1399" s="7">
        <v>2000000</v>
      </c>
      <c r="D1399" s="7">
        <v>11746550</v>
      </c>
    </row>
    <row r="1400" spans="1:4" x14ac:dyDescent="0.3">
      <c r="A1400" t="s">
        <v>3828</v>
      </c>
      <c r="B1400" s="7">
        <v>15655665</v>
      </c>
      <c r="C1400" s="7">
        <v>4000000</v>
      </c>
      <c r="D1400" s="7">
        <v>11655665</v>
      </c>
    </row>
    <row r="1401" spans="1:4" x14ac:dyDescent="0.3">
      <c r="A1401" t="s">
        <v>554</v>
      </c>
      <c r="B1401" s="7">
        <v>101643008</v>
      </c>
      <c r="C1401" s="7">
        <v>90000000</v>
      </c>
      <c r="D1401" s="7">
        <v>11643008</v>
      </c>
    </row>
    <row r="1402" spans="1:4" x14ac:dyDescent="0.3">
      <c r="A1402" t="s">
        <v>5286</v>
      </c>
      <c r="B1402" s="7">
        <v>13622333</v>
      </c>
      <c r="C1402" s="7">
        <v>2000000</v>
      </c>
      <c r="D1402" s="7">
        <v>11622333</v>
      </c>
    </row>
    <row r="1403" spans="1:4" x14ac:dyDescent="0.3">
      <c r="A1403" t="s">
        <v>5138</v>
      </c>
      <c r="B1403" s="7">
        <v>17605861</v>
      </c>
      <c r="C1403" s="7">
        <v>6000000</v>
      </c>
      <c r="D1403" s="7">
        <v>11605861</v>
      </c>
    </row>
    <row r="1404" spans="1:4" x14ac:dyDescent="0.3">
      <c r="A1404" t="s">
        <v>4633</v>
      </c>
      <c r="B1404" s="7">
        <v>21589307</v>
      </c>
      <c r="C1404" s="7">
        <v>10000000</v>
      </c>
      <c r="D1404" s="7">
        <v>11589307</v>
      </c>
    </row>
    <row r="1405" spans="1:4" x14ac:dyDescent="0.3">
      <c r="A1405" t="s">
        <v>3469</v>
      </c>
      <c r="B1405" s="7">
        <v>31584722</v>
      </c>
      <c r="C1405" s="7">
        <v>20000000</v>
      </c>
      <c r="D1405" s="7">
        <v>11584722</v>
      </c>
    </row>
    <row r="1406" spans="1:4" x14ac:dyDescent="0.3">
      <c r="A1406" t="s">
        <v>4178</v>
      </c>
      <c r="B1406" s="7">
        <v>25571351</v>
      </c>
      <c r="C1406" s="7">
        <v>14000000</v>
      </c>
      <c r="D1406" s="7">
        <v>11571351</v>
      </c>
    </row>
    <row r="1407" spans="1:4" x14ac:dyDescent="0.3">
      <c r="A1407" t="s">
        <v>4549</v>
      </c>
      <c r="B1407" s="7">
        <v>22160085</v>
      </c>
      <c r="C1407" s="7">
        <v>10600000</v>
      </c>
      <c r="D1407" s="7">
        <v>11560085</v>
      </c>
    </row>
    <row r="1408" spans="1:4" x14ac:dyDescent="0.3">
      <c r="A1408" t="s">
        <v>2929</v>
      </c>
      <c r="B1408" s="7">
        <v>38536376</v>
      </c>
      <c r="C1408" s="7">
        <v>27000000</v>
      </c>
      <c r="D1408" s="7">
        <v>11536376</v>
      </c>
    </row>
    <row r="1409" spans="1:4" x14ac:dyDescent="0.3">
      <c r="A1409" t="s">
        <v>2856</v>
      </c>
      <c r="B1409" s="7">
        <v>39514713</v>
      </c>
      <c r="C1409" s="7">
        <v>28000000</v>
      </c>
      <c r="D1409" s="7">
        <v>11514713</v>
      </c>
    </row>
    <row r="1410" spans="1:4" x14ac:dyDescent="0.3">
      <c r="A1410" t="s">
        <v>4180</v>
      </c>
      <c r="B1410" s="7">
        <v>25482931</v>
      </c>
      <c r="C1410" s="7">
        <v>14000000</v>
      </c>
      <c r="D1410" s="7">
        <v>11482931</v>
      </c>
    </row>
    <row r="1411" spans="1:4" x14ac:dyDescent="0.3">
      <c r="A1411" t="s">
        <v>6385</v>
      </c>
      <c r="B1411" s="7">
        <v>11529368</v>
      </c>
      <c r="C1411" s="7">
        <v>65000</v>
      </c>
      <c r="D1411" s="7">
        <v>11464368</v>
      </c>
    </row>
    <row r="1412" spans="1:4" x14ac:dyDescent="0.3">
      <c r="A1412" t="s">
        <v>4030</v>
      </c>
      <c r="B1412" s="7">
        <v>22954968</v>
      </c>
      <c r="C1412" s="7">
        <v>11500000</v>
      </c>
      <c r="D1412" s="7">
        <v>11454968</v>
      </c>
    </row>
    <row r="1413" spans="1:4" x14ac:dyDescent="0.3">
      <c r="A1413" t="s">
        <v>3053</v>
      </c>
      <c r="B1413" s="7">
        <v>36447959</v>
      </c>
      <c r="C1413" s="7">
        <v>25000000</v>
      </c>
      <c r="D1413" s="7">
        <v>11447959</v>
      </c>
    </row>
    <row r="1414" spans="1:4" x14ac:dyDescent="0.3">
      <c r="A1414" t="s">
        <v>4025</v>
      </c>
      <c r="B1414" s="7">
        <v>26421314</v>
      </c>
      <c r="C1414" s="7">
        <v>15000000</v>
      </c>
      <c r="D1414" s="7">
        <v>11421314</v>
      </c>
    </row>
    <row r="1415" spans="1:4" x14ac:dyDescent="0.3">
      <c r="A1415" t="s">
        <v>2694</v>
      </c>
      <c r="B1415" s="7">
        <v>41407470</v>
      </c>
      <c r="C1415" s="7">
        <v>30000000</v>
      </c>
      <c r="D1415" s="7">
        <v>11407470</v>
      </c>
    </row>
    <row r="1416" spans="1:4" x14ac:dyDescent="0.3">
      <c r="A1416" t="s">
        <v>4031</v>
      </c>
      <c r="B1416" s="7">
        <v>26384919</v>
      </c>
      <c r="C1416" s="7">
        <v>15000000</v>
      </c>
      <c r="D1416" s="7">
        <v>11384919</v>
      </c>
    </row>
    <row r="1417" spans="1:4" x14ac:dyDescent="0.3">
      <c r="A1417" t="s">
        <v>4622</v>
      </c>
      <c r="B1417" s="7">
        <v>21371425</v>
      </c>
      <c r="C1417" s="7">
        <v>10000000</v>
      </c>
      <c r="D1417" s="7">
        <v>11371425</v>
      </c>
    </row>
    <row r="1418" spans="1:4" x14ac:dyDescent="0.3">
      <c r="A1418" t="s">
        <v>1533</v>
      </c>
      <c r="B1418" s="7">
        <v>66365290</v>
      </c>
      <c r="C1418" s="7">
        <v>55000000</v>
      </c>
      <c r="D1418" s="7">
        <v>11365290</v>
      </c>
    </row>
    <row r="1419" spans="1:4" x14ac:dyDescent="0.3">
      <c r="A1419" t="s">
        <v>884</v>
      </c>
      <c r="B1419" s="7">
        <v>91188905</v>
      </c>
      <c r="C1419" s="7">
        <v>80000000</v>
      </c>
      <c r="D1419" s="7">
        <v>11188905</v>
      </c>
    </row>
    <row r="1420" spans="1:4" x14ac:dyDescent="0.3">
      <c r="A1420" t="s">
        <v>4029</v>
      </c>
      <c r="B1420" s="7">
        <v>26161406</v>
      </c>
      <c r="C1420" s="7">
        <v>15000000</v>
      </c>
      <c r="D1420" s="7">
        <v>11161406</v>
      </c>
    </row>
    <row r="1421" spans="1:4" x14ac:dyDescent="0.3">
      <c r="A1421" t="s">
        <v>3453</v>
      </c>
      <c r="B1421" s="7">
        <v>31146570</v>
      </c>
      <c r="C1421" s="7">
        <v>20000000</v>
      </c>
      <c r="D1421" s="7">
        <v>11146570</v>
      </c>
    </row>
    <row r="1422" spans="1:4" x14ac:dyDescent="0.3">
      <c r="A1422" t="s">
        <v>2705</v>
      </c>
      <c r="B1422" s="7">
        <v>38122105</v>
      </c>
      <c r="C1422" s="7">
        <v>27000000</v>
      </c>
      <c r="D1422" s="7">
        <v>11122105</v>
      </c>
    </row>
    <row r="1423" spans="1:4" x14ac:dyDescent="0.3">
      <c r="A1423" t="s">
        <v>1354</v>
      </c>
      <c r="B1423" s="7">
        <v>61112916</v>
      </c>
      <c r="C1423" s="7">
        <v>50000000</v>
      </c>
      <c r="D1423" s="7">
        <v>11112916</v>
      </c>
    </row>
    <row r="1424" spans="1:4" x14ac:dyDescent="0.3">
      <c r="A1424" t="s">
        <v>2569</v>
      </c>
      <c r="B1424" s="7">
        <v>43095600</v>
      </c>
      <c r="C1424" s="7">
        <v>32000000</v>
      </c>
      <c r="D1424" s="7">
        <v>11095600</v>
      </c>
    </row>
    <row r="1425" spans="1:4" x14ac:dyDescent="0.3">
      <c r="A1425" t="s">
        <v>68</v>
      </c>
      <c r="B1425" s="7">
        <v>218051260</v>
      </c>
      <c r="C1425" s="7">
        <v>207000000</v>
      </c>
      <c r="D1425" s="7">
        <v>11051260</v>
      </c>
    </row>
    <row r="1426" spans="1:4" x14ac:dyDescent="0.3">
      <c r="A1426" t="s">
        <v>68</v>
      </c>
      <c r="B1426" s="7">
        <v>218051260</v>
      </c>
      <c r="C1426" s="7">
        <v>207000000</v>
      </c>
      <c r="D1426" s="7">
        <v>11051260</v>
      </c>
    </row>
    <row r="1427" spans="1:4" x14ac:dyDescent="0.3">
      <c r="A1427" t="s">
        <v>68</v>
      </c>
      <c r="B1427" s="7">
        <v>218051260</v>
      </c>
      <c r="C1427" s="7">
        <v>207000000</v>
      </c>
      <c r="D1427" s="7">
        <v>11051260</v>
      </c>
    </row>
    <row r="1428" spans="1:4" x14ac:dyDescent="0.3">
      <c r="A1428" t="s">
        <v>4797</v>
      </c>
      <c r="B1428" s="7">
        <v>20035310</v>
      </c>
      <c r="C1428" s="7">
        <v>9000000</v>
      </c>
      <c r="D1428" s="7">
        <v>11035310</v>
      </c>
    </row>
    <row r="1429" spans="1:4" x14ac:dyDescent="0.3">
      <c r="A1429" t="s">
        <v>4533</v>
      </c>
      <c r="B1429" s="7">
        <v>16017403</v>
      </c>
      <c r="C1429" s="7">
        <v>5000000</v>
      </c>
      <c r="D1429" s="7">
        <v>11017403</v>
      </c>
    </row>
    <row r="1430" spans="1:4" x14ac:dyDescent="0.3">
      <c r="A1430" t="s">
        <v>4533</v>
      </c>
      <c r="B1430" s="7">
        <v>16017403</v>
      </c>
      <c r="C1430" s="7">
        <v>5000000</v>
      </c>
      <c r="D1430" s="7">
        <v>11017403</v>
      </c>
    </row>
    <row r="1431" spans="1:4" x14ac:dyDescent="0.3">
      <c r="A1431" t="s">
        <v>2314</v>
      </c>
      <c r="B1431" s="7">
        <v>48006503</v>
      </c>
      <c r="C1431" s="7">
        <v>37000000</v>
      </c>
      <c r="D1431" s="7">
        <v>11006503</v>
      </c>
    </row>
    <row r="1432" spans="1:4" x14ac:dyDescent="0.3">
      <c r="A1432" t="s">
        <v>2959</v>
      </c>
      <c r="B1432" s="7">
        <v>36985501</v>
      </c>
      <c r="C1432" s="7">
        <v>26000000</v>
      </c>
      <c r="D1432" s="7">
        <v>10985501</v>
      </c>
    </row>
    <row r="1433" spans="1:4" x14ac:dyDescent="0.3">
      <c r="A1433" t="s">
        <v>5817</v>
      </c>
      <c r="B1433" s="7">
        <v>12784397</v>
      </c>
      <c r="C1433" s="7">
        <v>1800000</v>
      </c>
      <c r="D1433" s="7">
        <v>10984397</v>
      </c>
    </row>
    <row r="1434" spans="1:4" x14ac:dyDescent="0.3">
      <c r="A1434" t="s">
        <v>4403</v>
      </c>
      <c r="B1434" s="7">
        <v>22905674</v>
      </c>
      <c r="C1434" s="7">
        <v>12000000</v>
      </c>
      <c r="D1434" s="7">
        <v>10905674</v>
      </c>
    </row>
    <row r="1435" spans="1:4" x14ac:dyDescent="0.3">
      <c r="A1435" t="s">
        <v>2106</v>
      </c>
      <c r="B1435" s="7">
        <v>50859889</v>
      </c>
      <c r="C1435" s="7">
        <v>40000000</v>
      </c>
      <c r="D1435" s="7">
        <v>10859889</v>
      </c>
    </row>
    <row r="1436" spans="1:4" x14ac:dyDescent="0.3">
      <c r="A1436" t="s">
        <v>3817</v>
      </c>
      <c r="B1436" s="7">
        <v>27854896</v>
      </c>
      <c r="C1436" s="7">
        <v>17000000</v>
      </c>
      <c r="D1436" s="7">
        <v>10854896</v>
      </c>
    </row>
    <row r="1437" spans="1:4" x14ac:dyDescent="0.3">
      <c r="A1437" t="s">
        <v>738</v>
      </c>
      <c r="B1437" s="7">
        <v>100853835</v>
      </c>
      <c r="C1437" s="7">
        <v>90000000</v>
      </c>
      <c r="D1437" s="7">
        <v>10853835</v>
      </c>
    </row>
    <row r="1438" spans="1:4" x14ac:dyDescent="0.3">
      <c r="A1438" t="s">
        <v>2396</v>
      </c>
      <c r="B1438" s="7">
        <v>45802315</v>
      </c>
      <c r="C1438" s="7">
        <v>35000000</v>
      </c>
      <c r="D1438" s="7">
        <v>10802315</v>
      </c>
    </row>
    <row r="1439" spans="1:4" x14ac:dyDescent="0.3">
      <c r="A1439" t="s">
        <v>5858</v>
      </c>
      <c r="B1439" s="7">
        <v>11806119</v>
      </c>
      <c r="C1439" s="7">
        <v>1100000</v>
      </c>
      <c r="D1439" s="7">
        <v>10706119</v>
      </c>
    </row>
    <row r="1440" spans="1:4" x14ac:dyDescent="0.3">
      <c r="A1440" t="s">
        <v>5714</v>
      </c>
      <c r="B1440" s="7">
        <v>12985267</v>
      </c>
      <c r="C1440" s="7">
        <v>2300000</v>
      </c>
      <c r="D1440" s="7">
        <v>10685267</v>
      </c>
    </row>
    <row r="1441" spans="1:4" x14ac:dyDescent="0.3">
      <c r="A1441" t="s">
        <v>4639</v>
      </c>
      <c r="B1441" s="7">
        <v>13684949</v>
      </c>
      <c r="C1441" s="7">
        <v>3000000</v>
      </c>
      <c r="D1441" s="7">
        <v>10684949</v>
      </c>
    </row>
    <row r="1442" spans="1:4" x14ac:dyDescent="0.3">
      <c r="A1442" t="s">
        <v>2911</v>
      </c>
      <c r="B1442" s="7">
        <v>40566655</v>
      </c>
      <c r="C1442" s="7">
        <v>30000000</v>
      </c>
      <c r="D1442" s="7">
        <v>10566655</v>
      </c>
    </row>
    <row r="1443" spans="1:4" x14ac:dyDescent="0.3">
      <c r="A1443" t="s">
        <v>5732</v>
      </c>
      <c r="B1443" s="7">
        <v>12555230</v>
      </c>
      <c r="C1443" s="7">
        <v>2000000</v>
      </c>
      <c r="D1443" s="7">
        <v>10555230</v>
      </c>
    </row>
    <row r="1444" spans="1:4" x14ac:dyDescent="0.3">
      <c r="A1444" t="s">
        <v>5513</v>
      </c>
      <c r="B1444" s="7">
        <v>14000000</v>
      </c>
      <c r="C1444" s="7">
        <v>3500000</v>
      </c>
      <c r="D1444" s="7">
        <v>10500000</v>
      </c>
    </row>
    <row r="1445" spans="1:4" x14ac:dyDescent="0.3">
      <c r="A1445" t="s">
        <v>5685</v>
      </c>
      <c r="B1445" s="7">
        <v>12995673</v>
      </c>
      <c r="C1445" s="7">
        <v>2500000</v>
      </c>
      <c r="D1445" s="7">
        <v>10495673</v>
      </c>
    </row>
    <row r="1446" spans="1:4" x14ac:dyDescent="0.3">
      <c r="A1446" t="s">
        <v>4999</v>
      </c>
      <c r="B1446" s="7">
        <v>17474107</v>
      </c>
      <c r="C1446" s="7">
        <v>7000000</v>
      </c>
      <c r="D1446" s="7">
        <v>10474107</v>
      </c>
    </row>
    <row r="1447" spans="1:4" x14ac:dyDescent="0.3">
      <c r="A1447" t="s">
        <v>1693</v>
      </c>
      <c r="B1447" s="7">
        <v>60470220</v>
      </c>
      <c r="C1447" s="7">
        <v>50000000</v>
      </c>
      <c r="D1447" s="7">
        <v>10470220</v>
      </c>
    </row>
    <row r="1448" spans="1:4" x14ac:dyDescent="0.3">
      <c r="A1448" t="s">
        <v>887</v>
      </c>
      <c r="B1448" s="7">
        <v>90443603</v>
      </c>
      <c r="C1448" s="7">
        <v>80000000</v>
      </c>
      <c r="D1448" s="7">
        <v>10443603</v>
      </c>
    </row>
    <row r="1449" spans="1:4" x14ac:dyDescent="0.3">
      <c r="A1449" t="s">
        <v>4269</v>
      </c>
      <c r="B1449" s="7">
        <v>25440971</v>
      </c>
      <c r="C1449" s="7">
        <v>15000000</v>
      </c>
      <c r="D1449" s="7">
        <v>10440971</v>
      </c>
    </row>
    <row r="1450" spans="1:4" x14ac:dyDescent="0.3">
      <c r="A1450" t="s">
        <v>2898</v>
      </c>
      <c r="B1450" s="7">
        <v>26400000</v>
      </c>
      <c r="C1450" s="7">
        <v>16000000</v>
      </c>
      <c r="D1450" s="7">
        <v>10400000</v>
      </c>
    </row>
    <row r="1451" spans="1:4" x14ac:dyDescent="0.3">
      <c r="A1451" t="s">
        <v>3895</v>
      </c>
      <c r="B1451" s="7">
        <v>26896744</v>
      </c>
      <c r="C1451" s="7">
        <v>16500000</v>
      </c>
      <c r="D1451" s="7">
        <v>10396744</v>
      </c>
    </row>
    <row r="1452" spans="1:4" x14ac:dyDescent="0.3">
      <c r="A1452" t="s">
        <v>4615</v>
      </c>
      <c r="B1452" s="7">
        <v>20384136</v>
      </c>
      <c r="C1452" s="7">
        <v>10000000</v>
      </c>
      <c r="D1452" s="7">
        <v>10384136</v>
      </c>
    </row>
    <row r="1453" spans="1:4" x14ac:dyDescent="0.3">
      <c r="A1453" t="s">
        <v>2864</v>
      </c>
      <c r="B1453" s="7">
        <v>38372662</v>
      </c>
      <c r="C1453" s="7">
        <v>28000000</v>
      </c>
      <c r="D1453" s="7">
        <v>10372662</v>
      </c>
    </row>
    <row r="1454" spans="1:4" x14ac:dyDescent="0.3">
      <c r="A1454" t="s">
        <v>5079</v>
      </c>
      <c r="B1454" s="7">
        <v>16842303</v>
      </c>
      <c r="C1454" s="7">
        <v>6500000</v>
      </c>
      <c r="D1454" s="7">
        <v>10342303</v>
      </c>
    </row>
    <row r="1455" spans="1:4" x14ac:dyDescent="0.3">
      <c r="A1455" t="s">
        <v>4635</v>
      </c>
      <c r="B1455" s="7">
        <v>20339754</v>
      </c>
      <c r="C1455" s="7">
        <v>10000000</v>
      </c>
      <c r="D1455" s="7">
        <v>10339754</v>
      </c>
    </row>
    <row r="1456" spans="1:4" x14ac:dyDescent="0.3">
      <c r="A1456" t="s">
        <v>4618</v>
      </c>
      <c r="B1456" s="7">
        <v>20338609</v>
      </c>
      <c r="C1456" s="7">
        <v>10000000</v>
      </c>
      <c r="D1456" s="7">
        <v>10338609</v>
      </c>
    </row>
    <row r="1457" spans="1:4" x14ac:dyDescent="0.3">
      <c r="A1457" t="s">
        <v>327</v>
      </c>
      <c r="B1457" s="7">
        <v>110332737</v>
      </c>
      <c r="C1457" s="7">
        <v>100000000</v>
      </c>
      <c r="D1457" s="7">
        <v>10332737</v>
      </c>
    </row>
    <row r="1458" spans="1:4" x14ac:dyDescent="0.3">
      <c r="A1458" t="s">
        <v>4428</v>
      </c>
      <c r="B1458" s="7">
        <v>22331028</v>
      </c>
      <c r="C1458" s="7">
        <v>12000000</v>
      </c>
      <c r="D1458" s="7">
        <v>10331028</v>
      </c>
    </row>
    <row r="1459" spans="1:4" x14ac:dyDescent="0.3">
      <c r="A1459" t="s">
        <v>404</v>
      </c>
      <c r="B1459" s="7">
        <v>137748063</v>
      </c>
      <c r="C1459" s="7">
        <v>127500000</v>
      </c>
      <c r="D1459" s="7">
        <v>10248063</v>
      </c>
    </row>
    <row r="1460" spans="1:4" x14ac:dyDescent="0.3">
      <c r="A1460" t="s">
        <v>2708</v>
      </c>
      <c r="B1460" s="7">
        <v>40247512</v>
      </c>
      <c r="C1460" s="7">
        <v>30000000</v>
      </c>
      <c r="D1460" s="7">
        <v>10247512</v>
      </c>
    </row>
    <row r="1461" spans="1:4" x14ac:dyDescent="0.3">
      <c r="A1461" t="s">
        <v>6392</v>
      </c>
      <c r="B1461" s="7">
        <v>10246600</v>
      </c>
      <c r="C1461" s="7">
        <v>25000</v>
      </c>
      <c r="D1461" s="7">
        <v>10221600</v>
      </c>
    </row>
    <row r="1462" spans="1:4" x14ac:dyDescent="0.3">
      <c r="A1462" t="s">
        <v>3832</v>
      </c>
      <c r="B1462" s="7">
        <v>27154426</v>
      </c>
      <c r="C1462" s="7">
        <v>17000000</v>
      </c>
      <c r="D1462" s="7">
        <v>10154426</v>
      </c>
    </row>
    <row r="1463" spans="1:4" x14ac:dyDescent="0.3">
      <c r="A1463" t="s">
        <v>5429</v>
      </c>
      <c r="B1463" s="7">
        <v>15152879</v>
      </c>
      <c r="C1463" s="7">
        <v>5000000</v>
      </c>
      <c r="D1463" s="7">
        <v>10152879</v>
      </c>
    </row>
    <row r="1464" spans="1:4" x14ac:dyDescent="0.3">
      <c r="A1464" t="s">
        <v>5285</v>
      </c>
      <c r="B1464" s="7">
        <v>15126948</v>
      </c>
      <c r="C1464" s="7">
        <v>5000000</v>
      </c>
      <c r="D1464" s="7">
        <v>10126948</v>
      </c>
    </row>
    <row r="1465" spans="1:4" x14ac:dyDescent="0.3">
      <c r="A1465" t="s">
        <v>2696</v>
      </c>
      <c r="B1465" s="7">
        <v>40118420</v>
      </c>
      <c r="C1465" s="7">
        <v>30000000</v>
      </c>
      <c r="D1465" s="7">
        <v>10118420</v>
      </c>
    </row>
    <row r="1466" spans="1:4" x14ac:dyDescent="0.3">
      <c r="A1466" t="s">
        <v>1294</v>
      </c>
      <c r="B1466" s="7">
        <v>54116191</v>
      </c>
      <c r="C1466" s="7">
        <v>44000000</v>
      </c>
      <c r="D1466" s="7">
        <v>10116191</v>
      </c>
    </row>
    <row r="1467" spans="1:4" x14ac:dyDescent="0.3">
      <c r="A1467" t="s">
        <v>4876</v>
      </c>
      <c r="B1467" s="7">
        <v>18090181</v>
      </c>
      <c r="C1467" s="7">
        <v>8000000</v>
      </c>
      <c r="D1467" s="7">
        <v>10090181</v>
      </c>
    </row>
    <row r="1468" spans="1:4" x14ac:dyDescent="0.3">
      <c r="A1468" t="s">
        <v>6366</v>
      </c>
      <c r="B1468" s="7">
        <v>10174663</v>
      </c>
      <c r="C1468" s="7">
        <v>100000</v>
      </c>
      <c r="D1468" s="7">
        <v>10074663</v>
      </c>
    </row>
    <row r="1469" spans="1:4" x14ac:dyDescent="0.3">
      <c r="A1469" t="s">
        <v>3458</v>
      </c>
      <c r="B1469" s="7">
        <v>30028592</v>
      </c>
      <c r="C1469" s="7">
        <v>20000000</v>
      </c>
      <c r="D1469" s="7">
        <v>10028592</v>
      </c>
    </row>
    <row r="1470" spans="1:4" x14ac:dyDescent="0.3">
      <c r="A1470" t="s">
        <v>731</v>
      </c>
      <c r="B1470" s="7">
        <v>100018837</v>
      </c>
      <c r="C1470" s="7">
        <v>90000000</v>
      </c>
      <c r="D1470" s="7">
        <v>10018837</v>
      </c>
    </row>
    <row r="1471" spans="1:4" x14ac:dyDescent="0.3">
      <c r="A1471" t="s">
        <v>721</v>
      </c>
      <c r="B1471" s="7">
        <v>100012500</v>
      </c>
      <c r="C1471" s="7">
        <v>90000000</v>
      </c>
      <c r="D1471" s="7">
        <v>10012500</v>
      </c>
    </row>
    <row r="1472" spans="1:4" x14ac:dyDescent="0.3">
      <c r="A1472" t="s">
        <v>3060</v>
      </c>
      <c r="B1472" s="7">
        <v>35000629</v>
      </c>
      <c r="C1472" s="7">
        <v>25000000</v>
      </c>
      <c r="D1472" s="7">
        <v>10000629</v>
      </c>
    </row>
    <row r="1473" spans="1:4" x14ac:dyDescent="0.3">
      <c r="A1473" t="s">
        <v>4049</v>
      </c>
      <c r="B1473" s="7">
        <v>24984868</v>
      </c>
      <c r="C1473" s="7">
        <v>15000000</v>
      </c>
      <c r="D1473" s="7">
        <v>9984868</v>
      </c>
    </row>
    <row r="1474" spans="1:4" x14ac:dyDescent="0.3">
      <c r="A1474" t="s">
        <v>3467</v>
      </c>
      <c r="B1474" s="7">
        <v>29975979</v>
      </c>
      <c r="C1474" s="7">
        <v>20000000</v>
      </c>
      <c r="D1474" s="7">
        <v>9975979</v>
      </c>
    </row>
    <row r="1475" spans="1:4" x14ac:dyDescent="0.3">
      <c r="A1475" t="s">
        <v>4998</v>
      </c>
      <c r="B1475" s="7">
        <v>16901126</v>
      </c>
      <c r="C1475" s="7">
        <v>7000000</v>
      </c>
      <c r="D1475" s="7">
        <v>9901126</v>
      </c>
    </row>
    <row r="1476" spans="1:4" x14ac:dyDescent="0.3">
      <c r="A1476" t="s">
        <v>4026</v>
      </c>
      <c r="B1476" s="7">
        <v>24881000</v>
      </c>
      <c r="C1476" s="7">
        <v>15000000</v>
      </c>
      <c r="D1476" s="7">
        <v>9881000</v>
      </c>
    </row>
    <row r="1477" spans="1:4" x14ac:dyDescent="0.3">
      <c r="A1477" t="s">
        <v>4270</v>
      </c>
      <c r="B1477" s="7">
        <v>22858926</v>
      </c>
      <c r="C1477" s="7">
        <v>13000000</v>
      </c>
      <c r="D1477" s="7">
        <v>9858926</v>
      </c>
    </row>
    <row r="1478" spans="1:4" x14ac:dyDescent="0.3">
      <c r="A1478" t="s">
        <v>2111</v>
      </c>
      <c r="B1478" s="7">
        <v>49851591</v>
      </c>
      <c r="C1478" s="7">
        <v>40000000</v>
      </c>
      <c r="D1478" s="7">
        <v>9851591</v>
      </c>
    </row>
    <row r="1479" spans="1:4" x14ac:dyDescent="0.3">
      <c r="A1479" t="s">
        <v>4877</v>
      </c>
      <c r="B1479" s="7">
        <v>17843379</v>
      </c>
      <c r="C1479" s="7">
        <v>8000000</v>
      </c>
      <c r="D1479" s="7">
        <v>9843379</v>
      </c>
    </row>
    <row r="1480" spans="1:4" x14ac:dyDescent="0.3">
      <c r="A1480" t="s">
        <v>5548</v>
      </c>
      <c r="B1480" s="7">
        <v>13092000</v>
      </c>
      <c r="C1480" s="7">
        <v>3300000</v>
      </c>
      <c r="D1480" s="7">
        <v>9792000</v>
      </c>
    </row>
    <row r="1481" spans="1:4" x14ac:dyDescent="0.3">
      <c r="A1481" t="s">
        <v>4407</v>
      </c>
      <c r="B1481" s="7">
        <v>18761993</v>
      </c>
      <c r="C1481" s="7">
        <v>9000000</v>
      </c>
      <c r="D1481" s="7">
        <v>9761993</v>
      </c>
    </row>
    <row r="1482" spans="1:4" x14ac:dyDescent="0.3">
      <c r="A1482" t="s">
        <v>3452</v>
      </c>
      <c r="B1482" s="7">
        <v>29753944</v>
      </c>
      <c r="C1482" s="7">
        <v>20000000</v>
      </c>
      <c r="D1482" s="7">
        <v>9753944</v>
      </c>
    </row>
    <row r="1483" spans="1:4" x14ac:dyDescent="0.3">
      <c r="A1483" t="s">
        <v>1230</v>
      </c>
      <c r="B1483" s="7">
        <v>69688384</v>
      </c>
      <c r="C1483" s="7">
        <v>60000000</v>
      </c>
      <c r="D1483" s="7">
        <v>9688384</v>
      </c>
    </row>
    <row r="1484" spans="1:4" x14ac:dyDescent="0.3">
      <c r="A1484" t="s">
        <v>1608</v>
      </c>
      <c r="B1484" s="7">
        <v>62563543</v>
      </c>
      <c r="C1484" s="7">
        <v>53000000</v>
      </c>
      <c r="D1484" s="7">
        <v>9563543</v>
      </c>
    </row>
    <row r="1485" spans="1:4" x14ac:dyDescent="0.3">
      <c r="A1485" t="s">
        <v>5729</v>
      </c>
      <c r="B1485" s="7">
        <v>11546543</v>
      </c>
      <c r="C1485" s="7">
        <v>2000000</v>
      </c>
      <c r="D1485" s="7">
        <v>9546543</v>
      </c>
    </row>
    <row r="1486" spans="1:4" x14ac:dyDescent="0.3">
      <c r="A1486" t="s">
        <v>4887</v>
      </c>
      <c r="B1486" s="7">
        <v>17536788</v>
      </c>
      <c r="C1486" s="7">
        <v>8000000</v>
      </c>
      <c r="D1486" s="7">
        <v>9536788</v>
      </c>
    </row>
    <row r="1487" spans="1:4" x14ac:dyDescent="0.3">
      <c r="A1487" t="s">
        <v>5730</v>
      </c>
      <c r="B1487" s="7">
        <v>11533945</v>
      </c>
      <c r="C1487" s="7">
        <v>2000000</v>
      </c>
      <c r="D1487" s="7">
        <v>9533945</v>
      </c>
    </row>
    <row r="1488" spans="1:4" x14ac:dyDescent="0.3">
      <c r="A1488" t="s">
        <v>5287</v>
      </c>
      <c r="B1488" s="7">
        <v>13464388</v>
      </c>
      <c r="C1488" s="7">
        <v>4000000</v>
      </c>
      <c r="D1488" s="7">
        <v>9464388</v>
      </c>
    </row>
    <row r="1489" spans="1:4" x14ac:dyDescent="0.3">
      <c r="A1489" t="s">
        <v>3123</v>
      </c>
      <c r="B1489" s="7">
        <v>17427926</v>
      </c>
      <c r="C1489" s="7">
        <v>8000000</v>
      </c>
      <c r="D1489" s="7">
        <v>9427926</v>
      </c>
    </row>
    <row r="1490" spans="1:4" x14ac:dyDescent="0.3">
      <c r="A1490" t="s">
        <v>14</v>
      </c>
      <c r="B1490" s="7">
        <v>309404152</v>
      </c>
      <c r="C1490" s="7">
        <v>300000000</v>
      </c>
      <c r="D1490" s="7">
        <v>9404152</v>
      </c>
    </row>
    <row r="1491" spans="1:4" x14ac:dyDescent="0.3">
      <c r="A1491" t="s">
        <v>3889</v>
      </c>
      <c r="B1491" s="7">
        <v>27087695</v>
      </c>
      <c r="C1491" s="7">
        <v>17700000</v>
      </c>
      <c r="D1491" s="7">
        <v>9387695</v>
      </c>
    </row>
    <row r="1492" spans="1:4" x14ac:dyDescent="0.3">
      <c r="A1492" t="s">
        <v>4506</v>
      </c>
      <c r="B1492" s="7">
        <v>21370057</v>
      </c>
      <c r="C1492" s="7">
        <v>12000000</v>
      </c>
      <c r="D1492" s="7">
        <v>9370057</v>
      </c>
    </row>
    <row r="1493" spans="1:4" x14ac:dyDescent="0.3">
      <c r="A1493" t="s">
        <v>5280</v>
      </c>
      <c r="B1493" s="7">
        <v>14343976</v>
      </c>
      <c r="C1493" s="7">
        <v>5000000</v>
      </c>
      <c r="D1493" s="7">
        <v>9343976</v>
      </c>
    </row>
    <row r="1494" spans="1:4" x14ac:dyDescent="0.3">
      <c r="A1494" t="s">
        <v>1965</v>
      </c>
      <c r="B1494" s="7">
        <v>53300852</v>
      </c>
      <c r="C1494" s="7">
        <v>44000000</v>
      </c>
      <c r="D1494" s="7">
        <v>9300852</v>
      </c>
    </row>
    <row r="1495" spans="1:4" x14ac:dyDescent="0.3">
      <c r="A1495" t="s">
        <v>3436</v>
      </c>
      <c r="B1495" s="7">
        <v>34300771</v>
      </c>
      <c r="C1495" s="7">
        <v>25000000</v>
      </c>
      <c r="D1495" s="7">
        <v>9300771</v>
      </c>
    </row>
    <row r="1496" spans="1:4" x14ac:dyDescent="0.3">
      <c r="A1496" t="s">
        <v>5733</v>
      </c>
      <c r="B1496" s="7">
        <v>11284657</v>
      </c>
      <c r="C1496" s="7">
        <v>2000000</v>
      </c>
      <c r="D1496" s="7">
        <v>9284657</v>
      </c>
    </row>
    <row r="1497" spans="1:4" x14ac:dyDescent="0.3">
      <c r="A1497" t="s">
        <v>3731</v>
      </c>
      <c r="B1497" s="7">
        <v>26284475</v>
      </c>
      <c r="C1497" s="7">
        <v>17000000</v>
      </c>
      <c r="D1497" s="7">
        <v>9284475</v>
      </c>
    </row>
    <row r="1498" spans="1:4" x14ac:dyDescent="0.3">
      <c r="A1498" t="s">
        <v>4878</v>
      </c>
      <c r="B1498" s="7">
        <v>17278980</v>
      </c>
      <c r="C1498" s="7">
        <v>8000000</v>
      </c>
      <c r="D1498" s="7">
        <v>9278980</v>
      </c>
    </row>
    <row r="1499" spans="1:4" x14ac:dyDescent="0.3">
      <c r="A1499" t="s">
        <v>6353</v>
      </c>
      <c r="B1499" s="7">
        <v>9437933</v>
      </c>
      <c r="C1499" s="7">
        <v>180000</v>
      </c>
      <c r="D1499" s="7">
        <v>9257933</v>
      </c>
    </row>
    <row r="1500" spans="1:4" x14ac:dyDescent="0.3">
      <c r="A1500" t="s">
        <v>4798</v>
      </c>
      <c r="B1500" s="7">
        <v>18225165</v>
      </c>
      <c r="C1500" s="7">
        <v>9000000</v>
      </c>
      <c r="D1500" s="7">
        <v>9225165</v>
      </c>
    </row>
    <row r="1501" spans="1:4" x14ac:dyDescent="0.3">
      <c r="A1501" t="s">
        <v>4258</v>
      </c>
      <c r="B1501" s="7">
        <v>27141959</v>
      </c>
      <c r="C1501" s="7">
        <v>18000000</v>
      </c>
      <c r="D1501" s="7">
        <v>9141959</v>
      </c>
    </row>
    <row r="1502" spans="1:4" x14ac:dyDescent="0.3">
      <c r="A1502" t="s">
        <v>4405</v>
      </c>
      <c r="B1502" s="7">
        <v>21133087</v>
      </c>
      <c r="C1502" s="7">
        <v>12000000</v>
      </c>
      <c r="D1502" s="7">
        <v>9133087</v>
      </c>
    </row>
    <row r="1503" spans="1:4" x14ac:dyDescent="0.3">
      <c r="A1503" t="s">
        <v>5283</v>
      </c>
      <c r="B1503" s="7">
        <v>14123773</v>
      </c>
      <c r="C1503" s="7">
        <v>5000000</v>
      </c>
      <c r="D1503" s="7">
        <v>9123773</v>
      </c>
    </row>
    <row r="1504" spans="1:4" x14ac:dyDescent="0.3">
      <c r="A1504" t="s">
        <v>5294</v>
      </c>
      <c r="B1504" s="7">
        <v>14100000</v>
      </c>
      <c r="C1504" s="7">
        <v>5000000</v>
      </c>
      <c r="D1504" s="7">
        <v>9100000</v>
      </c>
    </row>
    <row r="1505" spans="1:4" x14ac:dyDescent="0.3">
      <c r="A1505" t="s">
        <v>2859</v>
      </c>
      <c r="B1505" s="7">
        <v>37053924</v>
      </c>
      <c r="C1505" s="7">
        <v>28000000</v>
      </c>
      <c r="D1505" s="7">
        <v>9053924</v>
      </c>
    </row>
    <row r="1506" spans="1:4" x14ac:dyDescent="0.3">
      <c r="A1506" t="s">
        <v>1189</v>
      </c>
      <c r="B1506" s="7">
        <v>45045037</v>
      </c>
      <c r="C1506" s="7">
        <v>36000000</v>
      </c>
      <c r="D1506" s="7">
        <v>9045037</v>
      </c>
    </row>
    <row r="1507" spans="1:4" x14ac:dyDescent="0.3">
      <c r="A1507" t="s">
        <v>5973</v>
      </c>
      <c r="B1507" s="7">
        <v>10042266</v>
      </c>
      <c r="C1507" s="7">
        <v>1000000</v>
      </c>
      <c r="D1507" s="7">
        <v>9042266</v>
      </c>
    </row>
    <row r="1508" spans="1:4" x14ac:dyDescent="0.3">
      <c r="A1508" t="s">
        <v>4883</v>
      </c>
      <c r="B1508" s="7">
        <v>14015786</v>
      </c>
      <c r="C1508" s="7">
        <v>5000000</v>
      </c>
      <c r="D1508" s="7">
        <v>9015786</v>
      </c>
    </row>
    <row r="1509" spans="1:4" x14ac:dyDescent="0.3">
      <c r="A1509" t="s">
        <v>5427</v>
      </c>
      <c r="B1509" s="7">
        <v>13008928</v>
      </c>
      <c r="C1509" s="7">
        <v>4000000</v>
      </c>
      <c r="D1509" s="7">
        <v>9008928</v>
      </c>
    </row>
    <row r="1510" spans="1:4" x14ac:dyDescent="0.3">
      <c r="A1510" t="s">
        <v>4801</v>
      </c>
      <c r="B1510" s="7">
        <v>16938179</v>
      </c>
      <c r="C1510" s="7">
        <v>8000000</v>
      </c>
      <c r="D1510" s="7">
        <v>8938179</v>
      </c>
    </row>
    <row r="1511" spans="1:4" x14ac:dyDescent="0.3">
      <c r="A1511" t="s">
        <v>3712</v>
      </c>
      <c r="B1511" s="7">
        <v>26906039</v>
      </c>
      <c r="C1511" s="7">
        <v>18000000</v>
      </c>
      <c r="D1511" s="7">
        <v>8906039</v>
      </c>
    </row>
    <row r="1512" spans="1:4" x14ac:dyDescent="0.3">
      <c r="A1512" t="s">
        <v>3483</v>
      </c>
      <c r="B1512" s="7">
        <v>28876924</v>
      </c>
      <c r="C1512" s="7">
        <v>20000000</v>
      </c>
      <c r="D1512" s="7">
        <v>8876924</v>
      </c>
    </row>
    <row r="1513" spans="1:4" x14ac:dyDescent="0.3">
      <c r="A1513" t="s">
        <v>1898</v>
      </c>
      <c r="B1513" s="7">
        <v>53854588</v>
      </c>
      <c r="C1513" s="7">
        <v>45000000</v>
      </c>
      <c r="D1513" s="7">
        <v>8854588</v>
      </c>
    </row>
    <row r="1514" spans="1:4" x14ac:dyDescent="0.3">
      <c r="A1514" t="s">
        <v>2792</v>
      </c>
      <c r="B1514" s="7">
        <v>26830000</v>
      </c>
      <c r="C1514" s="7">
        <v>18000000</v>
      </c>
      <c r="D1514" s="7">
        <v>8830000</v>
      </c>
    </row>
    <row r="1515" spans="1:4" x14ac:dyDescent="0.3">
      <c r="A1515" t="s">
        <v>2792</v>
      </c>
      <c r="B1515" s="7">
        <v>26830000</v>
      </c>
      <c r="C1515" s="7">
        <v>18000000</v>
      </c>
      <c r="D1515" s="7">
        <v>8830000</v>
      </c>
    </row>
    <row r="1516" spans="1:4" x14ac:dyDescent="0.3">
      <c r="A1516" t="s">
        <v>5275</v>
      </c>
      <c r="B1516" s="7">
        <v>14821531</v>
      </c>
      <c r="C1516" s="7">
        <v>6000000</v>
      </c>
      <c r="D1516" s="7">
        <v>8821531</v>
      </c>
    </row>
    <row r="1517" spans="1:4" x14ac:dyDescent="0.3">
      <c r="A1517" t="s">
        <v>4995</v>
      </c>
      <c r="B1517" s="7">
        <v>15818967</v>
      </c>
      <c r="C1517" s="7">
        <v>7000000</v>
      </c>
      <c r="D1517" s="7">
        <v>8818967</v>
      </c>
    </row>
    <row r="1518" spans="1:4" x14ac:dyDescent="0.3">
      <c r="A1518" t="s">
        <v>2321</v>
      </c>
      <c r="B1518" s="7">
        <v>46813366</v>
      </c>
      <c r="C1518" s="7">
        <v>38000000</v>
      </c>
      <c r="D1518" s="7">
        <v>8813366</v>
      </c>
    </row>
    <row r="1519" spans="1:4" x14ac:dyDescent="0.3">
      <c r="A1519" t="s">
        <v>2397</v>
      </c>
      <c r="B1519" s="7">
        <v>43792641</v>
      </c>
      <c r="C1519" s="7">
        <v>35000000</v>
      </c>
      <c r="D1519" s="7">
        <v>8792641</v>
      </c>
    </row>
    <row r="1520" spans="1:4" x14ac:dyDescent="0.3">
      <c r="A1520" t="s">
        <v>1979</v>
      </c>
      <c r="B1520" s="7">
        <v>51768623</v>
      </c>
      <c r="C1520" s="7">
        <v>43000000</v>
      </c>
      <c r="D1520" s="7">
        <v>8768623</v>
      </c>
    </row>
    <row r="1521" spans="1:4" x14ac:dyDescent="0.3">
      <c r="A1521" t="s">
        <v>3648</v>
      </c>
      <c r="B1521" s="7">
        <v>27758465</v>
      </c>
      <c r="C1521" s="7">
        <v>19000000</v>
      </c>
      <c r="D1521" s="7">
        <v>8758465</v>
      </c>
    </row>
    <row r="1522" spans="1:4" x14ac:dyDescent="0.3">
      <c r="A1522" t="s">
        <v>4880</v>
      </c>
      <c r="B1522" s="7">
        <v>16699684</v>
      </c>
      <c r="C1522" s="7">
        <v>8000000</v>
      </c>
      <c r="D1522" s="7">
        <v>8699684</v>
      </c>
    </row>
    <row r="1523" spans="1:4" x14ac:dyDescent="0.3">
      <c r="A1523" t="s">
        <v>5583</v>
      </c>
      <c r="B1523" s="7">
        <v>11694528</v>
      </c>
      <c r="C1523" s="7">
        <v>3000000</v>
      </c>
      <c r="D1523" s="7">
        <v>8694528</v>
      </c>
    </row>
    <row r="1524" spans="1:4" x14ac:dyDescent="0.3">
      <c r="A1524" t="s">
        <v>6090</v>
      </c>
      <c r="B1524" s="7">
        <v>9600000</v>
      </c>
      <c r="C1524" s="7">
        <v>910000</v>
      </c>
      <c r="D1524" s="7">
        <v>8690000</v>
      </c>
    </row>
    <row r="1525" spans="1:4" x14ac:dyDescent="0.3">
      <c r="A1525" t="s">
        <v>3204</v>
      </c>
      <c r="B1525" s="7">
        <v>32662299</v>
      </c>
      <c r="C1525" s="7">
        <v>24000000</v>
      </c>
      <c r="D1525" s="7">
        <v>8662299</v>
      </c>
    </row>
    <row r="1526" spans="1:4" x14ac:dyDescent="0.3">
      <c r="A1526" t="s">
        <v>5140</v>
      </c>
      <c r="B1526" s="7">
        <v>11642254</v>
      </c>
      <c r="C1526" s="7">
        <v>3000000</v>
      </c>
      <c r="D1526" s="7">
        <v>8642254</v>
      </c>
    </row>
    <row r="1527" spans="1:4" x14ac:dyDescent="0.3">
      <c r="A1527" t="s">
        <v>3087</v>
      </c>
      <c r="B1527" s="7">
        <v>33631221</v>
      </c>
      <c r="C1527" s="7">
        <v>25000000</v>
      </c>
      <c r="D1527" s="7">
        <v>8631221</v>
      </c>
    </row>
    <row r="1528" spans="1:4" x14ac:dyDescent="0.3">
      <c r="A1528" t="s">
        <v>3087</v>
      </c>
      <c r="B1528" s="7">
        <v>33631221</v>
      </c>
      <c r="C1528" s="7">
        <v>25000000</v>
      </c>
      <c r="D1528" s="7">
        <v>8631221</v>
      </c>
    </row>
    <row r="1529" spans="1:4" x14ac:dyDescent="0.3">
      <c r="A1529" t="s">
        <v>1821</v>
      </c>
      <c r="B1529" s="7">
        <v>56607223</v>
      </c>
      <c r="C1529" s="7">
        <v>48000000</v>
      </c>
      <c r="D1529" s="7">
        <v>8607223</v>
      </c>
    </row>
    <row r="1530" spans="1:4" x14ac:dyDescent="0.3">
      <c r="A1530" t="s">
        <v>4326</v>
      </c>
      <c r="B1530" s="7">
        <v>21078145</v>
      </c>
      <c r="C1530" s="7">
        <v>12500000</v>
      </c>
      <c r="D1530" s="7">
        <v>8578145</v>
      </c>
    </row>
    <row r="1531" spans="1:4" x14ac:dyDescent="0.3">
      <c r="A1531" t="s">
        <v>1039</v>
      </c>
      <c r="B1531" s="7">
        <v>83503161</v>
      </c>
      <c r="C1531" s="7">
        <v>75000000</v>
      </c>
      <c r="D1531" s="7">
        <v>8503161</v>
      </c>
    </row>
    <row r="1532" spans="1:4" x14ac:dyDescent="0.3">
      <c r="A1532" t="s">
        <v>2719</v>
      </c>
      <c r="B1532" s="7">
        <v>38432823</v>
      </c>
      <c r="C1532" s="7">
        <v>30000000</v>
      </c>
      <c r="D1532" s="7">
        <v>8432823</v>
      </c>
    </row>
    <row r="1533" spans="1:4" x14ac:dyDescent="0.3">
      <c r="A1533" t="s">
        <v>2703</v>
      </c>
      <c r="B1533" s="7">
        <v>38413606</v>
      </c>
      <c r="C1533" s="7">
        <v>30000000</v>
      </c>
      <c r="D1533" s="7">
        <v>8413606</v>
      </c>
    </row>
    <row r="1534" spans="1:4" x14ac:dyDescent="0.3">
      <c r="A1534" t="s">
        <v>1535</v>
      </c>
      <c r="B1534" s="7">
        <v>63408614</v>
      </c>
      <c r="C1534" s="7">
        <v>55000000</v>
      </c>
      <c r="D1534" s="7">
        <v>8408614</v>
      </c>
    </row>
    <row r="1535" spans="1:4" x14ac:dyDescent="0.3">
      <c r="A1535" t="s">
        <v>3719</v>
      </c>
      <c r="B1535" s="7">
        <v>26400000</v>
      </c>
      <c r="C1535" s="7">
        <v>18000000</v>
      </c>
      <c r="D1535" s="7">
        <v>8400000</v>
      </c>
    </row>
    <row r="1536" spans="1:4" x14ac:dyDescent="0.3">
      <c r="A1536" t="s">
        <v>388</v>
      </c>
      <c r="B1536" s="7">
        <v>138396624</v>
      </c>
      <c r="C1536" s="7">
        <v>130000000</v>
      </c>
      <c r="D1536" s="7">
        <v>8396624</v>
      </c>
    </row>
    <row r="1537" spans="1:4" x14ac:dyDescent="0.3">
      <c r="A1537" t="s">
        <v>5289</v>
      </c>
      <c r="B1537" s="7">
        <v>13350177</v>
      </c>
      <c r="C1537" s="7">
        <v>5000000</v>
      </c>
      <c r="D1537" s="7">
        <v>8350177</v>
      </c>
    </row>
    <row r="1538" spans="1:4" x14ac:dyDescent="0.3">
      <c r="A1538" t="s">
        <v>1695</v>
      </c>
      <c r="B1538" s="7">
        <v>58336565</v>
      </c>
      <c r="C1538" s="7">
        <v>50000000</v>
      </c>
      <c r="D1538" s="7">
        <v>8336565</v>
      </c>
    </row>
    <row r="1539" spans="1:4" x14ac:dyDescent="0.3">
      <c r="A1539" t="s">
        <v>392</v>
      </c>
      <c r="B1539" s="7">
        <v>118311368</v>
      </c>
      <c r="C1539" s="7">
        <v>110000000</v>
      </c>
      <c r="D1539" s="7">
        <v>8311368</v>
      </c>
    </row>
    <row r="1540" spans="1:4" x14ac:dyDescent="0.3">
      <c r="A1540" t="s">
        <v>1604</v>
      </c>
      <c r="B1540" s="7">
        <v>58297830</v>
      </c>
      <c r="C1540" s="7">
        <v>50000000</v>
      </c>
      <c r="D1540" s="7">
        <v>8297830</v>
      </c>
    </row>
    <row r="1541" spans="1:4" x14ac:dyDescent="0.3">
      <c r="A1541" t="s">
        <v>4620</v>
      </c>
      <c r="B1541" s="7">
        <v>18272447</v>
      </c>
      <c r="C1541" s="7">
        <v>10000000</v>
      </c>
      <c r="D1541" s="7">
        <v>8272447</v>
      </c>
    </row>
    <row r="1542" spans="1:4" x14ac:dyDescent="0.3">
      <c r="A1542" t="s">
        <v>5290</v>
      </c>
      <c r="B1542" s="7">
        <v>13269963</v>
      </c>
      <c r="C1542" s="7">
        <v>5000000</v>
      </c>
      <c r="D1542" s="7">
        <v>8269963</v>
      </c>
    </row>
    <row r="1543" spans="1:4" x14ac:dyDescent="0.3">
      <c r="A1543" t="s">
        <v>2702</v>
      </c>
      <c r="B1543" s="7">
        <v>38232624</v>
      </c>
      <c r="C1543" s="7">
        <v>30000000</v>
      </c>
      <c r="D1543" s="7">
        <v>8232624</v>
      </c>
    </row>
    <row r="1544" spans="1:4" x14ac:dyDescent="0.3">
      <c r="A1544" t="s">
        <v>4640</v>
      </c>
      <c r="B1544" s="7">
        <v>14597405</v>
      </c>
      <c r="C1544" s="7">
        <v>6400000</v>
      </c>
      <c r="D1544" s="7">
        <v>8197405</v>
      </c>
    </row>
    <row r="1545" spans="1:4" x14ac:dyDescent="0.3">
      <c r="A1545" t="s">
        <v>2125</v>
      </c>
      <c r="B1545" s="7">
        <v>44175394</v>
      </c>
      <c r="C1545" s="7">
        <v>36000000</v>
      </c>
      <c r="D1545" s="7">
        <v>8175394</v>
      </c>
    </row>
    <row r="1546" spans="1:4" x14ac:dyDescent="0.3">
      <c r="A1546" t="s">
        <v>4913</v>
      </c>
      <c r="B1546" s="7">
        <v>16168741</v>
      </c>
      <c r="C1546" s="7">
        <v>8000000</v>
      </c>
      <c r="D1546" s="7">
        <v>8168741</v>
      </c>
    </row>
    <row r="1547" spans="1:4" x14ac:dyDescent="0.3">
      <c r="A1547" t="s">
        <v>6268</v>
      </c>
      <c r="B1547" s="7">
        <v>16115878</v>
      </c>
      <c r="C1547" s="7">
        <v>8000000</v>
      </c>
      <c r="D1547" s="7">
        <v>8115878</v>
      </c>
    </row>
    <row r="1548" spans="1:4" x14ac:dyDescent="0.3">
      <c r="A1548" t="s">
        <v>5981</v>
      </c>
      <c r="B1548" s="7">
        <v>9000000</v>
      </c>
      <c r="C1548" s="7">
        <v>900000</v>
      </c>
      <c r="D1548" s="7">
        <v>8100000</v>
      </c>
    </row>
    <row r="1549" spans="1:4" x14ac:dyDescent="0.3">
      <c r="A1549" t="s">
        <v>4621</v>
      </c>
      <c r="B1549" s="7">
        <v>17096053</v>
      </c>
      <c r="C1549" s="7">
        <v>9000000</v>
      </c>
      <c r="D1549" s="7">
        <v>8096053</v>
      </c>
    </row>
    <row r="1550" spans="1:4" x14ac:dyDescent="0.3">
      <c r="A1550" t="s">
        <v>4027</v>
      </c>
      <c r="B1550" s="7">
        <v>23089926</v>
      </c>
      <c r="C1550" s="7">
        <v>15000000</v>
      </c>
      <c r="D1550" s="7">
        <v>8089926</v>
      </c>
    </row>
    <row r="1551" spans="1:4" x14ac:dyDescent="0.3">
      <c r="A1551" t="s">
        <v>4413</v>
      </c>
      <c r="B1551" s="7">
        <v>21088568</v>
      </c>
      <c r="C1551" s="7">
        <v>13000000</v>
      </c>
      <c r="D1551" s="7">
        <v>8088568</v>
      </c>
    </row>
    <row r="1552" spans="1:4" x14ac:dyDescent="0.3">
      <c r="A1552" t="s">
        <v>729</v>
      </c>
      <c r="B1552" s="7">
        <v>83077470</v>
      </c>
      <c r="C1552" s="7">
        <v>75000000</v>
      </c>
      <c r="D1552" s="7">
        <v>8077470</v>
      </c>
    </row>
    <row r="1553" spans="1:4" x14ac:dyDescent="0.3">
      <c r="A1553" t="s">
        <v>4947</v>
      </c>
      <c r="B1553" s="7">
        <v>12574715</v>
      </c>
      <c r="C1553" s="7">
        <v>4500000</v>
      </c>
      <c r="D1553" s="7">
        <v>8074715</v>
      </c>
    </row>
    <row r="1554" spans="1:4" x14ac:dyDescent="0.3">
      <c r="A1554" t="s">
        <v>3299</v>
      </c>
      <c r="B1554" s="7">
        <v>30059386</v>
      </c>
      <c r="C1554" s="7">
        <v>22000000</v>
      </c>
      <c r="D1554" s="7">
        <v>8059386</v>
      </c>
    </row>
    <row r="1555" spans="1:4" x14ac:dyDescent="0.3">
      <c r="A1555" t="s">
        <v>4882</v>
      </c>
      <c r="B1555" s="7">
        <v>15047419</v>
      </c>
      <c r="C1555" s="7">
        <v>7000000</v>
      </c>
      <c r="D1555" s="7">
        <v>8047419</v>
      </c>
    </row>
    <row r="1556" spans="1:4" x14ac:dyDescent="0.3">
      <c r="A1556" t="s">
        <v>5130</v>
      </c>
      <c r="B1556" s="7">
        <v>14545844</v>
      </c>
      <c r="C1556" s="7">
        <v>6500000</v>
      </c>
      <c r="D1556" s="7">
        <v>8045844</v>
      </c>
    </row>
    <row r="1557" spans="1:4" x14ac:dyDescent="0.3">
      <c r="A1557" t="s">
        <v>1126</v>
      </c>
      <c r="B1557" s="7">
        <v>78031620</v>
      </c>
      <c r="C1557" s="7">
        <v>70000000</v>
      </c>
      <c r="D1557" s="7">
        <v>8031620</v>
      </c>
    </row>
    <row r="1558" spans="1:4" x14ac:dyDescent="0.3">
      <c r="A1558" t="s">
        <v>5978</v>
      </c>
      <c r="B1558" s="7">
        <v>9013113</v>
      </c>
      <c r="C1558" s="7">
        <v>1000000</v>
      </c>
      <c r="D1558" s="7">
        <v>8013113</v>
      </c>
    </row>
    <row r="1559" spans="1:4" x14ac:dyDescent="0.3">
      <c r="A1559" t="s">
        <v>4991</v>
      </c>
      <c r="B1559" s="7">
        <v>21000000</v>
      </c>
      <c r="C1559" s="7">
        <v>13000000</v>
      </c>
      <c r="D1559" s="7">
        <v>8000000</v>
      </c>
    </row>
    <row r="1560" spans="1:4" x14ac:dyDescent="0.3">
      <c r="A1560" t="s">
        <v>3303</v>
      </c>
      <c r="B1560" s="7">
        <v>29997095</v>
      </c>
      <c r="C1560" s="7">
        <v>22000000</v>
      </c>
      <c r="D1560" s="7">
        <v>7997095</v>
      </c>
    </row>
    <row r="1561" spans="1:4" x14ac:dyDescent="0.3">
      <c r="A1561" t="s">
        <v>5925</v>
      </c>
      <c r="B1561" s="7">
        <v>9180275</v>
      </c>
      <c r="C1561" s="7">
        <v>1200000</v>
      </c>
      <c r="D1561" s="7">
        <v>7980275</v>
      </c>
    </row>
    <row r="1562" spans="1:4" x14ac:dyDescent="0.3">
      <c r="A1562" t="s">
        <v>5293</v>
      </c>
      <c r="B1562" s="7">
        <v>12947763</v>
      </c>
      <c r="C1562" s="7">
        <v>5000000</v>
      </c>
      <c r="D1562" s="7">
        <v>7947763</v>
      </c>
    </row>
    <row r="1563" spans="1:4" x14ac:dyDescent="0.3">
      <c r="A1563" t="s">
        <v>4996</v>
      </c>
      <c r="B1563" s="7">
        <v>14891000</v>
      </c>
      <c r="C1563" s="7">
        <v>7000000</v>
      </c>
      <c r="D1563" s="7">
        <v>7891000</v>
      </c>
    </row>
    <row r="1564" spans="1:4" x14ac:dyDescent="0.3">
      <c r="A1564" t="s">
        <v>2094</v>
      </c>
      <c r="B1564" s="7">
        <v>57887882</v>
      </c>
      <c r="C1564" s="7">
        <v>50000000</v>
      </c>
      <c r="D1564" s="7">
        <v>7887882</v>
      </c>
    </row>
    <row r="1565" spans="1:4" x14ac:dyDescent="0.3">
      <c r="A1565" t="s">
        <v>2319</v>
      </c>
      <c r="B1565" s="7">
        <v>44867349</v>
      </c>
      <c r="C1565" s="7">
        <v>37000000</v>
      </c>
      <c r="D1565" s="7">
        <v>7867349</v>
      </c>
    </row>
    <row r="1566" spans="1:4" x14ac:dyDescent="0.3">
      <c r="A1566" t="s">
        <v>1352</v>
      </c>
      <c r="B1566" s="7">
        <v>77862546</v>
      </c>
      <c r="C1566" s="7">
        <v>70000000</v>
      </c>
      <c r="D1566" s="7">
        <v>7862546</v>
      </c>
    </row>
    <row r="1567" spans="1:4" x14ac:dyDescent="0.3">
      <c r="A1567" t="s">
        <v>2112</v>
      </c>
      <c r="B1567" s="7">
        <v>47781388</v>
      </c>
      <c r="C1567" s="7">
        <v>40000000</v>
      </c>
      <c r="D1567" s="7">
        <v>7781388</v>
      </c>
    </row>
    <row r="1568" spans="1:4" x14ac:dyDescent="0.3">
      <c r="A1568" t="s">
        <v>3896</v>
      </c>
      <c r="B1568" s="7">
        <v>23213577</v>
      </c>
      <c r="C1568" s="7">
        <v>15500000</v>
      </c>
      <c r="D1568" s="7">
        <v>7713577</v>
      </c>
    </row>
    <row r="1569" spans="1:4" x14ac:dyDescent="0.3">
      <c r="A1569" t="s">
        <v>1310</v>
      </c>
      <c r="B1569" s="7">
        <v>102678089</v>
      </c>
      <c r="C1569" s="7">
        <v>95000000</v>
      </c>
      <c r="D1569" s="7">
        <v>7678089</v>
      </c>
    </row>
    <row r="1570" spans="1:4" x14ac:dyDescent="0.3">
      <c r="A1570" t="s">
        <v>4625</v>
      </c>
      <c r="B1570" s="7">
        <v>17655201</v>
      </c>
      <c r="C1570" s="7">
        <v>10000000</v>
      </c>
      <c r="D1570" s="7">
        <v>7655201</v>
      </c>
    </row>
    <row r="1571" spans="1:4" x14ac:dyDescent="0.3">
      <c r="A1571" t="s">
        <v>2418</v>
      </c>
      <c r="B1571" s="7">
        <v>37617947</v>
      </c>
      <c r="C1571" s="7">
        <v>30000000</v>
      </c>
      <c r="D1571" s="7">
        <v>7617947</v>
      </c>
    </row>
    <row r="1572" spans="1:4" x14ac:dyDescent="0.3">
      <c r="A1572" t="s">
        <v>5006</v>
      </c>
      <c r="B1572" s="7">
        <v>14612840</v>
      </c>
      <c r="C1572" s="7">
        <v>7000000</v>
      </c>
      <c r="D1572" s="7">
        <v>7612840</v>
      </c>
    </row>
    <row r="1573" spans="1:4" x14ac:dyDescent="0.3">
      <c r="A1573" t="s">
        <v>4267</v>
      </c>
      <c r="B1573" s="7">
        <v>25592632</v>
      </c>
      <c r="C1573" s="7">
        <v>18000000</v>
      </c>
      <c r="D1573" s="7">
        <v>7592632</v>
      </c>
    </row>
    <row r="1574" spans="1:4" x14ac:dyDescent="0.3">
      <c r="A1574" t="s">
        <v>1900</v>
      </c>
      <c r="B1574" s="7">
        <v>52580895</v>
      </c>
      <c r="C1574" s="7">
        <v>45000000</v>
      </c>
      <c r="D1574" s="7">
        <v>7580895</v>
      </c>
    </row>
    <row r="1575" spans="1:4" x14ac:dyDescent="0.3">
      <c r="A1575" t="s">
        <v>2698</v>
      </c>
      <c r="B1575" s="7">
        <v>39568996</v>
      </c>
      <c r="C1575" s="7">
        <v>32000000</v>
      </c>
      <c r="D1575" s="7">
        <v>7568996</v>
      </c>
    </row>
    <row r="1576" spans="1:4" x14ac:dyDescent="0.3">
      <c r="A1576" t="s">
        <v>2870</v>
      </c>
      <c r="B1576" s="7">
        <v>28563179</v>
      </c>
      <c r="C1576" s="7">
        <v>21000000</v>
      </c>
      <c r="D1576" s="7">
        <v>7563179</v>
      </c>
    </row>
    <row r="1577" spans="1:4" x14ac:dyDescent="0.3">
      <c r="A1577" t="s">
        <v>3065</v>
      </c>
      <c r="B1577" s="7">
        <v>32553210</v>
      </c>
      <c r="C1577" s="7">
        <v>25000000</v>
      </c>
      <c r="D1577" s="7">
        <v>7553210</v>
      </c>
    </row>
    <row r="1578" spans="1:4" x14ac:dyDescent="0.3">
      <c r="A1578" t="s">
        <v>4946</v>
      </c>
      <c r="B1578" s="7">
        <v>17544812</v>
      </c>
      <c r="C1578" s="7">
        <v>10000000</v>
      </c>
      <c r="D1578" s="7">
        <v>7544812</v>
      </c>
    </row>
    <row r="1579" spans="1:4" x14ac:dyDescent="0.3">
      <c r="A1579" t="s">
        <v>595</v>
      </c>
      <c r="B1579" s="7">
        <v>107515297</v>
      </c>
      <c r="C1579" s="7">
        <v>100000000</v>
      </c>
      <c r="D1579" s="7">
        <v>7515297</v>
      </c>
    </row>
    <row r="1580" spans="1:4" x14ac:dyDescent="0.3">
      <c r="A1580" t="s">
        <v>4038</v>
      </c>
      <c r="B1580" s="7">
        <v>21468807</v>
      </c>
      <c r="C1580" s="7">
        <v>14000000</v>
      </c>
      <c r="D1580" s="7">
        <v>7468807</v>
      </c>
    </row>
    <row r="1581" spans="1:4" x14ac:dyDescent="0.3">
      <c r="A1581" t="s">
        <v>3205</v>
      </c>
      <c r="B1581" s="7">
        <v>31452765</v>
      </c>
      <c r="C1581" s="7">
        <v>24000000</v>
      </c>
      <c r="D1581" s="7">
        <v>7452765</v>
      </c>
    </row>
    <row r="1582" spans="1:4" x14ac:dyDescent="0.3">
      <c r="A1582" t="s">
        <v>3210</v>
      </c>
      <c r="B1582" s="7">
        <v>32416109</v>
      </c>
      <c r="C1582" s="7">
        <v>25000000</v>
      </c>
      <c r="D1582" s="7">
        <v>7416109</v>
      </c>
    </row>
    <row r="1583" spans="1:4" x14ac:dyDescent="0.3">
      <c r="A1583" t="s">
        <v>4614</v>
      </c>
      <c r="B1583" s="7">
        <v>24397469</v>
      </c>
      <c r="C1583" s="7">
        <v>17000000</v>
      </c>
      <c r="D1583" s="7">
        <v>7397469</v>
      </c>
    </row>
    <row r="1584" spans="1:4" x14ac:dyDescent="0.3">
      <c r="A1584" t="s">
        <v>4514</v>
      </c>
      <c r="B1584" s="7">
        <v>18381787</v>
      </c>
      <c r="C1584" s="7">
        <v>11000000</v>
      </c>
      <c r="D1584" s="7">
        <v>7381787</v>
      </c>
    </row>
    <row r="1585" spans="1:4" x14ac:dyDescent="0.3">
      <c r="A1585" t="s">
        <v>3074</v>
      </c>
      <c r="B1585" s="7">
        <v>32368960</v>
      </c>
      <c r="C1585" s="7">
        <v>25000000</v>
      </c>
      <c r="D1585" s="7">
        <v>7368960</v>
      </c>
    </row>
    <row r="1586" spans="1:4" x14ac:dyDescent="0.3">
      <c r="A1586" t="s">
        <v>3454</v>
      </c>
      <c r="B1586" s="7">
        <v>27277055</v>
      </c>
      <c r="C1586" s="7">
        <v>20000000</v>
      </c>
      <c r="D1586" s="7">
        <v>7277055</v>
      </c>
    </row>
    <row r="1587" spans="1:4" x14ac:dyDescent="0.3">
      <c r="A1587" t="s">
        <v>1231</v>
      </c>
      <c r="B1587" s="7">
        <v>70236496</v>
      </c>
      <c r="C1587" s="7">
        <v>63000000</v>
      </c>
      <c r="D1587" s="7">
        <v>7236496</v>
      </c>
    </row>
    <row r="1588" spans="1:4" x14ac:dyDescent="0.3">
      <c r="A1588" t="s">
        <v>4802</v>
      </c>
      <c r="B1588" s="7">
        <v>16235293</v>
      </c>
      <c r="C1588" s="7">
        <v>9000000</v>
      </c>
      <c r="D1588" s="7">
        <v>7235293</v>
      </c>
    </row>
    <row r="1589" spans="1:4" x14ac:dyDescent="0.3">
      <c r="A1589" t="s">
        <v>5132</v>
      </c>
      <c r="B1589" s="7">
        <v>13235267</v>
      </c>
      <c r="C1589" s="7">
        <v>6000000</v>
      </c>
      <c r="D1589" s="7">
        <v>7235267</v>
      </c>
    </row>
    <row r="1590" spans="1:4" x14ac:dyDescent="0.3">
      <c r="A1590" t="s">
        <v>2961</v>
      </c>
      <c r="B1590" s="7">
        <v>33200000</v>
      </c>
      <c r="C1590" s="7">
        <v>26000000</v>
      </c>
      <c r="D1590" s="7">
        <v>7200000</v>
      </c>
    </row>
    <row r="1591" spans="1:4" x14ac:dyDescent="0.3">
      <c r="A1591" t="s">
        <v>5296</v>
      </c>
      <c r="B1591" s="7">
        <v>12200000</v>
      </c>
      <c r="C1591" s="7">
        <v>5000000</v>
      </c>
      <c r="D1591" s="7">
        <v>7200000</v>
      </c>
    </row>
    <row r="1592" spans="1:4" x14ac:dyDescent="0.3">
      <c r="A1592" t="s">
        <v>4032</v>
      </c>
      <c r="B1592" s="7">
        <v>22189039</v>
      </c>
      <c r="C1592" s="7">
        <v>15000000</v>
      </c>
      <c r="D1592" s="7">
        <v>7189039</v>
      </c>
    </row>
    <row r="1593" spans="1:4" x14ac:dyDescent="0.3">
      <c r="A1593" t="s">
        <v>2896</v>
      </c>
      <c r="B1593" s="7">
        <v>42168445</v>
      </c>
      <c r="C1593" s="7">
        <v>35000000</v>
      </c>
      <c r="D1593" s="7">
        <v>7168445</v>
      </c>
    </row>
    <row r="1594" spans="1:4" x14ac:dyDescent="0.3">
      <c r="A1594" t="s">
        <v>6135</v>
      </c>
      <c r="B1594" s="7">
        <v>7830611</v>
      </c>
      <c r="C1594" s="7">
        <v>700000</v>
      </c>
      <c r="D1594" s="7">
        <v>7130611</v>
      </c>
    </row>
    <row r="1595" spans="1:4" x14ac:dyDescent="0.3">
      <c r="A1595" t="s">
        <v>2727</v>
      </c>
      <c r="B1595" s="7">
        <v>26096584</v>
      </c>
      <c r="C1595" s="7">
        <v>19000000</v>
      </c>
      <c r="D1595" s="7">
        <v>7096584</v>
      </c>
    </row>
    <row r="1596" spans="1:4" x14ac:dyDescent="0.3">
      <c r="A1596" t="s">
        <v>2151</v>
      </c>
      <c r="B1596" s="7">
        <v>32055248</v>
      </c>
      <c r="C1596" s="7">
        <v>25000000</v>
      </c>
      <c r="D1596" s="7">
        <v>7055248</v>
      </c>
    </row>
    <row r="1597" spans="1:4" x14ac:dyDescent="0.3">
      <c r="A1597" t="s">
        <v>2816</v>
      </c>
      <c r="B1597" s="7">
        <v>37036404</v>
      </c>
      <c r="C1597" s="7">
        <v>30000000</v>
      </c>
      <c r="D1597" s="7">
        <v>7036404</v>
      </c>
    </row>
    <row r="1598" spans="1:4" x14ac:dyDescent="0.3">
      <c r="A1598" t="s">
        <v>2121</v>
      </c>
      <c r="B1598" s="7">
        <v>47034272</v>
      </c>
      <c r="C1598" s="7">
        <v>40000000</v>
      </c>
      <c r="D1598" s="7">
        <v>7034272</v>
      </c>
    </row>
    <row r="1599" spans="1:4" x14ac:dyDescent="0.3">
      <c r="A1599" t="s">
        <v>5585</v>
      </c>
      <c r="B1599" s="7">
        <v>10017041</v>
      </c>
      <c r="C1599" s="7">
        <v>3000000</v>
      </c>
      <c r="D1599" s="7">
        <v>7017041</v>
      </c>
    </row>
    <row r="1600" spans="1:4" x14ac:dyDescent="0.3">
      <c r="A1600" t="s">
        <v>543</v>
      </c>
      <c r="B1600" s="7">
        <v>140015224</v>
      </c>
      <c r="C1600" s="7">
        <v>133000000</v>
      </c>
      <c r="D1600" s="7">
        <v>7015224</v>
      </c>
    </row>
    <row r="1601" spans="1:4" x14ac:dyDescent="0.3">
      <c r="A1601" t="s">
        <v>1914</v>
      </c>
      <c r="B1601" s="7">
        <v>32003620</v>
      </c>
      <c r="C1601" s="7">
        <v>25000000</v>
      </c>
      <c r="D1601" s="7">
        <v>7003620</v>
      </c>
    </row>
    <row r="1602" spans="1:4" x14ac:dyDescent="0.3">
      <c r="A1602" t="s">
        <v>5000</v>
      </c>
      <c r="B1602" s="7">
        <v>14003141</v>
      </c>
      <c r="C1602" s="7">
        <v>7000000</v>
      </c>
      <c r="D1602" s="7">
        <v>7003141</v>
      </c>
    </row>
    <row r="1603" spans="1:4" x14ac:dyDescent="0.3">
      <c r="A1603" t="s">
        <v>5727</v>
      </c>
      <c r="B1603" s="7">
        <v>9003011</v>
      </c>
      <c r="C1603" s="7">
        <v>2000000</v>
      </c>
      <c r="D1603" s="7">
        <v>7003011</v>
      </c>
    </row>
    <row r="1604" spans="1:4" x14ac:dyDescent="0.3">
      <c r="A1604" t="s">
        <v>2420</v>
      </c>
      <c r="B1604" s="7">
        <v>33987757</v>
      </c>
      <c r="C1604" s="7">
        <v>27000000</v>
      </c>
      <c r="D1604" s="7">
        <v>6987757</v>
      </c>
    </row>
    <row r="1605" spans="1:4" x14ac:dyDescent="0.3">
      <c r="A1605" t="s">
        <v>6347</v>
      </c>
      <c r="B1605" s="7">
        <v>7137502</v>
      </c>
      <c r="C1605" s="7">
        <v>175000</v>
      </c>
      <c r="D1605" s="7">
        <v>6962502</v>
      </c>
    </row>
    <row r="1606" spans="1:4" x14ac:dyDescent="0.3">
      <c r="A1606" t="s">
        <v>2401</v>
      </c>
      <c r="B1606" s="7">
        <v>41954997</v>
      </c>
      <c r="C1606" s="7">
        <v>35000000</v>
      </c>
      <c r="D1606" s="7">
        <v>6954997</v>
      </c>
    </row>
    <row r="1607" spans="1:4" x14ac:dyDescent="0.3">
      <c r="A1607" t="s">
        <v>4837</v>
      </c>
      <c r="B1607" s="7">
        <v>14879556</v>
      </c>
      <c r="C1607" s="7">
        <v>8000000</v>
      </c>
      <c r="D1607" s="7">
        <v>6879556</v>
      </c>
    </row>
    <row r="1608" spans="1:4" x14ac:dyDescent="0.3">
      <c r="A1608" t="s">
        <v>5924</v>
      </c>
      <c r="B1608" s="7">
        <v>13876974</v>
      </c>
      <c r="C1608" s="7">
        <v>7000000</v>
      </c>
      <c r="D1608" s="7">
        <v>6876974</v>
      </c>
    </row>
    <row r="1609" spans="1:4" x14ac:dyDescent="0.3">
      <c r="A1609" t="s">
        <v>5080</v>
      </c>
      <c r="B1609" s="7">
        <v>13367101</v>
      </c>
      <c r="C1609" s="7">
        <v>6500000</v>
      </c>
      <c r="D1609" s="7">
        <v>6867101</v>
      </c>
    </row>
    <row r="1610" spans="1:4" x14ac:dyDescent="0.3">
      <c r="A1610" t="s">
        <v>5517</v>
      </c>
      <c r="B1610" s="7">
        <v>10305534</v>
      </c>
      <c r="C1610" s="7">
        <v>3500000</v>
      </c>
      <c r="D1610" s="7">
        <v>6805534</v>
      </c>
    </row>
    <row r="1611" spans="1:4" x14ac:dyDescent="0.3">
      <c r="A1611" t="s">
        <v>4580</v>
      </c>
      <c r="B1611" s="7">
        <v>16800000</v>
      </c>
      <c r="C1611" s="7">
        <v>10000000</v>
      </c>
      <c r="D1611" s="7">
        <v>6800000</v>
      </c>
    </row>
    <row r="1612" spans="1:4" x14ac:dyDescent="0.3">
      <c r="A1612" t="s">
        <v>5133</v>
      </c>
      <c r="B1612" s="7">
        <v>12793213</v>
      </c>
      <c r="C1612" s="7">
        <v>6000000</v>
      </c>
      <c r="D1612" s="7">
        <v>6793213</v>
      </c>
    </row>
    <row r="1613" spans="1:4" x14ac:dyDescent="0.3">
      <c r="A1613" t="s">
        <v>3503</v>
      </c>
      <c r="B1613" s="7">
        <v>25753840</v>
      </c>
      <c r="C1613" s="7">
        <v>19000000</v>
      </c>
      <c r="D1613" s="7">
        <v>6753840</v>
      </c>
    </row>
    <row r="1614" spans="1:4" x14ac:dyDescent="0.3">
      <c r="A1614" t="s">
        <v>1348</v>
      </c>
      <c r="B1614" s="7">
        <v>66734992</v>
      </c>
      <c r="C1614" s="7">
        <v>60000000</v>
      </c>
      <c r="D1614" s="7">
        <v>6734992</v>
      </c>
    </row>
    <row r="1615" spans="1:4" x14ac:dyDescent="0.3">
      <c r="A1615" t="s">
        <v>1722</v>
      </c>
      <c r="B1615" s="7">
        <v>56724080</v>
      </c>
      <c r="C1615" s="7">
        <v>50000000</v>
      </c>
      <c r="D1615" s="7">
        <v>6724080</v>
      </c>
    </row>
    <row r="1616" spans="1:4" x14ac:dyDescent="0.3">
      <c r="A1616" t="s">
        <v>5303</v>
      </c>
      <c r="B1616" s="7">
        <v>11675178</v>
      </c>
      <c r="C1616" s="7">
        <v>5000000</v>
      </c>
      <c r="D1616" s="7">
        <v>6675178</v>
      </c>
    </row>
    <row r="1617" spans="1:4" x14ac:dyDescent="0.3">
      <c r="A1617" t="s">
        <v>4194</v>
      </c>
      <c r="B1617" s="7">
        <v>15171475</v>
      </c>
      <c r="C1617" s="7">
        <v>8500000</v>
      </c>
      <c r="D1617" s="7">
        <v>6671475</v>
      </c>
    </row>
    <row r="1618" spans="1:4" x14ac:dyDescent="0.3">
      <c r="A1618" t="s">
        <v>6111</v>
      </c>
      <c r="B1618" s="7">
        <v>7098492</v>
      </c>
      <c r="C1618" s="7">
        <v>500000</v>
      </c>
      <c r="D1618" s="7">
        <v>6598492</v>
      </c>
    </row>
    <row r="1619" spans="1:4" x14ac:dyDescent="0.3">
      <c r="A1619" t="s">
        <v>4408</v>
      </c>
      <c r="B1619" s="7">
        <v>18595716</v>
      </c>
      <c r="C1619" s="7">
        <v>12000000</v>
      </c>
      <c r="D1619" s="7">
        <v>6595716</v>
      </c>
    </row>
    <row r="1620" spans="1:4" x14ac:dyDescent="0.3">
      <c r="A1620" t="s">
        <v>6363</v>
      </c>
      <c r="B1620" s="7">
        <v>6706368</v>
      </c>
      <c r="C1620" s="7">
        <v>160000</v>
      </c>
      <c r="D1620" s="7">
        <v>6546368</v>
      </c>
    </row>
    <row r="1621" spans="1:4" x14ac:dyDescent="0.3">
      <c r="A1621" t="s">
        <v>2402</v>
      </c>
      <c r="B1621" s="7">
        <v>39532308</v>
      </c>
      <c r="C1621" s="7">
        <v>33000000</v>
      </c>
      <c r="D1621" s="7">
        <v>6532308</v>
      </c>
    </row>
    <row r="1622" spans="1:4" x14ac:dyDescent="0.3">
      <c r="A1622" t="s">
        <v>3067</v>
      </c>
      <c r="B1622" s="7">
        <v>31526393</v>
      </c>
      <c r="C1622" s="7">
        <v>25000000</v>
      </c>
      <c r="D1622" s="7">
        <v>6526393</v>
      </c>
    </row>
    <row r="1623" spans="1:4" x14ac:dyDescent="0.3">
      <c r="A1623" t="s">
        <v>5431</v>
      </c>
      <c r="B1623" s="7">
        <v>10515579</v>
      </c>
      <c r="C1623" s="7">
        <v>4000000</v>
      </c>
      <c r="D1623" s="7">
        <v>6515579</v>
      </c>
    </row>
    <row r="1624" spans="1:4" x14ac:dyDescent="0.3">
      <c r="A1624" t="s">
        <v>3461</v>
      </c>
      <c r="B1624" s="7">
        <v>26415649</v>
      </c>
      <c r="C1624" s="7">
        <v>20000000</v>
      </c>
      <c r="D1624" s="7">
        <v>6415649</v>
      </c>
    </row>
    <row r="1625" spans="1:4" x14ac:dyDescent="0.3">
      <c r="A1625" t="s">
        <v>4048</v>
      </c>
      <c r="B1625" s="7">
        <v>21383298</v>
      </c>
      <c r="C1625" s="7">
        <v>15000000</v>
      </c>
      <c r="D1625" s="7">
        <v>6383298</v>
      </c>
    </row>
    <row r="1626" spans="1:4" x14ac:dyDescent="0.3">
      <c r="A1626" t="s">
        <v>5654</v>
      </c>
      <c r="B1626" s="7">
        <v>9054736</v>
      </c>
      <c r="C1626" s="7">
        <v>2700000</v>
      </c>
      <c r="D1626" s="7">
        <v>6354736</v>
      </c>
    </row>
    <row r="1627" spans="1:4" x14ac:dyDescent="0.3">
      <c r="A1627" t="s">
        <v>1907</v>
      </c>
      <c r="B1627" s="7">
        <v>46280507</v>
      </c>
      <c r="C1627" s="7">
        <v>40000000</v>
      </c>
      <c r="D1627" s="7">
        <v>6280507</v>
      </c>
    </row>
    <row r="1628" spans="1:4" x14ac:dyDescent="0.3">
      <c r="A1628" t="s">
        <v>4187</v>
      </c>
      <c r="B1628" s="7">
        <v>20246959</v>
      </c>
      <c r="C1628" s="7">
        <v>14000000</v>
      </c>
      <c r="D1628" s="7">
        <v>6246959</v>
      </c>
    </row>
    <row r="1629" spans="1:4" x14ac:dyDescent="0.3">
      <c r="A1629" t="s">
        <v>5976</v>
      </c>
      <c r="B1629" s="7">
        <v>9701559</v>
      </c>
      <c r="C1629" s="7">
        <v>3500000</v>
      </c>
      <c r="D1629" s="7">
        <v>6201559</v>
      </c>
    </row>
    <row r="1630" spans="1:4" x14ac:dyDescent="0.3">
      <c r="A1630" t="s">
        <v>4627</v>
      </c>
      <c r="B1630" s="7">
        <v>16153600</v>
      </c>
      <c r="C1630" s="7">
        <v>10000000</v>
      </c>
      <c r="D1630" s="7">
        <v>6153600</v>
      </c>
    </row>
    <row r="1631" spans="1:4" x14ac:dyDescent="0.3">
      <c r="A1631" t="s">
        <v>5433</v>
      </c>
      <c r="B1631" s="7">
        <v>10097096</v>
      </c>
      <c r="C1631" s="7">
        <v>4000000</v>
      </c>
      <c r="D1631" s="7">
        <v>6097096</v>
      </c>
    </row>
    <row r="1632" spans="1:4" x14ac:dyDescent="0.3">
      <c r="A1632" t="s">
        <v>4628</v>
      </c>
      <c r="B1632" s="7">
        <v>16033556</v>
      </c>
      <c r="C1632" s="7">
        <v>10000000</v>
      </c>
      <c r="D1632" s="7">
        <v>6033556</v>
      </c>
    </row>
    <row r="1633" spans="1:4" x14ac:dyDescent="0.3">
      <c r="A1633" t="s">
        <v>5862</v>
      </c>
      <c r="B1633" s="7">
        <v>7022940</v>
      </c>
      <c r="C1633" s="7">
        <v>1000000</v>
      </c>
      <c r="D1633" s="7">
        <v>6022940</v>
      </c>
    </row>
    <row r="1634" spans="1:4" x14ac:dyDescent="0.3">
      <c r="A1634" t="s">
        <v>2334</v>
      </c>
      <c r="B1634" s="7">
        <v>42019483</v>
      </c>
      <c r="C1634" s="7">
        <v>36000000</v>
      </c>
      <c r="D1634" s="7">
        <v>6019483</v>
      </c>
    </row>
    <row r="1635" spans="1:4" x14ac:dyDescent="0.3">
      <c r="A1635" t="s">
        <v>2119</v>
      </c>
      <c r="B1635" s="7">
        <v>46012734</v>
      </c>
      <c r="C1635" s="7">
        <v>40000000</v>
      </c>
      <c r="D1635" s="7">
        <v>6012734</v>
      </c>
    </row>
    <row r="1636" spans="1:4" x14ac:dyDescent="0.3">
      <c r="A1636" t="s">
        <v>3462</v>
      </c>
      <c r="B1636" s="7">
        <v>26003149</v>
      </c>
      <c r="C1636" s="7">
        <v>20000000</v>
      </c>
      <c r="D1636" s="7">
        <v>6003149</v>
      </c>
    </row>
    <row r="1637" spans="1:4" x14ac:dyDescent="0.3">
      <c r="A1637" t="s">
        <v>4034</v>
      </c>
      <c r="B1637" s="7">
        <v>20998709</v>
      </c>
      <c r="C1637" s="7">
        <v>15000000</v>
      </c>
      <c r="D1637" s="7">
        <v>5998709</v>
      </c>
    </row>
    <row r="1638" spans="1:4" x14ac:dyDescent="0.3">
      <c r="A1638" t="s">
        <v>3718</v>
      </c>
      <c r="B1638" s="7">
        <v>23993605</v>
      </c>
      <c r="C1638" s="7">
        <v>18000000</v>
      </c>
      <c r="D1638" s="7">
        <v>5993605</v>
      </c>
    </row>
    <row r="1639" spans="1:4" x14ac:dyDescent="0.3">
      <c r="A1639" t="s">
        <v>3786</v>
      </c>
      <c r="B1639" s="7">
        <v>23472900</v>
      </c>
      <c r="C1639" s="7">
        <v>17500000</v>
      </c>
      <c r="D1639" s="7">
        <v>5972900</v>
      </c>
    </row>
    <row r="1640" spans="1:4" x14ac:dyDescent="0.3">
      <c r="A1640" t="s">
        <v>5519</v>
      </c>
      <c r="B1640" s="7">
        <v>9449219</v>
      </c>
      <c r="C1640" s="7">
        <v>3500000</v>
      </c>
      <c r="D1640" s="7">
        <v>5949219</v>
      </c>
    </row>
    <row r="1641" spans="1:4" x14ac:dyDescent="0.3">
      <c r="A1641" t="s">
        <v>2710</v>
      </c>
      <c r="B1641" s="7">
        <v>35927406</v>
      </c>
      <c r="C1641" s="7">
        <v>30000000</v>
      </c>
      <c r="D1641" s="7">
        <v>5927406</v>
      </c>
    </row>
    <row r="1642" spans="1:4" x14ac:dyDescent="0.3">
      <c r="A1642" t="s">
        <v>2910</v>
      </c>
      <c r="B1642" s="7">
        <v>30920167</v>
      </c>
      <c r="C1642" s="7">
        <v>25000000</v>
      </c>
      <c r="D1642" s="7">
        <v>5920167</v>
      </c>
    </row>
    <row r="1643" spans="1:4" x14ac:dyDescent="0.3">
      <c r="A1643" t="s">
        <v>5860</v>
      </c>
      <c r="B1643" s="7">
        <v>7417210</v>
      </c>
      <c r="C1643" s="7">
        <v>1500000</v>
      </c>
      <c r="D1643" s="7">
        <v>5917210</v>
      </c>
    </row>
    <row r="1644" spans="1:4" x14ac:dyDescent="0.3">
      <c r="A1644" t="s">
        <v>2559</v>
      </c>
      <c r="B1644" s="7">
        <v>37911876</v>
      </c>
      <c r="C1644" s="7">
        <v>32000000</v>
      </c>
      <c r="D1644" s="7">
        <v>5911876</v>
      </c>
    </row>
    <row r="1645" spans="1:4" x14ac:dyDescent="0.3">
      <c r="A1645" t="s">
        <v>5861</v>
      </c>
      <c r="B1645" s="7">
        <v>7362100</v>
      </c>
      <c r="C1645" s="7">
        <v>1500000</v>
      </c>
      <c r="D1645" s="7">
        <v>5862100</v>
      </c>
    </row>
    <row r="1646" spans="1:4" x14ac:dyDescent="0.3">
      <c r="A1646" t="s">
        <v>2122</v>
      </c>
      <c r="B1646" s="7">
        <v>45856732</v>
      </c>
      <c r="C1646" s="7">
        <v>40000000</v>
      </c>
      <c r="D1646" s="7">
        <v>5856732</v>
      </c>
    </row>
    <row r="1647" spans="1:4" x14ac:dyDescent="0.3">
      <c r="A1647" t="s">
        <v>447</v>
      </c>
      <c r="B1647" s="7">
        <v>115802596</v>
      </c>
      <c r="C1647" s="7">
        <v>110000000</v>
      </c>
      <c r="D1647" s="7">
        <v>5802596</v>
      </c>
    </row>
    <row r="1648" spans="1:4" x14ac:dyDescent="0.3">
      <c r="A1648" t="s">
        <v>4036</v>
      </c>
      <c r="B1648" s="7">
        <v>20801344</v>
      </c>
      <c r="C1648" s="7">
        <v>15000000</v>
      </c>
      <c r="D1648" s="7">
        <v>5801344</v>
      </c>
    </row>
    <row r="1649" spans="1:4" x14ac:dyDescent="0.3">
      <c r="A1649" t="s">
        <v>5136</v>
      </c>
      <c r="B1649" s="7">
        <v>11797927</v>
      </c>
      <c r="C1649" s="7">
        <v>6000000</v>
      </c>
      <c r="D1649" s="7">
        <v>5797927</v>
      </c>
    </row>
    <row r="1650" spans="1:4" x14ac:dyDescent="0.3">
      <c r="A1650" t="s">
        <v>4829</v>
      </c>
      <c r="B1650" s="7">
        <v>14373825</v>
      </c>
      <c r="C1650" s="7">
        <v>8600000</v>
      </c>
      <c r="D1650" s="7">
        <v>5773825</v>
      </c>
    </row>
    <row r="1651" spans="1:4" x14ac:dyDescent="0.3">
      <c r="A1651" t="s">
        <v>1732</v>
      </c>
      <c r="B1651" s="7">
        <v>50740078</v>
      </c>
      <c r="C1651" s="7">
        <v>45000000</v>
      </c>
      <c r="D1651" s="7">
        <v>5740078</v>
      </c>
    </row>
    <row r="1652" spans="1:4" x14ac:dyDescent="0.3">
      <c r="A1652" t="s">
        <v>3819</v>
      </c>
      <c r="B1652" s="7">
        <v>22734486</v>
      </c>
      <c r="C1652" s="7">
        <v>17000000</v>
      </c>
      <c r="D1652" s="7">
        <v>5734486</v>
      </c>
    </row>
    <row r="1653" spans="1:4" x14ac:dyDescent="0.3">
      <c r="A1653" t="s">
        <v>2407</v>
      </c>
      <c r="B1653" s="7">
        <v>40687294</v>
      </c>
      <c r="C1653" s="7">
        <v>35000000</v>
      </c>
      <c r="D1653" s="7">
        <v>5687294</v>
      </c>
    </row>
    <row r="1654" spans="1:4" x14ac:dyDescent="0.3">
      <c r="A1654" t="s">
        <v>1702</v>
      </c>
      <c r="B1654" s="7">
        <v>55682070</v>
      </c>
      <c r="C1654" s="7">
        <v>50000000</v>
      </c>
      <c r="D1654" s="7">
        <v>5682070</v>
      </c>
    </row>
    <row r="1655" spans="1:4" x14ac:dyDescent="0.3">
      <c r="A1655" t="s">
        <v>3460</v>
      </c>
      <c r="B1655" s="7">
        <v>25677801</v>
      </c>
      <c r="C1655" s="7">
        <v>20000000</v>
      </c>
      <c r="D1655" s="7">
        <v>5677801</v>
      </c>
    </row>
    <row r="1656" spans="1:4" x14ac:dyDescent="0.3">
      <c r="A1656" t="s">
        <v>4629</v>
      </c>
      <c r="B1656" s="7">
        <v>16667084</v>
      </c>
      <c r="C1656" s="7">
        <v>11000000</v>
      </c>
      <c r="D1656" s="7">
        <v>5667084</v>
      </c>
    </row>
    <row r="1657" spans="1:4" x14ac:dyDescent="0.3">
      <c r="A1657" t="s">
        <v>1906</v>
      </c>
      <c r="B1657" s="7">
        <v>50648679</v>
      </c>
      <c r="C1657" s="7">
        <v>45000000</v>
      </c>
      <c r="D1657" s="7">
        <v>5648679</v>
      </c>
    </row>
    <row r="1658" spans="1:4" x14ac:dyDescent="0.3">
      <c r="A1658" t="s">
        <v>4411</v>
      </c>
      <c r="B1658" s="7">
        <v>17613460</v>
      </c>
      <c r="C1658" s="7">
        <v>12000000</v>
      </c>
      <c r="D1658" s="7">
        <v>5613460</v>
      </c>
    </row>
    <row r="1659" spans="1:4" x14ac:dyDescent="0.3">
      <c r="A1659" t="s">
        <v>3465</v>
      </c>
      <c r="B1659" s="7">
        <v>25584685</v>
      </c>
      <c r="C1659" s="7">
        <v>20000000</v>
      </c>
      <c r="D1659" s="7">
        <v>5584685</v>
      </c>
    </row>
    <row r="1660" spans="1:4" x14ac:dyDescent="0.3">
      <c r="A1660" t="s">
        <v>5001</v>
      </c>
      <c r="B1660" s="7">
        <v>12583510</v>
      </c>
      <c r="C1660" s="7">
        <v>7000000</v>
      </c>
      <c r="D1660" s="7">
        <v>5583510</v>
      </c>
    </row>
    <row r="1661" spans="1:4" x14ac:dyDescent="0.3">
      <c r="A1661" t="s">
        <v>4043</v>
      </c>
      <c r="B1661" s="7">
        <v>20566327</v>
      </c>
      <c r="C1661" s="7">
        <v>15000000</v>
      </c>
      <c r="D1661" s="7">
        <v>5566327</v>
      </c>
    </row>
    <row r="1662" spans="1:4" x14ac:dyDescent="0.3">
      <c r="A1662" t="s">
        <v>2712</v>
      </c>
      <c r="B1662" s="7">
        <v>35565975</v>
      </c>
      <c r="C1662" s="7">
        <v>30000000</v>
      </c>
      <c r="D1662" s="7">
        <v>5565975</v>
      </c>
    </row>
    <row r="1663" spans="1:4" x14ac:dyDescent="0.3">
      <c r="A1663" t="s">
        <v>2126</v>
      </c>
      <c r="B1663" s="7">
        <v>45500797</v>
      </c>
      <c r="C1663" s="7">
        <v>40000000</v>
      </c>
      <c r="D1663" s="7">
        <v>5500797</v>
      </c>
    </row>
    <row r="1664" spans="1:4" x14ac:dyDescent="0.3">
      <c r="A1664" t="s">
        <v>1545</v>
      </c>
      <c r="B1664" s="7">
        <v>55473600</v>
      </c>
      <c r="C1664" s="7">
        <v>50000000</v>
      </c>
      <c r="D1664" s="7">
        <v>5473600</v>
      </c>
    </row>
    <row r="1665" spans="1:4" x14ac:dyDescent="0.3">
      <c r="A1665" t="s">
        <v>5150</v>
      </c>
      <c r="B1665" s="7">
        <v>11434867</v>
      </c>
      <c r="C1665" s="7">
        <v>6000000</v>
      </c>
      <c r="D1665" s="7">
        <v>5434867</v>
      </c>
    </row>
    <row r="1666" spans="1:4" x14ac:dyDescent="0.3">
      <c r="A1666" t="s">
        <v>3674</v>
      </c>
      <c r="B1666" s="7">
        <v>20433940</v>
      </c>
      <c r="C1666" s="7">
        <v>15000000</v>
      </c>
      <c r="D1666" s="7">
        <v>5433940</v>
      </c>
    </row>
    <row r="1667" spans="1:4" x14ac:dyDescent="0.3">
      <c r="A1667" t="s">
        <v>5388</v>
      </c>
      <c r="B1667" s="7">
        <v>10429707</v>
      </c>
      <c r="C1667" s="7">
        <v>5000000</v>
      </c>
      <c r="D1667" s="7">
        <v>5429707</v>
      </c>
    </row>
    <row r="1668" spans="1:4" x14ac:dyDescent="0.3">
      <c r="A1668" t="s">
        <v>5754</v>
      </c>
      <c r="B1668" s="7">
        <v>7369373</v>
      </c>
      <c r="C1668" s="7">
        <v>2000000</v>
      </c>
      <c r="D1668" s="7">
        <v>5369373</v>
      </c>
    </row>
    <row r="1669" spans="1:4" x14ac:dyDescent="0.3">
      <c r="A1669" t="s">
        <v>2279</v>
      </c>
      <c r="B1669" s="7">
        <v>40334024</v>
      </c>
      <c r="C1669" s="7">
        <v>35000000</v>
      </c>
      <c r="D1669" s="7">
        <v>5334024</v>
      </c>
    </row>
    <row r="1670" spans="1:4" x14ac:dyDescent="0.3">
      <c r="A1670" t="s">
        <v>4415</v>
      </c>
      <c r="B1670" s="7">
        <v>17292381</v>
      </c>
      <c r="C1670" s="7">
        <v>12000000</v>
      </c>
      <c r="D1670" s="7">
        <v>5292381</v>
      </c>
    </row>
    <row r="1671" spans="1:4" x14ac:dyDescent="0.3">
      <c r="A1671" t="s">
        <v>2714</v>
      </c>
      <c r="B1671" s="7">
        <v>35266619</v>
      </c>
      <c r="C1671" s="7">
        <v>30000000</v>
      </c>
      <c r="D1671" s="7">
        <v>5266619</v>
      </c>
    </row>
    <row r="1672" spans="1:4" x14ac:dyDescent="0.3">
      <c r="A1672" t="s">
        <v>2714</v>
      </c>
      <c r="B1672" s="7">
        <v>35266619</v>
      </c>
      <c r="C1672" s="7">
        <v>30000000</v>
      </c>
      <c r="D1672" s="7">
        <v>5266619</v>
      </c>
    </row>
    <row r="1673" spans="1:4" x14ac:dyDescent="0.3">
      <c r="A1673" t="s">
        <v>6168</v>
      </c>
      <c r="B1673" s="7">
        <v>5739376</v>
      </c>
      <c r="C1673" s="7">
        <v>500000</v>
      </c>
      <c r="D1673" s="7">
        <v>5239376</v>
      </c>
    </row>
    <row r="1674" spans="1:4" x14ac:dyDescent="0.3">
      <c r="A1674" t="s">
        <v>3710</v>
      </c>
      <c r="B1674" s="7">
        <v>30222640</v>
      </c>
      <c r="C1674" s="7">
        <v>25000000</v>
      </c>
      <c r="D1674" s="7">
        <v>5222640</v>
      </c>
    </row>
    <row r="1675" spans="1:4" x14ac:dyDescent="0.3">
      <c r="A1675" t="s">
        <v>4044</v>
      </c>
      <c r="B1675" s="7">
        <v>20218921</v>
      </c>
      <c r="C1675" s="7">
        <v>15000000</v>
      </c>
      <c r="D1675" s="7">
        <v>5218921</v>
      </c>
    </row>
    <row r="1676" spans="1:4" x14ac:dyDescent="0.3">
      <c r="A1676" t="s">
        <v>6370</v>
      </c>
      <c r="B1676" s="7">
        <v>5228617</v>
      </c>
      <c r="C1676" s="7">
        <v>100000</v>
      </c>
      <c r="D1676" s="7">
        <v>5128617</v>
      </c>
    </row>
    <row r="1677" spans="1:4" x14ac:dyDescent="0.3">
      <c r="A1677" t="s">
        <v>5588</v>
      </c>
      <c r="B1677" s="7">
        <v>8114507</v>
      </c>
      <c r="C1677" s="7">
        <v>3000000</v>
      </c>
      <c r="D1677" s="7">
        <v>5114507</v>
      </c>
    </row>
    <row r="1678" spans="1:4" x14ac:dyDescent="0.3">
      <c r="A1678" t="s">
        <v>4973</v>
      </c>
      <c r="B1678" s="7">
        <v>12610552</v>
      </c>
      <c r="C1678" s="7">
        <v>7500000</v>
      </c>
      <c r="D1678" s="7">
        <v>5110552</v>
      </c>
    </row>
    <row r="1679" spans="1:4" x14ac:dyDescent="0.3">
      <c r="A1679" t="s">
        <v>57</v>
      </c>
      <c r="B1679" s="7">
        <v>255108370</v>
      </c>
      <c r="C1679" s="7">
        <v>250000000</v>
      </c>
      <c r="D1679" s="7">
        <v>5108370</v>
      </c>
    </row>
    <row r="1680" spans="1:4" x14ac:dyDescent="0.3">
      <c r="A1680" t="s">
        <v>3477</v>
      </c>
      <c r="B1680" s="7">
        <v>25077977</v>
      </c>
      <c r="C1680" s="7">
        <v>20000000</v>
      </c>
      <c r="D1680" s="7">
        <v>5077977</v>
      </c>
    </row>
    <row r="1681" spans="1:4" x14ac:dyDescent="0.3">
      <c r="A1681" t="s">
        <v>5436</v>
      </c>
      <c r="B1681" s="7">
        <v>8243880</v>
      </c>
      <c r="C1681" s="7">
        <v>3200000</v>
      </c>
      <c r="D1681" s="7">
        <v>5043880</v>
      </c>
    </row>
    <row r="1682" spans="1:4" x14ac:dyDescent="0.3">
      <c r="A1682" t="s">
        <v>2826</v>
      </c>
      <c r="B1682" s="7">
        <v>17016190</v>
      </c>
      <c r="C1682" s="7">
        <v>12000000</v>
      </c>
      <c r="D1682" s="7">
        <v>5016190</v>
      </c>
    </row>
    <row r="1683" spans="1:4" x14ac:dyDescent="0.3">
      <c r="A1683" t="s">
        <v>3072</v>
      </c>
      <c r="B1683" s="7">
        <v>30012990</v>
      </c>
      <c r="C1683" s="7">
        <v>25000000</v>
      </c>
      <c r="D1683" s="7">
        <v>5012990</v>
      </c>
    </row>
    <row r="1684" spans="1:4" x14ac:dyDescent="0.3">
      <c r="A1684" t="s">
        <v>4300</v>
      </c>
      <c r="B1684" s="7">
        <v>18004225</v>
      </c>
      <c r="C1684" s="7">
        <v>13000000</v>
      </c>
      <c r="D1684" s="7">
        <v>5004225</v>
      </c>
    </row>
    <row r="1685" spans="1:4" x14ac:dyDescent="0.3">
      <c r="A1685" t="s">
        <v>2861</v>
      </c>
      <c r="B1685" s="7">
        <v>33000377</v>
      </c>
      <c r="C1685" s="7">
        <v>28000000</v>
      </c>
      <c r="D1685" s="7">
        <v>5000377</v>
      </c>
    </row>
    <row r="1686" spans="1:4" x14ac:dyDescent="0.3">
      <c r="A1686" t="s">
        <v>1700</v>
      </c>
      <c r="B1686" s="7">
        <v>54997476</v>
      </c>
      <c r="C1686" s="7">
        <v>50000000</v>
      </c>
      <c r="D1686" s="7">
        <v>4997476</v>
      </c>
    </row>
    <row r="1687" spans="1:4" x14ac:dyDescent="0.3">
      <c r="A1687" t="s">
        <v>5984</v>
      </c>
      <c r="B1687" s="7">
        <v>5997134</v>
      </c>
      <c r="C1687" s="7">
        <v>1000000</v>
      </c>
      <c r="D1687" s="7">
        <v>4997134</v>
      </c>
    </row>
    <row r="1688" spans="1:4" x14ac:dyDescent="0.3">
      <c r="A1688" t="s">
        <v>444</v>
      </c>
      <c r="B1688" s="7">
        <v>124976634</v>
      </c>
      <c r="C1688" s="7">
        <v>120000000</v>
      </c>
      <c r="D1688" s="7">
        <v>4976634</v>
      </c>
    </row>
    <row r="1689" spans="1:4" x14ac:dyDescent="0.3">
      <c r="A1689" t="s">
        <v>3722</v>
      </c>
      <c r="B1689" s="7">
        <v>22927390</v>
      </c>
      <c r="C1689" s="7">
        <v>18000000</v>
      </c>
      <c r="D1689" s="7">
        <v>4927390</v>
      </c>
    </row>
    <row r="1690" spans="1:4" x14ac:dyDescent="0.3">
      <c r="A1690" t="s">
        <v>5931</v>
      </c>
      <c r="B1690" s="7">
        <v>6100000</v>
      </c>
      <c r="C1690" s="7">
        <v>1200000</v>
      </c>
      <c r="D1690" s="7">
        <v>4900000</v>
      </c>
    </row>
    <row r="1691" spans="1:4" x14ac:dyDescent="0.3">
      <c r="A1691" t="s">
        <v>5590</v>
      </c>
      <c r="B1691" s="7">
        <v>7888703</v>
      </c>
      <c r="C1691" s="7">
        <v>3000000</v>
      </c>
      <c r="D1691" s="7">
        <v>4888703</v>
      </c>
    </row>
    <row r="1692" spans="1:4" x14ac:dyDescent="0.3">
      <c r="A1692" t="s">
        <v>1605</v>
      </c>
      <c r="B1692" s="7">
        <v>57386369</v>
      </c>
      <c r="C1692" s="7">
        <v>52500000</v>
      </c>
      <c r="D1692" s="7">
        <v>4886369</v>
      </c>
    </row>
    <row r="1693" spans="1:4" x14ac:dyDescent="0.3">
      <c r="A1693" t="s">
        <v>3213</v>
      </c>
      <c r="B1693" s="7">
        <v>28871190</v>
      </c>
      <c r="C1693" s="7">
        <v>24000000</v>
      </c>
      <c r="D1693" s="7">
        <v>4871190</v>
      </c>
    </row>
    <row r="1694" spans="1:4" x14ac:dyDescent="0.3">
      <c r="A1694" t="s">
        <v>3350</v>
      </c>
      <c r="B1694" s="7">
        <v>24848292</v>
      </c>
      <c r="C1694" s="7">
        <v>20000000</v>
      </c>
      <c r="D1694" s="7">
        <v>4848292</v>
      </c>
    </row>
    <row r="1695" spans="1:4" x14ac:dyDescent="0.3">
      <c r="A1695" t="s">
        <v>5553</v>
      </c>
      <c r="B1695" s="7">
        <v>8108247</v>
      </c>
      <c r="C1695" s="7">
        <v>3300000</v>
      </c>
      <c r="D1695" s="7">
        <v>4808247</v>
      </c>
    </row>
    <row r="1696" spans="1:4" x14ac:dyDescent="0.3">
      <c r="A1696" t="s">
        <v>2115</v>
      </c>
      <c r="B1696" s="7">
        <v>47806295</v>
      </c>
      <c r="C1696" s="7">
        <v>43000000</v>
      </c>
      <c r="D1696" s="7">
        <v>4806295</v>
      </c>
    </row>
    <row r="1697" spans="1:4" x14ac:dyDescent="0.3">
      <c r="A1697" t="s">
        <v>6326</v>
      </c>
      <c r="B1697" s="7">
        <v>5000000</v>
      </c>
      <c r="C1697" s="7">
        <v>210000</v>
      </c>
      <c r="D1697" s="7">
        <v>4790000</v>
      </c>
    </row>
    <row r="1698" spans="1:4" x14ac:dyDescent="0.3">
      <c r="A1698" t="s">
        <v>6126</v>
      </c>
      <c r="B1698" s="7">
        <v>5518918</v>
      </c>
      <c r="C1698" s="7">
        <v>750000</v>
      </c>
      <c r="D1698" s="7">
        <v>4768918</v>
      </c>
    </row>
    <row r="1699" spans="1:4" x14ac:dyDescent="0.3">
      <c r="A1699" t="s">
        <v>2912</v>
      </c>
      <c r="B1699" s="7">
        <v>31768374</v>
      </c>
      <c r="C1699" s="7">
        <v>27000000</v>
      </c>
      <c r="D1699" s="7">
        <v>4768374</v>
      </c>
    </row>
    <row r="1700" spans="1:4" x14ac:dyDescent="0.3">
      <c r="A1700" t="s">
        <v>4308</v>
      </c>
      <c r="B1700" s="7">
        <v>17738570</v>
      </c>
      <c r="C1700" s="7">
        <v>13000000</v>
      </c>
      <c r="D1700" s="7">
        <v>4738570</v>
      </c>
    </row>
    <row r="1701" spans="1:4" x14ac:dyDescent="0.3">
      <c r="A1701" t="s">
        <v>2561</v>
      </c>
      <c r="B1701" s="7">
        <v>36733909</v>
      </c>
      <c r="C1701" s="7">
        <v>32000000</v>
      </c>
      <c r="D1701" s="7">
        <v>4733909</v>
      </c>
    </row>
    <row r="1702" spans="1:4" x14ac:dyDescent="0.3">
      <c r="A1702" t="s">
        <v>5740</v>
      </c>
      <c r="B1702" s="7">
        <v>6719300</v>
      </c>
      <c r="C1702" s="7">
        <v>2000000</v>
      </c>
      <c r="D1702" s="7">
        <v>4719300</v>
      </c>
    </row>
    <row r="1703" spans="1:4" x14ac:dyDescent="0.3">
      <c r="A1703" t="s">
        <v>2716</v>
      </c>
      <c r="B1703" s="7">
        <v>34703228</v>
      </c>
      <c r="C1703" s="7">
        <v>30000000</v>
      </c>
      <c r="D1703" s="7">
        <v>4703228</v>
      </c>
    </row>
    <row r="1704" spans="1:4" x14ac:dyDescent="0.3">
      <c r="A1704" t="s">
        <v>2406</v>
      </c>
      <c r="B1704" s="7">
        <v>39692139</v>
      </c>
      <c r="C1704" s="7">
        <v>35000000</v>
      </c>
      <c r="D1704" s="7">
        <v>4692139</v>
      </c>
    </row>
    <row r="1705" spans="1:4" x14ac:dyDescent="0.3">
      <c r="A1705" t="s">
        <v>3295</v>
      </c>
      <c r="B1705" s="7">
        <v>30659817</v>
      </c>
      <c r="C1705" s="7">
        <v>26000000</v>
      </c>
      <c r="D1705" s="7">
        <v>4659817</v>
      </c>
    </row>
    <row r="1706" spans="1:4" x14ac:dyDescent="0.3">
      <c r="A1706" t="s">
        <v>5306</v>
      </c>
      <c r="B1706" s="7">
        <v>9658370</v>
      </c>
      <c r="C1706" s="7">
        <v>5000000</v>
      </c>
      <c r="D1706" s="7">
        <v>4658370</v>
      </c>
    </row>
    <row r="1707" spans="1:4" x14ac:dyDescent="0.3">
      <c r="A1707" t="s">
        <v>5308</v>
      </c>
      <c r="B1707" s="7">
        <v>9628751</v>
      </c>
      <c r="C1707" s="7">
        <v>5000000</v>
      </c>
      <c r="D1707" s="7">
        <v>4628751</v>
      </c>
    </row>
    <row r="1708" spans="1:4" x14ac:dyDescent="0.3">
      <c r="A1708" t="s">
        <v>3898</v>
      </c>
      <c r="B1708" s="7">
        <v>20627372</v>
      </c>
      <c r="C1708" s="7">
        <v>16000000</v>
      </c>
      <c r="D1708" s="7">
        <v>4627372</v>
      </c>
    </row>
    <row r="1709" spans="1:4" x14ac:dyDescent="0.3">
      <c r="A1709" t="s">
        <v>3061</v>
      </c>
      <c r="B1709" s="7">
        <v>34604054</v>
      </c>
      <c r="C1709" s="7">
        <v>30000000</v>
      </c>
      <c r="D1709" s="7">
        <v>4604054</v>
      </c>
    </row>
    <row r="1710" spans="1:4" x14ac:dyDescent="0.3">
      <c r="A1710" t="s">
        <v>4545</v>
      </c>
      <c r="B1710" s="7">
        <v>18535191</v>
      </c>
      <c r="C1710" s="7">
        <v>14000000</v>
      </c>
      <c r="D1710" s="7">
        <v>4535191</v>
      </c>
    </row>
    <row r="1711" spans="1:4" x14ac:dyDescent="0.3">
      <c r="A1711" t="s">
        <v>5745</v>
      </c>
      <c r="B1711" s="7">
        <v>6531491</v>
      </c>
      <c r="C1711" s="7">
        <v>2000000</v>
      </c>
      <c r="D1711" s="7">
        <v>4531491</v>
      </c>
    </row>
    <row r="1712" spans="1:4" x14ac:dyDescent="0.3">
      <c r="A1712" t="s">
        <v>4654</v>
      </c>
      <c r="B1712" s="7">
        <v>14479776</v>
      </c>
      <c r="C1712" s="7">
        <v>10000000</v>
      </c>
      <c r="D1712" s="7">
        <v>4479776</v>
      </c>
    </row>
    <row r="1713" spans="1:4" x14ac:dyDescent="0.3">
      <c r="A1713" t="s">
        <v>3726</v>
      </c>
      <c r="B1713" s="7">
        <v>22452209</v>
      </c>
      <c r="C1713" s="7">
        <v>18000000</v>
      </c>
      <c r="D1713" s="7">
        <v>4452209</v>
      </c>
    </row>
    <row r="1714" spans="1:4" x14ac:dyDescent="0.3">
      <c r="A1714" t="s">
        <v>3085</v>
      </c>
      <c r="B1714" s="7">
        <v>25590119</v>
      </c>
      <c r="C1714" s="7">
        <v>21150000</v>
      </c>
      <c r="D1714" s="7">
        <v>4440119</v>
      </c>
    </row>
    <row r="1715" spans="1:4" x14ac:dyDescent="0.3">
      <c r="A1715" t="s">
        <v>5681</v>
      </c>
      <c r="B1715" s="7">
        <v>6851969</v>
      </c>
      <c r="C1715" s="7">
        <v>2500000</v>
      </c>
      <c r="D1715" s="7">
        <v>4351969</v>
      </c>
    </row>
    <row r="1716" spans="1:4" x14ac:dyDescent="0.3">
      <c r="A1716" t="s">
        <v>3247</v>
      </c>
      <c r="B1716" s="7">
        <v>27338033</v>
      </c>
      <c r="C1716" s="7">
        <v>23000000</v>
      </c>
      <c r="D1716" s="7">
        <v>4338033</v>
      </c>
    </row>
    <row r="1717" spans="1:4" x14ac:dyDescent="0.3">
      <c r="A1717" t="s">
        <v>898</v>
      </c>
      <c r="B1717" s="7">
        <v>74329966</v>
      </c>
      <c r="C1717" s="7">
        <v>70000000</v>
      </c>
      <c r="D1717" s="7">
        <v>4329966</v>
      </c>
    </row>
    <row r="1718" spans="1:4" x14ac:dyDescent="0.3">
      <c r="A1718" t="s">
        <v>6327</v>
      </c>
      <c r="B1718" s="7">
        <v>4505922</v>
      </c>
      <c r="C1718" s="7">
        <v>200000</v>
      </c>
      <c r="D1718" s="7">
        <v>4305922</v>
      </c>
    </row>
    <row r="1719" spans="1:4" x14ac:dyDescent="0.3">
      <c r="A1719" t="s">
        <v>4416</v>
      </c>
      <c r="B1719" s="7">
        <v>16300302</v>
      </c>
      <c r="C1719" s="7">
        <v>12000000</v>
      </c>
      <c r="D1719" s="7">
        <v>4300302</v>
      </c>
    </row>
    <row r="1720" spans="1:4" x14ac:dyDescent="0.3">
      <c r="A1720" t="s">
        <v>3349</v>
      </c>
      <c r="B1720" s="7">
        <v>25296447</v>
      </c>
      <c r="C1720" s="7">
        <v>21000000</v>
      </c>
      <c r="D1720" s="7">
        <v>4296447</v>
      </c>
    </row>
    <row r="1721" spans="1:4" x14ac:dyDescent="0.3">
      <c r="A1721" t="s">
        <v>5592</v>
      </c>
      <c r="B1721" s="7">
        <v>7282851</v>
      </c>
      <c r="C1721" s="7">
        <v>3000000</v>
      </c>
      <c r="D1721" s="7">
        <v>4282851</v>
      </c>
    </row>
    <row r="1722" spans="1:4" x14ac:dyDescent="0.3">
      <c r="A1722" t="s">
        <v>5549</v>
      </c>
      <c r="B1722" s="7">
        <v>7563397</v>
      </c>
      <c r="C1722" s="7">
        <v>3300000</v>
      </c>
      <c r="D1722" s="7">
        <v>4263397</v>
      </c>
    </row>
    <row r="1723" spans="1:4" x14ac:dyDescent="0.3">
      <c r="A1723" t="s">
        <v>3079</v>
      </c>
      <c r="B1723" s="7">
        <v>29247405</v>
      </c>
      <c r="C1723" s="7">
        <v>25000000</v>
      </c>
      <c r="D1723" s="7">
        <v>4247405</v>
      </c>
    </row>
    <row r="1724" spans="1:4" x14ac:dyDescent="0.3">
      <c r="A1724" t="s">
        <v>5498</v>
      </c>
      <c r="B1724" s="7">
        <v>8000000</v>
      </c>
      <c r="C1724" s="7">
        <v>3768785</v>
      </c>
      <c r="D1724" s="7">
        <v>4231215</v>
      </c>
    </row>
    <row r="1725" spans="1:4" x14ac:dyDescent="0.3">
      <c r="A1725" t="s">
        <v>5141</v>
      </c>
      <c r="B1725" s="7">
        <v>9203192</v>
      </c>
      <c r="C1725" s="7">
        <v>5000000</v>
      </c>
      <c r="D1725" s="7">
        <v>4203192</v>
      </c>
    </row>
    <row r="1726" spans="1:4" x14ac:dyDescent="0.3">
      <c r="A1726" t="s">
        <v>3000</v>
      </c>
      <c r="B1726" s="7">
        <v>84185387</v>
      </c>
      <c r="C1726" s="7">
        <v>80000000</v>
      </c>
      <c r="D1726" s="7">
        <v>4185387</v>
      </c>
    </row>
    <row r="1727" spans="1:4" x14ac:dyDescent="0.3">
      <c r="A1727" t="s">
        <v>4039</v>
      </c>
      <c r="B1727" s="7">
        <v>19158074</v>
      </c>
      <c r="C1727" s="7">
        <v>15000000</v>
      </c>
      <c r="D1727" s="7">
        <v>4158074</v>
      </c>
    </row>
    <row r="1728" spans="1:4" x14ac:dyDescent="0.3">
      <c r="A1728" t="s">
        <v>3358</v>
      </c>
      <c r="B1728" s="7">
        <v>24104113</v>
      </c>
      <c r="C1728" s="7">
        <v>20000000</v>
      </c>
      <c r="D1728" s="7">
        <v>4104113</v>
      </c>
    </row>
    <row r="1729" spans="1:4" x14ac:dyDescent="0.3">
      <c r="A1729" t="s">
        <v>5587</v>
      </c>
      <c r="B1729" s="7">
        <v>7059537</v>
      </c>
      <c r="C1729" s="7">
        <v>3000000</v>
      </c>
      <c r="D1729" s="7">
        <v>4059537</v>
      </c>
    </row>
    <row r="1730" spans="1:4" x14ac:dyDescent="0.3">
      <c r="A1730" t="s">
        <v>5300</v>
      </c>
      <c r="B1730" s="7">
        <v>12055108</v>
      </c>
      <c r="C1730" s="7">
        <v>8000000</v>
      </c>
      <c r="D1730" s="7">
        <v>4055108</v>
      </c>
    </row>
    <row r="1731" spans="1:4" x14ac:dyDescent="0.3">
      <c r="A1731" t="s">
        <v>5845</v>
      </c>
      <c r="B1731" s="7">
        <v>6026908</v>
      </c>
      <c r="C1731" s="7">
        <v>2000000</v>
      </c>
      <c r="D1731" s="7">
        <v>4026908</v>
      </c>
    </row>
    <row r="1732" spans="1:4" x14ac:dyDescent="0.3">
      <c r="A1732" t="s">
        <v>2412</v>
      </c>
      <c r="B1732" s="7">
        <v>39026186</v>
      </c>
      <c r="C1732" s="7">
        <v>35000000</v>
      </c>
      <c r="D1732" s="7">
        <v>4026186</v>
      </c>
    </row>
    <row r="1733" spans="1:4" x14ac:dyDescent="0.3">
      <c r="A1733" t="s">
        <v>2293</v>
      </c>
      <c r="B1733" s="7">
        <v>41997790</v>
      </c>
      <c r="C1733" s="7">
        <v>38000000</v>
      </c>
      <c r="D1733" s="7">
        <v>3997790</v>
      </c>
    </row>
    <row r="1734" spans="1:4" x14ac:dyDescent="0.3">
      <c r="A1734" t="s">
        <v>1489</v>
      </c>
      <c r="B1734" s="7">
        <v>60984028</v>
      </c>
      <c r="C1734" s="7">
        <v>57000000</v>
      </c>
      <c r="D1734" s="7">
        <v>3984028</v>
      </c>
    </row>
    <row r="1735" spans="1:4" x14ac:dyDescent="0.3">
      <c r="A1735" t="s">
        <v>6113</v>
      </c>
      <c r="B1735" s="7">
        <v>4771000</v>
      </c>
      <c r="C1735" s="7">
        <v>800000</v>
      </c>
      <c r="D1735" s="7">
        <v>3971000</v>
      </c>
    </row>
    <row r="1736" spans="1:4" x14ac:dyDescent="0.3">
      <c r="A1736" t="s">
        <v>5989</v>
      </c>
      <c r="B1736" s="7">
        <v>4946250</v>
      </c>
      <c r="C1736" s="7">
        <v>1000000</v>
      </c>
      <c r="D1736" s="7">
        <v>3946250</v>
      </c>
    </row>
    <row r="1737" spans="1:4" x14ac:dyDescent="0.3">
      <c r="A1737" t="s">
        <v>6286</v>
      </c>
      <c r="B1737" s="7">
        <v>4186931</v>
      </c>
      <c r="C1737" s="7">
        <v>250000</v>
      </c>
      <c r="D1737" s="7">
        <v>3936931</v>
      </c>
    </row>
    <row r="1738" spans="1:4" x14ac:dyDescent="0.3">
      <c r="A1738" t="s">
        <v>5815</v>
      </c>
      <c r="B1738" s="7">
        <v>5709616</v>
      </c>
      <c r="C1738" s="7">
        <v>1800000</v>
      </c>
      <c r="D1738" s="7">
        <v>3909616</v>
      </c>
    </row>
    <row r="1739" spans="1:4" x14ac:dyDescent="0.3">
      <c r="A1739" t="s">
        <v>5671</v>
      </c>
      <c r="B1739" s="7">
        <v>6401336</v>
      </c>
      <c r="C1739" s="7">
        <v>2500000</v>
      </c>
      <c r="D1739" s="7">
        <v>3901336</v>
      </c>
    </row>
    <row r="1740" spans="1:4" x14ac:dyDescent="0.3">
      <c r="A1740" t="s">
        <v>3292</v>
      </c>
      <c r="B1740" s="7">
        <v>25842000</v>
      </c>
      <c r="C1740" s="7">
        <v>22000000</v>
      </c>
      <c r="D1740" s="7">
        <v>3842000</v>
      </c>
    </row>
    <row r="1741" spans="1:4" x14ac:dyDescent="0.3">
      <c r="A1741" t="s">
        <v>3136</v>
      </c>
      <c r="B1741" s="7">
        <v>28831145</v>
      </c>
      <c r="C1741" s="7">
        <v>25000000</v>
      </c>
      <c r="D1741" s="7">
        <v>3831145</v>
      </c>
    </row>
    <row r="1742" spans="1:4" x14ac:dyDescent="0.3">
      <c r="A1742" t="s">
        <v>5438</v>
      </c>
      <c r="B1742" s="7">
        <v>7825820</v>
      </c>
      <c r="C1742" s="7">
        <v>4000000</v>
      </c>
      <c r="D1742" s="7">
        <v>3825820</v>
      </c>
    </row>
    <row r="1743" spans="1:4" x14ac:dyDescent="0.3">
      <c r="A1743" t="s">
        <v>5434</v>
      </c>
      <c r="B1743" s="7">
        <v>9821335</v>
      </c>
      <c r="C1743" s="7">
        <v>6000000</v>
      </c>
      <c r="D1743" s="7">
        <v>3821335</v>
      </c>
    </row>
    <row r="1744" spans="1:4" x14ac:dyDescent="0.3">
      <c r="A1744" t="s">
        <v>5310</v>
      </c>
      <c r="B1744" s="7">
        <v>8786715</v>
      </c>
      <c r="C1744" s="7">
        <v>5000000</v>
      </c>
      <c r="D1744" s="7">
        <v>3786715</v>
      </c>
    </row>
    <row r="1745" spans="1:4" x14ac:dyDescent="0.3">
      <c r="A1745" t="s">
        <v>5830</v>
      </c>
      <c r="B1745" s="7">
        <v>7267324</v>
      </c>
      <c r="C1745" s="7">
        <v>3500000</v>
      </c>
      <c r="D1745" s="7">
        <v>3767324</v>
      </c>
    </row>
    <row r="1746" spans="1:4" x14ac:dyDescent="0.3">
      <c r="A1746" t="s">
        <v>5439</v>
      </c>
      <c r="B1746" s="7">
        <v>7159147</v>
      </c>
      <c r="C1746" s="7">
        <v>3400000</v>
      </c>
      <c r="D1746" s="7">
        <v>3759147</v>
      </c>
    </row>
    <row r="1747" spans="1:4" x14ac:dyDescent="0.3">
      <c r="A1747" t="s">
        <v>1241</v>
      </c>
      <c r="B1747" s="7">
        <v>53846915</v>
      </c>
      <c r="C1747" s="7">
        <v>50100000</v>
      </c>
      <c r="D1747" s="7">
        <v>3746915</v>
      </c>
    </row>
    <row r="1748" spans="1:4" x14ac:dyDescent="0.3">
      <c r="A1748" t="s">
        <v>1837</v>
      </c>
      <c r="B1748" s="7">
        <v>103738726</v>
      </c>
      <c r="C1748" s="7">
        <v>100000000</v>
      </c>
      <c r="D1748" s="7">
        <v>3738726</v>
      </c>
    </row>
    <row r="1749" spans="1:4" x14ac:dyDescent="0.3">
      <c r="A1749" t="s">
        <v>6264</v>
      </c>
      <c r="B1749" s="7">
        <v>4000000</v>
      </c>
      <c r="C1749" s="7">
        <v>350000</v>
      </c>
      <c r="D1749" s="7">
        <v>3650000</v>
      </c>
    </row>
    <row r="1750" spans="1:4" x14ac:dyDescent="0.3">
      <c r="A1750" t="s">
        <v>5082</v>
      </c>
      <c r="B1750" s="7">
        <v>10149779</v>
      </c>
      <c r="C1750" s="7">
        <v>6500000</v>
      </c>
      <c r="D1750" s="7">
        <v>3649779</v>
      </c>
    </row>
    <row r="1751" spans="1:4" x14ac:dyDescent="0.3">
      <c r="A1751" t="s">
        <v>269</v>
      </c>
      <c r="B1751" s="7">
        <v>153629485</v>
      </c>
      <c r="C1751" s="7">
        <v>150000000</v>
      </c>
      <c r="D1751" s="7">
        <v>3629485</v>
      </c>
    </row>
    <row r="1752" spans="1:4" x14ac:dyDescent="0.3">
      <c r="A1752" t="s">
        <v>4773</v>
      </c>
      <c r="B1752" s="7">
        <v>14114488</v>
      </c>
      <c r="C1752" s="7">
        <v>10500000</v>
      </c>
      <c r="D1752" s="7">
        <v>3614488</v>
      </c>
    </row>
    <row r="1753" spans="1:4" x14ac:dyDescent="0.3">
      <c r="A1753" t="s">
        <v>1074</v>
      </c>
      <c r="B1753" s="7">
        <v>75600000</v>
      </c>
      <c r="C1753" s="7">
        <v>72000000</v>
      </c>
      <c r="D1753" s="7">
        <v>3600000</v>
      </c>
    </row>
    <row r="1754" spans="1:4" x14ac:dyDescent="0.3">
      <c r="A1754" t="s">
        <v>2867</v>
      </c>
      <c r="B1754" s="7">
        <v>31600000</v>
      </c>
      <c r="C1754" s="7">
        <v>28000000</v>
      </c>
      <c r="D1754" s="7">
        <v>3600000</v>
      </c>
    </row>
    <row r="1755" spans="1:4" x14ac:dyDescent="0.3">
      <c r="A1755">
        <v>54</v>
      </c>
      <c r="B1755" s="7">
        <v>16574731</v>
      </c>
      <c r="C1755" s="7">
        <v>13000000</v>
      </c>
      <c r="D1755" s="7">
        <v>3574731</v>
      </c>
    </row>
    <row r="1756" spans="1:4" x14ac:dyDescent="0.3">
      <c r="A1756" t="s">
        <v>6287</v>
      </c>
      <c r="B1756" s="7">
        <v>3799339</v>
      </c>
      <c r="C1756" s="7">
        <v>250000</v>
      </c>
      <c r="D1756" s="7">
        <v>3549339</v>
      </c>
    </row>
    <row r="1757" spans="1:4" x14ac:dyDescent="0.3">
      <c r="A1757" t="s">
        <v>5557</v>
      </c>
      <c r="B1757" s="7">
        <v>6517198</v>
      </c>
      <c r="C1757" s="7">
        <v>3000000</v>
      </c>
      <c r="D1757" s="7">
        <v>3517198</v>
      </c>
    </row>
    <row r="1758" spans="1:4" x14ac:dyDescent="0.3">
      <c r="A1758" t="s">
        <v>1390</v>
      </c>
      <c r="B1758" s="7">
        <v>48472213</v>
      </c>
      <c r="C1758" s="7">
        <v>45000000</v>
      </c>
      <c r="D1758" s="7">
        <v>3472213</v>
      </c>
    </row>
    <row r="1759" spans="1:4" x14ac:dyDescent="0.3">
      <c r="A1759" t="s">
        <v>2507</v>
      </c>
      <c r="B1759" s="7">
        <v>37432299</v>
      </c>
      <c r="C1759" s="7">
        <v>34000000</v>
      </c>
      <c r="D1759" s="7">
        <v>3432299</v>
      </c>
    </row>
    <row r="1760" spans="1:4" x14ac:dyDescent="0.3">
      <c r="A1760" t="s">
        <v>1536</v>
      </c>
      <c r="B1760" s="7">
        <v>58422650</v>
      </c>
      <c r="C1760" s="7">
        <v>55000000</v>
      </c>
      <c r="D1760" s="7">
        <v>3422650</v>
      </c>
    </row>
    <row r="1761" spans="1:4" x14ac:dyDescent="0.3">
      <c r="A1761" t="s">
        <v>3489</v>
      </c>
      <c r="B1761" s="7">
        <v>23393765</v>
      </c>
      <c r="C1761" s="7">
        <v>20000000</v>
      </c>
      <c r="D1761" s="7">
        <v>3393765</v>
      </c>
    </row>
    <row r="1762" spans="1:4" x14ac:dyDescent="0.3">
      <c r="A1762" t="s">
        <v>5742</v>
      </c>
      <c r="B1762" s="7">
        <v>5383834</v>
      </c>
      <c r="C1762" s="7">
        <v>2000000</v>
      </c>
      <c r="D1762" s="7">
        <v>3383834</v>
      </c>
    </row>
    <row r="1763" spans="1:4" x14ac:dyDescent="0.3">
      <c r="A1763" t="s">
        <v>3497</v>
      </c>
      <c r="B1763" s="7">
        <v>18352454</v>
      </c>
      <c r="C1763" s="7">
        <v>15000000</v>
      </c>
      <c r="D1763" s="7">
        <v>3352454</v>
      </c>
    </row>
    <row r="1764" spans="1:4" x14ac:dyDescent="0.3">
      <c r="A1764" t="s">
        <v>3083</v>
      </c>
      <c r="B1764" s="7">
        <v>28341469</v>
      </c>
      <c r="C1764" s="7">
        <v>25000000</v>
      </c>
      <c r="D1764" s="7">
        <v>3341469</v>
      </c>
    </row>
    <row r="1765" spans="1:4" x14ac:dyDescent="0.3">
      <c r="A1765" t="s">
        <v>5700</v>
      </c>
      <c r="B1765" s="7">
        <v>5731103</v>
      </c>
      <c r="C1765" s="7">
        <v>2400000</v>
      </c>
      <c r="D1765" s="7">
        <v>3331103</v>
      </c>
    </row>
    <row r="1766" spans="1:4" x14ac:dyDescent="0.3">
      <c r="A1766" t="s">
        <v>499</v>
      </c>
      <c r="B1766" s="7">
        <v>113330342</v>
      </c>
      <c r="C1766" s="7">
        <v>110000000</v>
      </c>
      <c r="D1766" s="7">
        <v>3330342</v>
      </c>
    </row>
    <row r="1767" spans="1:4" x14ac:dyDescent="0.3">
      <c r="A1767" t="s">
        <v>5373</v>
      </c>
      <c r="B1767" s="7">
        <v>8025872</v>
      </c>
      <c r="C1767" s="7">
        <v>4700000</v>
      </c>
      <c r="D1767" s="7">
        <v>3325872</v>
      </c>
    </row>
    <row r="1768" spans="1:4" x14ac:dyDescent="0.3">
      <c r="A1768" t="s">
        <v>6328</v>
      </c>
      <c r="B1768" s="7">
        <v>3500000</v>
      </c>
      <c r="C1768" s="7">
        <v>200000</v>
      </c>
      <c r="D1768" s="7">
        <v>3300000</v>
      </c>
    </row>
    <row r="1769" spans="1:4" x14ac:dyDescent="0.3">
      <c r="A1769" t="s">
        <v>4423</v>
      </c>
      <c r="B1769" s="7">
        <v>15294553</v>
      </c>
      <c r="C1769" s="7">
        <v>12000000</v>
      </c>
      <c r="D1769" s="7">
        <v>3294553</v>
      </c>
    </row>
    <row r="1770" spans="1:4" x14ac:dyDescent="0.3">
      <c r="A1770" t="s">
        <v>3478</v>
      </c>
      <c r="B1770" s="7">
        <v>23292105</v>
      </c>
      <c r="C1770" s="7">
        <v>20000000</v>
      </c>
      <c r="D1770" s="7">
        <v>3292105</v>
      </c>
    </row>
    <row r="1771" spans="1:4" x14ac:dyDescent="0.3">
      <c r="A1771" t="s">
        <v>1999</v>
      </c>
      <c r="B1771" s="7">
        <v>45290318</v>
      </c>
      <c r="C1771" s="7">
        <v>42000000</v>
      </c>
      <c r="D1771" s="7">
        <v>3290318</v>
      </c>
    </row>
    <row r="1772" spans="1:4" x14ac:dyDescent="0.3">
      <c r="A1772" t="s">
        <v>6127</v>
      </c>
      <c r="B1772" s="7">
        <v>4007792</v>
      </c>
      <c r="C1772" s="7">
        <v>750000</v>
      </c>
      <c r="D1772" s="7">
        <v>3257792</v>
      </c>
    </row>
    <row r="1773" spans="1:4" x14ac:dyDescent="0.3">
      <c r="A1773" t="s">
        <v>3672</v>
      </c>
      <c r="B1773" s="7">
        <v>22245861</v>
      </c>
      <c r="C1773" s="7">
        <v>19000000</v>
      </c>
      <c r="D1773" s="7">
        <v>3245861</v>
      </c>
    </row>
    <row r="1774" spans="1:4" x14ac:dyDescent="0.3">
      <c r="A1774" t="s">
        <v>5841</v>
      </c>
      <c r="B1774" s="7">
        <v>4231500</v>
      </c>
      <c r="C1774" s="7">
        <v>1000000</v>
      </c>
      <c r="D1774" s="7">
        <v>3231500</v>
      </c>
    </row>
    <row r="1775" spans="1:4" x14ac:dyDescent="0.3">
      <c r="A1775" t="s">
        <v>2005</v>
      </c>
      <c r="B1775" s="7">
        <v>35228696</v>
      </c>
      <c r="C1775" s="7">
        <v>32000000</v>
      </c>
      <c r="D1775" s="7">
        <v>3228696</v>
      </c>
    </row>
    <row r="1776" spans="1:4" x14ac:dyDescent="0.3">
      <c r="A1776" t="s">
        <v>2327</v>
      </c>
      <c r="B1776" s="7">
        <v>68208190</v>
      </c>
      <c r="C1776" s="7">
        <v>65000000</v>
      </c>
      <c r="D1776" s="7">
        <v>3208190</v>
      </c>
    </row>
    <row r="1777" spans="1:4" x14ac:dyDescent="0.3">
      <c r="A1777" t="s">
        <v>3471</v>
      </c>
      <c r="B1777" s="7">
        <v>23179303</v>
      </c>
      <c r="C1777" s="7">
        <v>20000000</v>
      </c>
      <c r="D1777" s="7">
        <v>3179303</v>
      </c>
    </row>
    <row r="1778" spans="1:4" x14ac:dyDescent="0.3">
      <c r="A1778" t="s">
        <v>6381</v>
      </c>
      <c r="B1778" s="7">
        <v>3216970</v>
      </c>
      <c r="C1778" s="7">
        <v>60000</v>
      </c>
      <c r="D1778" s="7">
        <v>3156970</v>
      </c>
    </row>
    <row r="1779" spans="1:4" x14ac:dyDescent="0.3">
      <c r="A1779" t="s">
        <v>6301</v>
      </c>
      <c r="B1779" s="7">
        <v>3388210</v>
      </c>
      <c r="C1779" s="7">
        <v>250000</v>
      </c>
      <c r="D1779" s="7">
        <v>3138210</v>
      </c>
    </row>
    <row r="1780" spans="1:4" x14ac:dyDescent="0.3">
      <c r="A1780" t="s">
        <v>5863</v>
      </c>
      <c r="B1780" s="7">
        <v>5132222</v>
      </c>
      <c r="C1780" s="7">
        <v>2000000</v>
      </c>
      <c r="D1780" s="7">
        <v>3132222</v>
      </c>
    </row>
    <row r="1781" spans="1:4" x14ac:dyDescent="0.3">
      <c r="A1781" t="s">
        <v>1115</v>
      </c>
      <c r="B1781" s="7">
        <v>78120196</v>
      </c>
      <c r="C1781" s="7">
        <v>75000000</v>
      </c>
      <c r="D1781" s="7">
        <v>3120196</v>
      </c>
    </row>
    <row r="1782" spans="1:4" x14ac:dyDescent="0.3">
      <c r="A1782" t="s">
        <v>5743</v>
      </c>
      <c r="B1782" s="7">
        <v>4599680</v>
      </c>
      <c r="C1782" s="7">
        <v>1500000</v>
      </c>
      <c r="D1782" s="7">
        <v>3099680</v>
      </c>
    </row>
    <row r="1783" spans="1:4" x14ac:dyDescent="0.3">
      <c r="A1783" t="s">
        <v>5741</v>
      </c>
      <c r="B1783" s="7">
        <v>5792822</v>
      </c>
      <c r="C1783" s="7">
        <v>2700000</v>
      </c>
      <c r="D1783" s="7">
        <v>3092822</v>
      </c>
    </row>
    <row r="1784" spans="1:4" x14ac:dyDescent="0.3">
      <c r="A1784" t="s">
        <v>1177</v>
      </c>
      <c r="B1784" s="7">
        <v>71069884</v>
      </c>
      <c r="C1784" s="7">
        <v>68000000</v>
      </c>
      <c r="D1784" s="7">
        <v>3069884</v>
      </c>
    </row>
    <row r="1785" spans="1:4" x14ac:dyDescent="0.3">
      <c r="A1785" t="s">
        <v>2562</v>
      </c>
      <c r="B1785" s="7">
        <v>35063732</v>
      </c>
      <c r="C1785" s="7">
        <v>32000000</v>
      </c>
      <c r="D1785" s="7">
        <v>3063732</v>
      </c>
    </row>
    <row r="1786" spans="1:4" x14ac:dyDescent="0.3">
      <c r="A1786" t="s">
        <v>3907</v>
      </c>
      <c r="B1786" s="7">
        <v>19057024</v>
      </c>
      <c r="C1786" s="7">
        <v>16000000</v>
      </c>
      <c r="D1786" s="7">
        <v>3057024</v>
      </c>
    </row>
    <row r="1787" spans="1:4" x14ac:dyDescent="0.3">
      <c r="A1787" t="s">
        <v>791</v>
      </c>
      <c r="B1787" s="7">
        <v>78009155</v>
      </c>
      <c r="C1787" s="7">
        <v>75000000</v>
      </c>
      <c r="D1787" s="7">
        <v>3009155</v>
      </c>
    </row>
    <row r="1788" spans="1:4" x14ac:dyDescent="0.3">
      <c r="A1788" t="s">
        <v>5958</v>
      </c>
      <c r="B1788" s="7">
        <v>4105123</v>
      </c>
      <c r="C1788" s="7">
        <v>1100000</v>
      </c>
      <c r="D1788" s="7">
        <v>3005123</v>
      </c>
    </row>
    <row r="1789" spans="1:4" x14ac:dyDescent="0.3">
      <c r="A1789" t="s">
        <v>1287</v>
      </c>
      <c r="B1789" s="7">
        <v>65000000</v>
      </c>
      <c r="C1789" s="7">
        <v>62000000</v>
      </c>
      <c r="D1789" s="7">
        <v>3000000</v>
      </c>
    </row>
    <row r="1790" spans="1:4" x14ac:dyDescent="0.3">
      <c r="A1790" t="s">
        <v>4950</v>
      </c>
      <c r="B1790" s="7">
        <v>10460089</v>
      </c>
      <c r="C1790" s="7">
        <v>7500000</v>
      </c>
      <c r="D1790" s="7">
        <v>2960089</v>
      </c>
    </row>
    <row r="1791" spans="1:4" x14ac:dyDescent="0.3">
      <c r="A1791" t="s">
        <v>4275</v>
      </c>
      <c r="B1791" s="7">
        <v>16929123</v>
      </c>
      <c r="C1791" s="7">
        <v>14000000</v>
      </c>
      <c r="D1791" s="7">
        <v>2929123</v>
      </c>
    </row>
    <row r="1792" spans="1:4" x14ac:dyDescent="0.3">
      <c r="A1792" t="s">
        <v>6414</v>
      </c>
      <c r="B1792" s="7">
        <v>3151130</v>
      </c>
      <c r="C1792" s="7">
        <v>230000</v>
      </c>
      <c r="D1792" s="7">
        <v>2921130</v>
      </c>
    </row>
    <row r="1793" spans="1:4" x14ac:dyDescent="0.3">
      <c r="A1793" t="s">
        <v>4511</v>
      </c>
      <c r="B1793" s="7">
        <v>13903262</v>
      </c>
      <c r="C1793" s="7">
        <v>11000000</v>
      </c>
      <c r="D1793" s="7">
        <v>2903262</v>
      </c>
    </row>
    <row r="1794" spans="1:4" x14ac:dyDescent="0.3">
      <c r="A1794" t="s">
        <v>5673</v>
      </c>
      <c r="B1794" s="7">
        <v>5400000</v>
      </c>
      <c r="C1794" s="7">
        <v>2500000</v>
      </c>
      <c r="D1794" s="7">
        <v>2900000</v>
      </c>
    </row>
    <row r="1795" spans="1:4" x14ac:dyDescent="0.3">
      <c r="A1795" t="s">
        <v>5520</v>
      </c>
      <c r="B1795" s="7">
        <v>6390032</v>
      </c>
      <c r="C1795" s="7">
        <v>3500000</v>
      </c>
      <c r="D1795" s="7">
        <v>2890032</v>
      </c>
    </row>
    <row r="1796" spans="1:4" x14ac:dyDescent="0.3">
      <c r="A1796" t="s">
        <v>5134</v>
      </c>
      <c r="B1796" s="7">
        <v>11883495</v>
      </c>
      <c r="C1796" s="7">
        <v>9000000</v>
      </c>
      <c r="D1796" s="7">
        <v>2883495</v>
      </c>
    </row>
    <row r="1797" spans="1:4" x14ac:dyDescent="0.3">
      <c r="A1797" t="s">
        <v>3337</v>
      </c>
      <c r="B1797" s="7">
        <v>24362501</v>
      </c>
      <c r="C1797" s="7">
        <v>21500000</v>
      </c>
      <c r="D1797" s="7">
        <v>2862501</v>
      </c>
    </row>
    <row r="1798" spans="1:4" x14ac:dyDescent="0.3">
      <c r="A1798" t="s">
        <v>4812</v>
      </c>
      <c r="B1798" s="7">
        <v>11860839</v>
      </c>
      <c r="C1798" s="7">
        <v>9000000</v>
      </c>
      <c r="D1798" s="7">
        <v>2860839</v>
      </c>
    </row>
    <row r="1799" spans="1:4" x14ac:dyDescent="0.3">
      <c r="A1799" t="s">
        <v>95</v>
      </c>
      <c r="B1799" s="7">
        <v>202853933</v>
      </c>
      <c r="C1799" s="7">
        <v>200000000</v>
      </c>
      <c r="D1799" s="7">
        <v>2853933</v>
      </c>
    </row>
    <row r="1800" spans="1:4" x14ac:dyDescent="0.3">
      <c r="A1800" t="s">
        <v>5594</v>
      </c>
      <c r="B1800" s="7">
        <v>5844929</v>
      </c>
      <c r="C1800" s="7">
        <v>3000000</v>
      </c>
      <c r="D1800" s="7">
        <v>2844929</v>
      </c>
    </row>
    <row r="1801" spans="1:4" x14ac:dyDescent="0.3">
      <c r="A1801" t="s">
        <v>6417</v>
      </c>
      <c r="B1801" s="7">
        <v>2856622</v>
      </c>
      <c r="C1801" s="7">
        <v>25000</v>
      </c>
      <c r="D1801" s="7">
        <v>2831622</v>
      </c>
    </row>
    <row r="1802" spans="1:4" x14ac:dyDescent="0.3">
      <c r="A1802" t="s">
        <v>4660</v>
      </c>
      <c r="B1802" s="7">
        <v>8828771</v>
      </c>
      <c r="C1802" s="7">
        <v>6000000</v>
      </c>
      <c r="D1802" s="7">
        <v>2828771</v>
      </c>
    </row>
    <row r="1803" spans="1:4" x14ac:dyDescent="0.3">
      <c r="A1803" t="s">
        <v>1708</v>
      </c>
      <c r="B1803" s="7">
        <v>52822418</v>
      </c>
      <c r="C1803" s="7">
        <v>50000000</v>
      </c>
      <c r="D1803" s="7">
        <v>2822418</v>
      </c>
    </row>
    <row r="1804" spans="1:4" x14ac:dyDescent="0.3">
      <c r="A1804" t="s">
        <v>4631</v>
      </c>
      <c r="B1804" s="7">
        <v>15417771</v>
      </c>
      <c r="C1804" s="7">
        <v>12600000</v>
      </c>
      <c r="D1804" s="7">
        <v>2817771</v>
      </c>
    </row>
    <row r="1805" spans="1:4" x14ac:dyDescent="0.3">
      <c r="A1805" t="s">
        <v>4957</v>
      </c>
      <c r="B1805" s="7">
        <v>10814185</v>
      </c>
      <c r="C1805" s="7">
        <v>8000000</v>
      </c>
      <c r="D1805" s="7">
        <v>2814185</v>
      </c>
    </row>
    <row r="1806" spans="1:4" x14ac:dyDescent="0.3">
      <c r="A1806" t="s">
        <v>1017</v>
      </c>
      <c r="B1806" s="7">
        <v>55808744</v>
      </c>
      <c r="C1806" s="7">
        <v>53000000</v>
      </c>
      <c r="D1806" s="7">
        <v>2808744</v>
      </c>
    </row>
    <row r="1807" spans="1:4" x14ac:dyDescent="0.3">
      <c r="A1807" t="s">
        <v>3440</v>
      </c>
      <c r="B1807" s="7">
        <v>32774834</v>
      </c>
      <c r="C1807" s="7">
        <v>30000000</v>
      </c>
      <c r="D1807" s="7">
        <v>2774834</v>
      </c>
    </row>
    <row r="1808" spans="1:4" x14ac:dyDescent="0.3">
      <c r="A1808" t="s">
        <v>6170</v>
      </c>
      <c r="B1808" s="7">
        <v>3773863</v>
      </c>
      <c r="C1808" s="7">
        <v>1000000</v>
      </c>
      <c r="D1808" s="7">
        <v>2773863</v>
      </c>
    </row>
    <row r="1809" spans="1:4" x14ac:dyDescent="0.3">
      <c r="A1809" t="s">
        <v>1704</v>
      </c>
      <c r="B1809" s="7">
        <v>52752475</v>
      </c>
      <c r="C1809" s="7">
        <v>50000000</v>
      </c>
      <c r="D1809" s="7">
        <v>2752475</v>
      </c>
    </row>
    <row r="1810" spans="1:4" x14ac:dyDescent="0.3">
      <c r="A1810" t="s">
        <v>6352</v>
      </c>
      <c r="B1810" s="7">
        <v>2882062</v>
      </c>
      <c r="C1810" s="7">
        <v>150000</v>
      </c>
      <c r="D1810" s="7">
        <v>2732062</v>
      </c>
    </row>
    <row r="1811" spans="1:4" x14ac:dyDescent="0.3">
      <c r="A1811" t="s">
        <v>6232</v>
      </c>
      <c r="B1811" s="7">
        <v>2938208</v>
      </c>
      <c r="C1811" s="7">
        <v>225000</v>
      </c>
      <c r="D1811" s="7">
        <v>2713208</v>
      </c>
    </row>
    <row r="1812" spans="1:4" x14ac:dyDescent="0.3">
      <c r="A1812" t="s">
        <v>5802</v>
      </c>
      <c r="B1812" s="7">
        <v>4600000</v>
      </c>
      <c r="C1812" s="7">
        <v>1900000</v>
      </c>
      <c r="D1812" s="7">
        <v>2700000</v>
      </c>
    </row>
    <row r="1813" spans="1:4" x14ac:dyDescent="0.3">
      <c r="A1813" t="s">
        <v>5639</v>
      </c>
      <c r="B1813" s="7">
        <v>5595428</v>
      </c>
      <c r="C1813" s="7">
        <v>2900000</v>
      </c>
      <c r="D1813" s="7">
        <v>2695428</v>
      </c>
    </row>
    <row r="1814" spans="1:4" x14ac:dyDescent="0.3">
      <c r="A1814" t="s">
        <v>5900</v>
      </c>
      <c r="B1814" s="7">
        <v>3650677</v>
      </c>
      <c r="C1814" s="7">
        <v>960000</v>
      </c>
      <c r="D1814" s="7">
        <v>2690677</v>
      </c>
    </row>
    <row r="1815" spans="1:4" x14ac:dyDescent="0.3">
      <c r="A1815" t="s">
        <v>2868</v>
      </c>
      <c r="B1815" s="7">
        <v>30688364</v>
      </c>
      <c r="C1815" s="7">
        <v>28000000</v>
      </c>
      <c r="D1815" s="7">
        <v>2688364</v>
      </c>
    </row>
    <row r="1816" spans="1:4" x14ac:dyDescent="0.3">
      <c r="A1816" t="s">
        <v>2008</v>
      </c>
      <c r="B1816" s="7">
        <v>34667015</v>
      </c>
      <c r="C1816" s="7">
        <v>32000000</v>
      </c>
      <c r="D1816" s="7">
        <v>2667015</v>
      </c>
    </row>
    <row r="1817" spans="1:4" x14ac:dyDescent="0.3">
      <c r="A1817" t="s">
        <v>2149</v>
      </c>
      <c r="B1817" s="7">
        <v>42615685</v>
      </c>
      <c r="C1817" s="7">
        <v>40000000</v>
      </c>
      <c r="D1817" s="7">
        <v>2615685</v>
      </c>
    </row>
    <row r="1818" spans="1:4" x14ac:dyDescent="0.3">
      <c r="A1818" t="s">
        <v>5146</v>
      </c>
      <c r="B1818" s="7">
        <v>8596914</v>
      </c>
      <c r="C1818" s="7">
        <v>6000000</v>
      </c>
      <c r="D1818" s="7">
        <v>2596914</v>
      </c>
    </row>
    <row r="1819" spans="1:4" x14ac:dyDescent="0.3">
      <c r="A1819" t="s">
        <v>4512</v>
      </c>
      <c r="B1819" s="7">
        <v>13592872</v>
      </c>
      <c r="C1819" s="7">
        <v>11000000</v>
      </c>
      <c r="D1819" s="7">
        <v>2592872</v>
      </c>
    </row>
    <row r="1820" spans="1:4" x14ac:dyDescent="0.3">
      <c r="A1820" t="s">
        <v>2348</v>
      </c>
      <c r="B1820" s="7">
        <v>37788228</v>
      </c>
      <c r="C1820" s="7">
        <v>35200000</v>
      </c>
      <c r="D1820" s="7">
        <v>2588228</v>
      </c>
    </row>
    <row r="1821" spans="1:4" x14ac:dyDescent="0.3">
      <c r="A1821" t="s">
        <v>5558</v>
      </c>
      <c r="B1821" s="7">
        <v>5776314</v>
      </c>
      <c r="C1821" s="7">
        <v>3200000</v>
      </c>
      <c r="D1821" s="7">
        <v>2576314</v>
      </c>
    </row>
    <row r="1822" spans="1:4" x14ac:dyDescent="0.3">
      <c r="A1822" t="s">
        <v>2142</v>
      </c>
      <c r="B1822" s="7">
        <v>42575718</v>
      </c>
      <c r="C1822" s="7">
        <v>40000000</v>
      </c>
      <c r="D1822" s="7">
        <v>2575718</v>
      </c>
    </row>
    <row r="1823" spans="1:4" x14ac:dyDescent="0.3">
      <c r="A1823" t="s">
        <v>5305</v>
      </c>
      <c r="B1823" s="7">
        <v>10572742</v>
      </c>
      <c r="C1823" s="7">
        <v>8000000</v>
      </c>
      <c r="D1823" s="7">
        <v>2572742</v>
      </c>
    </row>
    <row r="1824" spans="1:4" x14ac:dyDescent="0.3">
      <c r="A1824" t="s">
        <v>4641</v>
      </c>
      <c r="B1824" s="7">
        <v>12570442</v>
      </c>
      <c r="C1824" s="7">
        <v>10000000</v>
      </c>
      <c r="D1824" s="7">
        <v>2570442</v>
      </c>
    </row>
    <row r="1825" spans="1:4" x14ac:dyDescent="0.3">
      <c r="A1825" t="s">
        <v>4516</v>
      </c>
      <c r="B1825" s="7">
        <v>13558739</v>
      </c>
      <c r="C1825" s="7">
        <v>11000000</v>
      </c>
      <c r="D1825" s="7">
        <v>2558739</v>
      </c>
    </row>
    <row r="1826" spans="1:4" x14ac:dyDescent="0.3">
      <c r="A1826" t="s">
        <v>3248</v>
      </c>
      <c r="B1826" s="7">
        <v>25556065</v>
      </c>
      <c r="C1826" s="7">
        <v>23000000</v>
      </c>
      <c r="D1826" s="7">
        <v>2556065</v>
      </c>
    </row>
    <row r="1827" spans="1:4" x14ac:dyDescent="0.3">
      <c r="A1827" t="s">
        <v>5442</v>
      </c>
      <c r="B1827" s="7">
        <v>6525762</v>
      </c>
      <c r="C1827" s="7">
        <v>4000000</v>
      </c>
      <c r="D1827" s="7">
        <v>2525762</v>
      </c>
    </row>
    <row r="1828" spans="1:4" x14ac:dyDescent="0.3">
      <c r="A1828" t="s">
        <v>4643</v>
      </c>
      <c r="B1828" s="7">
        <v>12514138</v>
      </c>
      <c r="C1828" s="7">
        <v>10000000</v>
      </c>
      <c r="D1828" s="7">
        <v>2514138</v>
      </c>
    </row>
    <row r="1829" spans="1:4" x14ac:dyDescent="0.3">
      <c r="A1829" t="s">
        <v>2900</v>
      </c>
      <c r="B1829" s="7">
        <v>17508670</v>
      </c>
      <c r="C1829" s="7">
        <v>15000000</v>
      </c>
      <c r="D1829" s="7">
        <v>2508670</v>
      </c>
    </row>
    <row r="1830" spans="1:4" x14ac:dyDescent="0.3">
      <c r="A1830" t="s">
        <v>2962</v>
      </c>
      <c r="B1830" s="7">
        <v>28501651</v>
      </c>
      <c r="C1830" s="7">
        <v>26000000</v>
      </c>
      <c r="D1830" s="7">
        <v>2501651</v>
      </c>
    </row>
    <row r="1831" spans="1:4" x14ac:dyDescent="0.3">
      <c r="A1831" t="s">
        <v>2962</v>
      </c>
      <c r="B1831" s="7">
        <v>28501651</v>
      </c>
      <c r="C1831" s="7">
        <v>26000000</v>
      </c>
      <c r="D1831" s="7">
        <v>2501651</v>
      </c>
    </row>
    <row r="1832" spans="1:4" x14ac:dyDescent="0.3">
      <c r="A1832" t="s">
        <v>3657</v>
      </c>
      <c r="B1832" s="7">
        <v>21483154</v>
      </c>
      <c r="C1832" s="7">
        <v>19000000</v>
      </c>
      <c r="D1832" s="7">
        <v>2483154</v>
      </c>
    </row>
    <row r="1833" spans="1:4" x14ac:dyDescent="0.3">
      <c r="A1833" t="s">
        <v>2410</v>
      </c>
      <c r="B1833" s="7">
        <v>37481242</v>
      </c>
      <c r="C1833" s="7">
        <v>35000000</v>
      </c>
      <c r="D1833" s="7">
        <v>2481242</v>
      </c>
    </row>
    <row r="1834" spans="1:4" x14ac:dyDescent="0.3">
      <c r="A1834" t="s">
        <v>4086</v>
      </c>
      <c r="B1834" s="7">
        <v>17439163</v>
      </c>
      <c r="C1834" s="7">
        <v>15000000</v>
      </c>
      <c r="D1834" s="7">
        <v>2439163</v>
      </c>
    </row>
    <row r="1835" spans="1:4" x14ac:dyDescent="0.3">
      <c r="A1835" t="s">
        <v>6256</v>
      </c>
      <c r="B1835" s="7">
        <v>2808000</v>
      </c>
      <c r="C1835" s="7">
        <v>379000</v>
      </c>
      <c r="D1835" s="7">
        <v>2429000</v>
      </c>
    </row>
    <row r="1836" spans="1:4" x14ac:dyDescent="0.3">
      <c r="A1836" t="s">
        <v>4046</v>
      </c>
      <c r="B1836" s="7">
        <v>17411331</v>
      </c>
      <c r="C1836" s="7">
        <v>15000000</v>
      </c>
      <c r="D1836" s="7">
        <v>2411331</v>
      </c>
    </row>
    <row r="1837" spans="1:4" x14ac:dyDescent="0.3">
      <c r="A1837" t="s">
        <v>5917</v>
      </c>
      <c r="B1837" s="7">
        <v>2833383</v>
      </c>
      <c r="C1837" s="7">
        <v>427000</v>
      </c>
      <c r="D1837" s="7">
        <v>2406383</v>
      </c>
    </row>
    <row r="1838" spans="1:4" x14ac:dyDescent="0.3">
      <c r="A1838" t="s">
        <v>1379</v>
      </c>
      <c r="B1838" s="7">
        <v>62401264</v>
      </c>
      <c r="C1838" s="7">
        <v>60000000</v>
      </c>
      <c r="D1838" s="7">
        <v>2401264</v>
      </c>
    </row>
    <row r="1839" spans="1:4" x14ac:dyDescent="0.3">
      <c r="A1839" t="s">
        <v>6144</v>
      </c>
      <c r="B1839" s="7">
        <v>3000000</v>
      </c>
      <c r="C1839" s="7">
        <v>609000</v>
      </c>
      <c r="D1839" s="7">
        <v>2391000</v>
      </c>
    </row>
    <row r="1840" spans="1:4" x14ac:dyDescent="0.3">
      <c r="A1840" t="s">
        <v>5985</v>
      </c>
      <c r="B1840" s="7">
        <v>3386698</v>
      </c>
      <c r="C1840" s="7">
        <v>1000000</v>
      </c>
      <c r="D1840" s="7">
        <v>2386698</v>
      </c>
    </row>
    <row r="1841" spans="1:4" x14ac:dyDescent="0.3">
      <c r="A1841" t="s">
        <v>3111</v>
      </c>
      <c r="B1841" s="7">
        <v>15361537</v>
      </c>
      <c r="C1841" s="7">
        <v>13000000</v>
      </c>
      <c r="D1841" s="7">
        <v>2361537</v>
      </c>
    </row>
    <row r="1842" spans="1:4" x14ac:dyDescent="0.3">
      <c r="A1842" t="s">
        <v>2756</v>
      </c>
      <c r="B1842" s="7">
        <v>32357532</v>
      </c>
      <c r="C1842" s="7">
        <v>30000000</v>
      </c>
      <c r="D1842" s="7">
        <v>2357532</v>
      </c>
    </row>
    <row r="1843" spans="1:4" x14ac:dyDescent="0.3">
      <c r="A1843" t="s">
        <v>4224</v>
      </c>
      <c r="B1843" s="7">
        <v>15854988</v>
      </c>
      <c r="C1843" s="7">
        <v>13500000</v>
      </c>
      <c r="D1843" s="7">
        <v>2354988</v>
      </c>
    </row>
    <row r="1844" spans="1:4" x14ac:dyDescent="0.3">
      <c r="A1844" t="s">
        <v>4192</v>
      </c>
      <c r="B1844" s="7">
        <v>14348123</v>
      </c>
      <c r="C1844" s="7">
        <v>12000000</v>
      </c>
      <c r="D1844" s="7">
        <v>2348123</v>
      </c>
    </row>
    <row r="1845" spans="1:4" x14ac:dyDescent="0.3">
      <c r="A1845" t="s">
        <v>5523</v>
      </c>
      <c r="B1845" s="7">
        <v>5923044</v>
      </c>
      <c r="C1845" s="7">
        <v>3600000</v>
      </c>
      <c r="D1845" s="7">
        <v>2323044</v>
      </c>
    </row>
    <row r="1846" spans="1:4" x14ac:dyDescent="0.3">
      <c r="A1846" t="s">
        <v>1912</v>
      </c>
      <c r="B1846" s="7">
        <v>47307550</v>
      </c>
      <c r="C1846" s="7">
        <v>45000000</v>
      </c>
      <c r="D1846" s="7">
        <v>2307550</v>
      </c>
    </row>
    <row r="1847" spans="1:4" x14ac:dyDescent="0.3">
      <c r="A1847" t="s">
        <v>2421</v>
      </c>
      <c r="B1847" s="7">
        <v>37304950</v>
      </c>
      <c r="C1847" s="7">
        <v>35000000</v>
      </c>
      <c r="D1847" s="7">
        <v>2304950</v>
      </c>
    </row>
    <row r="1848" spans="1:4" x14ac:dyDescent="0.3">
      <c r="A1848" t="s">
        <v>4182</v>
      </c>
      <c r="B1848" s="7">
        <v>16298046</v>
      </c>
      <c r="C1848" s="7">
        <v>14000000</v>
      </c>
      <c r="D1848" s="7">
        <v>2298046</v>
      </c>
    </row>
    <row r="1849" spans="1:4" x14ac:dyDescent="0.3">
      <c r="A1849" t="s">
        <v>5596</v>
      </c>
      <c r="B1849" s="7">
        <v>4170647</v>
      </c>
      <c r="C1849" s="7">
        <v>1900000</v>
      </c>
      <c r="D1849" s="7">
        <v>2270647</v>
      </c>
    </row>
    <row r="1850" spans="1:4" x14ac:dyDescent="0.3">
      <c r="A1850" t="s">
        <v>4885</v>
      </c>
      <c r="B1850" s="7">
        <v>10269307</v>
      </c>
      <c r="C1850" s="7">
        <v>8000000</v>
      </c>
      <c r="D1850" s="7">
        <v>2269307</v>
      </c>
    </row>
    <row r="1851" spans="1:4" x14ac:dyDescent="0.3">
      <c r="A1851" t="s">
        <v>6223</v>
      </c>
      <c r="B1851" s="7">
        <v>2712293</v>
      </c>
      <c r="C1851" s="7">
        <v>450000</v>
      </c>
      <c r="D1851" s="7">
        <v>2262293</v>
      </c>
    </row>
    <row r="1852" spans="1:4" x14ac:dyDescent="0.3">
      <c r="A1852" t="s">
        <v>4056</v>
      </c>
      <c r="B1852" s="7">
        <v>17237244</v>
      </c>
      <c r="C1852" s="7">
        <v>15000000</v>
      </c>
      <c r="D1852" s="7">
        <v>2237244</v>
      </c>
    </row>
    <row r="1853" spans="1:4" x14ac:dyDescent="0.3">
      <c r="A1853" t="s">
        <v>6332</v>
      </c>
      <c r="B1853" s="7">
        <v>2428241</v>
      </c>
      <c r="C1853" s="7">
        <v>200000</v>
      </c>
      <c r="D1853" s="7">
        <v>2228241</v>
      </c>
    </row>
    <row r="1854" spans="1:4" x14ac:dyDescent="0.3">
      <c r="A1854" t="s">
        <v>4531</v>
      </c>
      <c r="B1854" s="7">
        <v>13214255</v>
      </c>
      <c r="C1854" s="7">
        <v>11000000</v>
      </c>
      <c r="D1854" s="7">
        <v>2214255</v>
      </c>
    </row>
    <row r="1855" spans="1:4" x14ac:dyDescent="0.3">
      <c r="A1855" t="s">
        <v>5002</v>
      </c>
      <c r="B1855" s="7">
        <v>9190525</v>
      </c>
      <c r="C1855" s="7">
        <v>7000000</v>
      </c>
      <c r="D1855" s="7">
        <v>2190525</v>
      </c>
    </row>
    <row r="1856" spans="1:4" x14ac:dyDescent="0.3">
      <c r="A1856" t="s">
        <v>2540</v>
      </c>
      <c r="B1856" s="7">
        <v>34180954</v>
      </c>
      <c r="C1856" s="7">
        <v>32000000</v>
      </c>
      <c r="D1856" s="7">
        <v>2180954</v>
      </c>
    </row>
    <row r="1857" spans="1:4" x14ac:dyDescent="0.3">
      <c r="A1857" t="s">
        <v>1823</v>
      </c>
      <c r="B1857" s="7">
        <v>50173190</v>
      </c>
      <c r="C1857" s="7">
        <v>48000000</v>
      </c>
      <c r="D1857" s="7">
        <v>2173190</v>
      </c>
    </row>
    <row r="1858" spans="1:4" x14ac:dyDescent="0.3">
      <c r="A1858" t="s">
        <v>5008</v>
      </c>
      <c r="B1858" s="7">
        <v>9166863</v>
      </c>
      <c r="C1858" s="7">
        <v>7000000</v>
      </c>
      <c r="D1858" s="7">
        <v>2166863</v>
      </c>
    </row>
    <row r="1859" spans="1:4" x14ac:dyDescent="0.3">
      <c r="A1859" t="s">
        <v>3861</v>
      </c>
      <c r="B1859" s="7">
        <v>18663911</v>
      </c>
      <c r="C1859" s="7">
        <v>16500000</v>
      </c>
      <c r="D1859" s="7">
        <v>2163911</v>
      </c>
    </row>
    <row r="1860" spans="1:4" x14ac:dyDescent="0.3">
      <c r="A1860" t="s">
        <v>2723</v>
      </c>
      <c r="B1860" s="7">
        <v>32154410</v>
      </c>
      <c r="C1860" s="7">
        <v>30000000</v>
      </c>
      <c r="D1860" s="7">
        <v>2154410</v>
      </c>
    </row>
    <row r="1861" spans="1:4" x14ac:dyDescent="0.3">
      <c r="A1861" t="s">
        <v>2723</v>
      </c>
      <c r="B1861" s="7">
        <v>32154410</v>
      </c>
      <c r="C1861" s="7">
        <v>30000000</v>
      </c>
      <c r="D1861" s="7">
        <v>2154410</v>
      </c>
    </row>
    <row r="1862" spans="1:4" x14ac:dyDescent="0.3">
      <c r="A1862" t="s">
        <v>2697</v>
      </c>
      <c r="B1862" s="7">
        <v>40137776</v>
      </c>
      <c r="C1862" s="7">
        <v>38000000</v>
      </c>
      <c r="D1862" s="7">
        <v>2137776</v>
      </c>
    </row>
    <row r="1863" spans="1:4" x14ac:dyDescent="0.3">
      <c r="A1863" t="s">
        <v>1690</v>
      </c>
      <c r="B1863" s="7">
        <v>67128202</v>
      </c>
      <c r="C1863" s="7">
        <v>65000000</v>
      </c>
      <c r="D1863" s="7">
        <v>2128202</v>
      </c>
    </row>
    <row r="1864" spans="1:4" x14ac:dyDescent="0.3">
      <c r="A1864" t="s">
        <v>4891</v>
      </c>
      <c r="B1864" s="7">
        <v>10106233</v>
      </c>
      <c r="C1864" s="7">
        <v>8000000</v>
      </c>
      <c r="D1864" s="7">
        <v>2106233</v>
      </c>
    </row>
    <row r="1865" spans="1:4" x14ac:dyDescent="0.3">
      <c r="A1865" t="s">
        <v>4518</v>
      </c>
      <c r="B1865" s="7">
        <v>13103828</v>
      </c>
      <c r="C1865" s="7">
        <v>11000000</v>
      </c>
      <c r="D1865" s="7">
        <v>2103828</v>
      </c>
    </row>
    <row r="1866" spans="1:4" x14ac:dyDescent="0.3">
      <c r="A1866" t="s">
        <v>5005</v>
      </c>
      <c r="B1866" s="7">
        <v>9094451</v>
      </c>
      <c r="C1866" s="7">
        <v>7000000</v>
      </c>
      <c r="D1866" s="7">
        <v>2094451</v>
      </c>
    </row>
    <row r="1867" spans="1:4" x14ac:dyDescent="0.3">
      <c r="A1867" t="s">
        <v>6270</v>
      </c>
      <c r="B1867" s="7">
        <v>2360184</v>
      </c>
      <c r="C1867" s="7">
        <v>300000</v>
      </c>
      <c r="D1867" s="7">
        <v>2060184</v>
      </c>
    </row>
    <row r="1868" spans="1:4" x14ac:dyDescent="0.3">
      <c r="A1868" t="s">
        <v>2523</v>
      </c>
      <c r="B1868" s="7">
        <v>35057332</v>
      </c>
      <c r="C1868" s="7">
        <v>33000000</v>
      </c>
      <c r="D1868" s="7">
        <v>2057332</v>
      </c>
    </row>
    <row r="1869" spans="1:4" x14ac:dyDescent="0.3">
      <c r="A1869" t="s">
        <v>97</v>
      </c>
      <c r="B1869" s="7">
        <v>172051787</v>
      </c>
      <c r="C1869" s="7">
        <v>170000000</v>
      </c>
      <c r="D1869" s="7">
        <v>2051787</v>
      </c>
    </row>
    <row r="1870" spans="1:4" x14ac:dyDescent="0.3">
      <c r="A1870" t="s">
        <v>97</v>
      </c>
      <c r="B1870" s="7">
        <v>172051787</v>
      </c>
      <c r="C1870" s="7">
        <v>170000000</v>
      </c>
      <c r="D1870" s="7">
        <v>2051787</v>
      </c>
    </row>
    <row r="1871" spans="1:4" x14ac:dyDescent="0.3">
      <c r="A1871" t="s">
        <v>2419</v>
      </c>
      <c r="B1871" s="7">
        <v>32048809</v>
      </c>
      <c r="C1871" s="7">
        <v>30000000</v>
      </c>
      <c r="D1871" s="7">
        <v>2048809</v>
      </c>
    </row>
    <row r="1872" spans="1:4" x14ac:dyDescent="0.3">
      <c r="A1872" t="s">
        <v>2419</v>
      </c>
      <c r="B1872" s="7">
        <v>32048809</v>
      </c>
      <c r="C1872" s="7">
        <v>30000000</v>
      </c>
      <c r="D1872" s="7">
        <v>2048809</v>
      </c>
    </row>
    <row r="1873" spans="1:4" x14ac:dyDescent="0.3">
      <c r="A1873" t="s">
        <v>6436</v>
      </c>
      <c r="B1873" s="7">
        <v>2040920</v>
      </c>
      <c r="C1873" s="7">
        <v>7000</v>
      </c>
      <c r="D1873" s="7">
        <v>2033920</v>
      </c>
    </row>
    <row r="1874" spans="1:4" x14ac:dyDescent="0.3">
      <c r="A1874" t="s">
        <v>2497</v>
      </c>
      <c r="B1874" s="7">
        <v>32000000</v>
      </c>
      <c r="C1874" s="7">
        <v>30000000</v>
      </c>
      <c r="D1874" s="7">
        <v>2000000</v>
      </c>
    </row>
    <row r="1875" spans="1:4" x14ac:dyDescent="0.3">
      <c r="A1875" t="s">
        <v>6138</v>
      </c>
      <c r="B1875" s="7">
        <v>2694973</v>
      </c>
      <c r="C1875" s="7">
        <v>700000</v>
      </c>
      <c r="D1875" s="7">
        <v>1994973</v>
      </c>
    </row>
    <row r="1876" spans="1:4" x14ac:dyDescent="0.3">
      <c r="A1876" t="s">
        <v>5809</v>
      </c>
      <c r="B1876" s="7">
        <v>2957978</v>
      </c>
      <c r="C1876" s="7">
        <v>1000000</v>
      </c>
      <c r="D1876" s="7">
        <v>1957978</v>
      </c>
    </row>
    <row r="1877" spans="1:4" x14ac:dyDescent="0.3">
      <c r="A1877" t="s">
        <v>5871</v>
      </c>
      <c r="B1877" s="7">
        <v>3447339</v>
      </c>
      <c r="C1877" s="7">
        <v>1500000</v>
      </c>
      <c r="D1877" s="7">
        <v>1947339</v>
      </c>
    </row>
    <row r="1878" spans="1:4" x14ac:dyDescent="0.3">
      <c r="A1878" t="s">
        <v>1539</v>
      </c>
      <c r="B1878" s="7">
        <v>56932305</v>
      </c>
      <c r="C1878" s="7">
        <v>55000000</v>
      </c>
      <c r="D1878" s="7">
        <v>1932305</v>
      </c>
    </row>
    <row r="1879" spans="1:4" x14ac:dyDescent="0.3">
      <c r="A1879" t="s">
        <v>442</v>
      </c>
      <c r="B1879" s="7">
        <v>131920333</v>
      </c>
      <c r="C1879" s="7">
        <v>130000000</v>
      </c>
      <c r="D1879" s="7">
        <v>1920333</v>
      </c>
    </row>
    <row r="1880" spans="1:4" x14ac:dyDescent="0.3">
      <c r="A1880" t="s">
        <v>5747</v>
      </c>
      <c r="B1880" s="7">
        <v>3885134</v>
      </c>
      <c r="C1880" s="7">
        <v>2000000</v>
      </c>
      <c r="D1880" s="7">
        <v>1885134</v>
      </c>
    </row>
    <row r="1881" spans="1:4" x14ac:dyDescent="0.3">
      <c r="A1881" t="s">
        <v>6230</v>
      </c>
      <c r="B1881" s="7">
        <v>2300000</v>
      </c>
      <c r="C1881" s="7">
        <v>439000</v>
      </c>
      <c r="D1881" s="7">
        <v>1861000</v>
      </c>
    </row>
    <row r="1882" spans="1:4" x14ac:dyDescent="0.3">
      <c r="A1882" t="s">
        <v>5544</v>
      </c>
      <c r="B1882" s="7">
        <v>5354039</v>
      </c>
      <c r="C1882" s="7">
        <v>3500000</v>
      </c>
      <c r="D1882" s="7">
        <v>1854039</v>
      </c>
    </row>
    <row r="1883" spans="1:4" x14ac:dyDescent="0.3">
      <c r="A1883" t="s">
        <v>1909</v>
      </c>
      <c r="B1883" s="7">
        <v>46815748</v>
      </c>
      <c r="C1883" s="7">
        <v>45000000</v>
      </c>
      <c r="D1883" s="7">
        <v>1815748</v>
      </c>
    </row>
    <row r="1884" spans="1:4" x14ac:dyDescent="0.3">
      <c r="A1884" t="s">
        <v>2128</v>
      </c>
      <c r="B1884" s="7">
        <v>41797066</v>
      </c>
      <c r="C1884" s="7">
        <v>40000000</v>
      </c>
      <c r="D1884" s="7">
        <v>1797066</v>
      </c>
    </row>
    <row r="1885" spans="1:4" x14ac:dyDescent="0.3">
      <c r="A1885" t="s">
        <v>5314</v>
      </c>
      <c r="B1885" s="7">
        <v>6755271</v>
      </c>
      <c r="C1885" s="7">
        <v>5000000</v>
      </c>
      <c r="D1885" s="7">
        <v>1755271</v>
      </c>
    </row>
    <row r="1886" spans="1:4" x14ac:dyDescent="0.3">
      <c r="A1886">
        <v>9</v>
      </c>
      <c r="B1886" s="7">
        <v>31743332</v>
      </c>
      <c r="C1886" s="7">
        <v>30000000</v>
      </c>
      <c r="D1886" s="7">
        <v>1743332</v>
      </c>
    </row>
    <row r="1887" spans="1:4" x14ac:dyDescent="0.3">
      <c r="A1887" t="s">
        <v>6289</v>
      </c>
      <c r="B1887" s="7">
        <v>1977544</v>
      </c>
      <c r="C1887" s="7">
        <v>250000</v>
      </c>
      <c r="D1887" s="7">
        <v>1727544</v>
      </c>
    </row>
    <row r="1888" spans="1:4" x14ac:dyDescent="0.3">
      <c r="A1888" t="s">
        <v>4647</v>
      </c>
      <c r="B1888" s="7">
        <v>11703287</v>
      </c>
      <c r="C1888" s="7">
        <v>10000000</v>
      </c>
      <c r="D1888" s="7">
        <v>1703287</v>
      </c>
    </row>
    <row r="1889" spans="1:4" x14ac:dyDescent="0.3">
      <c r="A1889" t="s">
        <v>3803</v>
      </c>
      <c r="B1889" s="7">
        <v>19179969</v>
      </c>
      <c r="C1889" s="7">
        <v>17500000</v>
      </c>
      <c r="D1889" s="7">
        <v>1679969</v>
      </c>
    </row>
    <row r="1890" spans="1:4" x14ac:dyDescent="0.3">
      <c r="A1890" t="s">
        <v>4282</v>
      </c>
      <c r="B1890" s="7">
        <v>14677654</v>
      </c>
      <c r="C1890" s="7">
        <v>13000000</v>
      </c>
      <c r="D1890" s="7">
        <v>1677654</v>
      </c>
    </row>
    <row r="1891" spans="1:4" x14ac:dyDescent="0.3">
      <c r="A1891" t="s">
        <v>5004</v>
      </c>
      <c r="B1891" s="7">
        <v>9176553</v>
      </c>
      <c r="C1891" s="7">
        <v>7500000</v>
      </c>
      <c r="D1891" s="7">
        <v>1676553</v>
      </c>
    </row>
    <row r="1892" spans="1:4" x14ac:dyDescent="0.3">
      <c r="A1892" t="s">
        <v>5929</v>
      </c>
      <c r="B1892" s="7">
        <v>2859955</v>
      </c>
      <c r="C1892" s="7">
        <v>1200000</v>
      </c>
      <c r="D1892" s="7">
        <v>1659955</v>
      </c>
    </row>
    <row r="1893" spans="1:4" x14ac:dyDescent="0.3">
      <c r="A1893" t="s">
        <v>3071</v>
      </c>
      <c r="B1893" s="7">
        <v>31655091</v>
      </c>
      <c r="C1893" s="7">
        <v>30000000</v>
      </c>
      <c r="D1893" s="7">
        <v>1655091</v>
      </c>
    </row>
    <row r="1894" spans="1:4" x14ac:dyDescent="0.3">
      <c r="A1894" t="s">
        <v>6142</v>
      </c>
      <c r="B1894" s="7">
        <v>2301777</v>
      </c>
      <c r="C1894" s="7">
        <v>650000</v>
      </c>
      <c r="D1894" s="7">
        <v>1651777</v>
      </c>
    </row>
    <row r="1895" spans="1:4" x14ac:dyDescent="0.3">
      <c r="A1895" t="s">
        <v>5641</v>
      </c>
      <c r="B1895" s="7">
        <v>3123749</v>
      </c>
      <c r="C1895" s="7">
        <v>1500000</v>
      </c>
      <c r="D1895" s="7">
        <v>1623749</v>
      </c>
    </row>
    <row r="1896" spans="1:4" x14ac:dyDescent="0.3">
      <c r="A1896" t="s">
        <v>5930</v>
      </c>
      <c r="B1896" s="7">
        <v>2812029</v>
      </c>
      <c r="C1896" s="7">
        <v>1200000</v>
      </c>
      <c r="D1896" s="7">
        <v>1612029</v>
      </c>
    </row>
    <row r="1897" spans="1:4" x14ac:dyDescent="0.3">
      <c r="A1897" t="s">
        <v>4197</v>
      </c>
      <c r="B1897" s="7">
        <v>12610731</v>
      </c>
      <c r="C1897" s="7">
        <v>11000000</v>
      </c>
      <c r="D1897" s="7">
        <v>1610731</v>
      </c>
    </row>
    <row r="1898" spans="1:4" x14ac:dyDescent="0.3">
      <c r="A1898" t="s">
        <v>5749</v>
      </c>
      <c r="B1898" s="7">
        <v>3590010</v>
      </c>
      <c r="C1898" s="7">
        <v>2000000</v>
      </c>
      <c r="D1898" s="7">
        <v>1590010</v>
      </c>
    </row>
    <row r="1899" spans="1:4" x14ac:dyDescent="0.3">
      <c r="A1899" t="s">
        <v>4327</v>
      </c>
      <c r="B1899" s="7">
        <v>14060950</v>
      </c>
      <c r="C1899" s="7">
        <v>12500000</v>
      </c>
      <c r="D1899" s="7">
        <v>1560950</v>
      </c>
    </row>
    <row r="1900" spans="1:4" x14ac:dyDescent="0.3">
      <c r="A1900" t="s">
        <v>4183</v>
      </c>
      <c r="B1900" s="7">
        <v>15549702</v>
      </c>
      <c r="C1900" s="7">
        <v>14000000</v>
      </c>
      <c r="D1900" s="7">
        <v>1549702</v>
      </c>
    </row>
    <row r="1901" spans="1:4" x14ac:dyDescent="0.3">
      <c r="A1901" t="s">
        <v>6173</v>
      </c>
      <c r="B1901" s="7">
        <v>2047570</v>
      </c>
      <c r="C1901" s="7">
        <v>500000</v>
      </c>
      <c r="D1901" s="7">
        <v>1547570</v>
      </c>
    </row>
    <row r="1902" spans="1:4" x14ac:dyDescent="0.3">
      <c r="A1902" t="s">
        <v>5144</v>
      </c>
      <c r="B1902" s="7">
        <v>7518876</v>
      </c>
      <c r="C1902" s="7">
        <v>6000000</v>
      </c>
      <c r="D1902" s="7">
        <v>1518876</v>
      </c>
    </row>
    <row r="1903" spans="1:4" x14ac:dyDescent="0.3">
      <c r="A1903" t="s">
        <v>5987</v>
      </c>
      <c r="B1903" s="7">
        <v>2508841</v>
      </c>
      <c r="C1903" s="7">
        <v>1000000</v>
      </c>
      <c r="D1903" s="7">
        <v>1508841</v>
      </c>
    </row>
    <row r="1904" spans="1:4" x14ac:dyDescent="0.3">
      <c r="A1904" t="s">
        <v>4185</v>
      </c>
      <c r="B1904" s="7">
        <v>15483540</v>
      </c>
      <c r="C1904" s="7">
        <v>14000000</v>
      </c>
      <c r="D1904" s="7">
        <v>1483540</v>
      </c>
    </row>
    <row r="1905" spans="1:4" x14ac:dyDescent="0.3">
      <c r="A1905" t="s">
        <v>4051</v>
      </c>
      <c r="B1905" s="7">
        <v>16459004</v>
      </c>
      <c r="C1905" s="7">
        <v>15000000</v>
      </c>
      <c r="D1905" s="7">
        <v>1459004</v>
      </c>
    </row>
    <row r="1906" spans="1:4" x14ac:dyDescent="0.3">
      <c r="A1906" t="s">
        <v>6365</v>
      </c>
      <c r="B1906" s="7">
        <v>1573712</v>
      </c>
      <c r="C1906" s="7">
        <v>125000</v>
      </c>
      <c r="D1906" s="7">
        <v>1448712</v>
      </c>
    </row>
    <row r="1907" spans="1:4" x14ac:dyDescent="0.3">
      <c r="A1907" t="s">
        <v>5644</v>
      </c>
      <c r="B1907" s="7">
        <v>3645438</v>
      </c>
      <c r="C1907" s="7">
        <v>2200000</v>
      </c>
      <c r="D1907" s="7">
        <v>1445438</v>
      </c>
    </row>
    <row r="1908" spans="1:4" x14ac:dyDescent="0.3">
      <c r="A1908" t="s">
        <v>3475</v>
      </c>
      <c r="B1908" s="7">
        <v>21413105</v>
      </c>
      <c r="C1908" s="7">
        <v>20000000</v>
      </c>
      <c r="D1908" s="7">
        <v>1413105</v>
      </c>
    </row>
    <row r="1909" spans="1:4" x14ac:dyDescent="0.3">
      <c r="A1909" t="s">
        <v>5198</v>
      </c>
      <c r="B1909" s="7">
        <v>7009668</v>
      </c>
      <c r="C1909" s="7">
        <v>5600000</v>
      </c>
      <c r="D1909" s="7">
        <v>1409668</v>
      </c>
    </row>
    <row r="1910" spans="1:4" x14ac:dyDescent="0.3">
      <c r="A1910" t="s">
        <v>5009</v>
      </c>
      <c r="B1910" s="7">
        <v>8373585</v>
      </c>
      <c r="C1910" s="7">
        <v>7000000</v>
      </c>
      <c r="D1910" s="7">
        <v>1373585</v>
      </c>
    </row>
    <row r="1911" spans="1:4" x14ac:dyDescent="0.3">
      <c r="A1911" t="s">
        <v>6269</v>
      </c>
      <c r="B1911" s="7">
        <v>1652472</v>
      </c>
      <c r="C1911" s="7">
        <v>300000</v>
      </c>
      <c r="D1911" s="7">
        <v>1352472</v>
      </c>
    </row>
    <row r="1912" spans="1:4" x14ac:dyDescent="0.3">
      <c r="A1912" t="s">
        <v>5750</v>
      </c>
      <c r="B1912" s="7">
        <v>3335839</v>
      </c>
      <c r="C1912" s="7">
        <v>2000000</v>
      </c>
      <c r="D1912" s="7">
        <v>1335839</v>
      </c>
    </row>
    <row r="1913" spans="1:4" x14ac:dyDescent="0.3">
      <c r="A1913" t="s">
        <v>6241</v>
      </c>
      <c r="B1913" s="7">
        <v>1689999</v>
      </c>
      <c r="C1913" s="7">
        <v>400000</v>
      </c>
      <c r="D1913" s="7">
        <v>1289999</v>
      </c>
    </row>
    <row r="1914" spans="1:4" x14ac:dyDescent="0.3">
      <c r="A1914" t="s">
        <v>6115</v>
      </c>
      <c r="B1914" s="7">
        <v>2073984</v>
      </c>
      <c r="C1914" s="7">
        <v>800000</v>
      </c>
      <c r="D1914" s="7">
        <v>1273984</v>
      </c>
    </row>
    <row r="1915" spans="1:4" x14ac:dyDescent="0.3">
      <c r="A1915" t="s">
        <v>5819</v>
      </c>
      <c r="B1915" s="7">
        <v>3050934</v>
      </c>
      <c r="C1915" s="7">
        <v>1800000</v>
      </c>
      <c r="D1915" s="7">
        <v>1250934</v>
      </c>
    </row>
    <row r="1916" spans="1:4" x14ac:dyDescent="0.3">
      <c r="A1916" t="s">
        <v>5212</v>
      </c>
      <c r="B1916" s="7">
        <v>6239558</v>
      </c>
      <c r="C1916" s="7">
        <v>5000000</v>
      </c>
      <c r="D1916" s="7">
        <v>1239558</v>
      </c>
    </row>
    <row r="1917" spans="1:4" x14ac:dyDescent="0.3">
      <c r="A1917" t="s">
        <v>577</v>
      </c>
      <c r="B1917" s="7">
        <v>101228120</v>
      </c>
      <c r="C1917" s="7">
        <v>100000000</v>
      </c>
      <c r="D1917" s="7">
        <v>1228120</v>
      </c>
    </row>
    <row r="1918" spans="1:4" x14ac:dyDescent="0.3">
      <c r="A1918" t="s">
        <v>6349</v>
      </c>
      <c r="B1918" s="7">
        <v>1316074</v>
      </c>
      <c r="C1918" s="7">
        <v>100000</v>
      </c>
      <c r="D1918" s="7">
        <v>1216074</v>
      </c>
    </row>
    <row r="1919" spans="1:4" x14ac:dyDescent="0.3">
      <c r="A1919" t="s">
        <v>6418</v>
      </c>
      <c r="B1919" s="7">
        <v>1227508</v>
      </c>
      <c r="C1919" s="7">
        <v>23000</v>
      </c>
      <c r="D1919" s="7">
        <v>1204508</v>
      </c>
    </row>
    <row r="1920" spans="1:4" x14ac:dyDescent="0.3">
      <c r="A1920" t="s">
        <v>3480</v>
      </c>
      <c r="B1920" s="7">
        <v>21200000</v>
      </c>
      <c r="C1920" s="7">
        <v>20000000</v>
      </c>
      <c r="D1920" s="7">
        <v>1200000</v>
      </c>
    </row>
    <row r="1921" spans="1:4" x14ac:dyDescent="0.3">
      <c r="A1921" t="s">
        <v>5982</v>
      </c>
      <c r="B1921" s="7">
        <v>7186670</v>
      </c>
      <c r="C1921" s="7">
        <v>6000000</v>
      </c>
      <c r="D1921" s="7">
        <v>1186670</v>
      </c>
    </row>
    <row r="1922" spans="1:4" x14ac:dyDescent="0.3">
      <c r="A1922" t="s">
        <v>1583</v>
      </c>
      <c r="B1922" s="7">
        <v>51178893</v>
      </c>
      <c r="C1922" s="7">
        <v>50000000</v>
      </c>
      <c r="D1922" s="7">
        <v>1178893</v>
      </c>
    </row>
    <row r="1923" spans="1:4" x14ac:dyDescent="0.3">
      <c r="A1923" t="s">
        <v>2277</v>
      </c>
      <c r="B1923" s="7">
        <v>39177215</v>
      </c>
      <c r="C1923" s="7">
        <v>38000000</v>
      </c>
      <c r="D1923" s="7">
        <v>1177215</v>
      </c>
    </row>
    <row r="1924" spans="1:4" x14ac:dyDescent="0.3">
      <c r="A1924" t="s">
        <v>3207</v>
      </c>
      <c r="B1924" s="7">
        <v>25167270</v>
      </c>
      <c r="C1924" s="7">
        <v>24000000</v>
      </c>
      <c r="D1924" s="7">
        <v>1167270</v>
      </c>
    </row>
    <row r="1925" spans="1:4" x14ac:dyDescent="0.3">
      <c r="A1925" t="s">
        <v>4804</v>
      </c>
      <c r="B1925" s="7">
        <v>10161099</v>
      </c>
      <c r="C1925" s="7">
        <v>9000000</v>
      </c>
      <c r="D1925" s="7">
        <v>1161099</v>
      </c>
    </row>
    <row r="1926" spans="1:4" x14ac:dyDescent="0.3">
      <c r="A1926" t="s">
        <v>5316</v>
      </c>
      <c r="B1926" s="7">
        <v>6157157</v>
      </c>
      <c r="C1926" s="7">
        <v>5000000</v>
      </c>
      <c r="D1926" s="7">
        <v>1157157</v>
      </c>
    </row>
    <row r="1927" spans="1:4" x14ac:dyDescent="0.3">
      <c r="A1927" t="s">
        <v>5598</v>
      </c>
      <c r="B1927" s="7">
        <v>4142507</v>
      </c>
      <c r="C1927" s="7">
        <v>3000000</v>
      </c>
      <c r="D1927" s="7">
        <v>1142507</v>
      </c>
    </row>
    <row r="1928" spans="1:4" x14ac:dyDescent="0.3">
      <c r="A1928" t="s">
        <v>5600</v>
      </c>
      <c r="B1928" s="7">
        <v>4109095</v>
      </c>
      <c r="C1928" s="7">
        <v>3000000</v>
      </c>
      <c r="D1928" s="7">
        <v>1109095</v>
      </c>
    </row>
    <row r="1929" spans="1:4" x14ac:dyDescent="0.3">
      <c r="A1929" t="s">
        <v>2310</v>
      </c>
      <c r="B1929" s="7">
        <v>41102171</v>
      </c>
      <c r="C1929" s="7">
        <v>40000000</v>
      </c>
      <c r="D1929" s="7">
        <v>1102171</v>
      </c>
    </row>
    <row r="1930" spans="1:4" x14ac:dyDescent="0.3">
      <c r="A1930" t="s">
        <v>5054</v>
      </c>
      <c r="B1930" s="7">
        <v>7993039</v>
      </c>
      <c r="C1930" s="7">
        <v>6900000</v>
      </c>
      <c r="D1930" s="7">
        <v>1093039</v>
      </c>
    </row>
    <row r="1931" spans="1:4" x14ac:dyDescent="0.3">
      <c r="A1931" t="s">
        <v>894</v>
      </c>
      <c r="B1931" s="7">
        <v>76081498</v>
      </c>
      <c r="C1931" s="7">
        <v>75000000</v>
      </c>
      <c r="D1931" s="7">
        <v>1081498</v>
      </c>
    </row>
    <row r="1932" spans="1:4" x14ac:dyDescent="0.3">
      <c r="A1932" t="s">
        <v>6177</v>
      </c>
      <c r="B1932" s="7">
        <v>1127331</v>
      </c>
      <c r="C1932" s="7">
        <v>46000</v>
      </c>
      <c r="D1932" s="7">
        <v>1081331</v>
      </c>
    </row>
    <row r="1933" spans="1:4" x14ac:dyDescent="0.3">
      <c r="A1933" t="s">
        <v>4189</v>
      </c>
      <c r="B1933" s="7">
        <v>15062898</v>
      </c>
      <c r="C1933" s="7">
        <v>14000000</v>
      </c>
      <c r="D1933" s="7">
        <v>1062898</v>
      </c>
    </row>
    <row r="1934" spans="1:4" x14ac:dyDescent="0.3">
      <c r="A1934" t="s">
        <v>4554</v>
      </c>
      <c r="B1934" s="7">
        <v>11043445</v>
      </c>
      <c r="C1934" s="7">
        <v>10000000</v>
      </c>
      <c r="D1934" s="7">
        <v>1043445</v>
      </c>
    </row>
    <row r="1935" spans="1:4" x14ac:dyDescent="0.3">
      <c r="A1935" t="s">
        <v>1902</v>
      </c>
      <c r="B1935" s="7">
        <v>51019112</v>
      </c>
      <c r="C1935" s="7">
        <v>50000000</v>
      </c>
      <c r="D1935" s="7">
        <v>1019112</v>
      </c>
    </row>
    <row r="1936" spans="1:4" x14ac:dyDescent="0.3">
      <c r="A1936" t="s">
        <v>2525</v>
      </c>
      <c r="B1936" s="7">
        <v>34014398</v>
      </c>
      <c r="C1936" s="7">
        <v>33000000</v>
      </c>
      <c r="D1936" s="7">
        <v>1014398</v>
      </c>
    </row>
    <row r="1937" spans="1:4" x14ac:dyDescent="0.3">
      <c r="A1937" t="s">
        <v>2525</v>
      </c>
      <c r="B1937" s="7">
        <v>34014398</v>
      </c>
      <c r="C1937" s="7">
        <v>33000000</v>
      </c>
      <c r="D1937" s="7">
        <v>1014398</v>
      </c>
    </row>
    <row r="1938" spans="1:4" x14ac:dyDescent="0.3">
      <c r="A1938" t="s">
        <v>3224</v>
      </c>
      <c r="B1938" s="7">
        <v>25003072</v>
      </c>
      <c r="C1938" s="7">
        <v>24000000</v>
      </c>
      <c r="D1938" s="7">
        <v>1003072</v>
      </c>
    </row>
    <row r="1939" spans="1:4" x14ac:dyDescent="0.3">
      <c r="A1939" t="s">
        <v>5927</v>
      </c>
      <c r="B1939" s="7">
        <v>2199853</v>
      </c>
      <c r="C1939" s="7">
        <v>1200000</v>
      </c>
      <c r="D1939" s="7">
        <v>999853</v>
      </c>
    </row>
    <row r="1940" spans="1:4" x14ac:dyDescent="0.3">
      <c r="A1940" t="s">
        <v>6240</v>
      </c>
      <c r="B1940" s="7">
        <v>1229197</v>
      </c>
      <c r="C1940" s="7">
        <v>229575</v>
      </c>
      <c r="D1940" s="7">
        <v>999622</v>
      </c>
    </row>
    <row r="1941" spans="1:4" x14ac:dyDescent="0.3">
      <c r="A1941" t="s">
        <v>6265</v>
      </c>
      <c r="B1941" s="7">
        <v>1281176</v>
      </c>
      <c r="C1941" s="7">
        <v>312000</v>
      </c>
      <c r="D1941" s="7">
        <v>969176</v>
      </c>
    </row>
    <row r="1942" spans="1:4" x14ac:dyDescent="0.3">
      <c r="A1942" t="s">
        <v>5990</v>
      </c>
      <c r="B1942" s="7">
        <v>1950218</v>
      </c>
      <c r="C1942" s="7">
        <v>1000000</v>
      </c>
      <c r="D1942" s="7">
        <v>950218</v>
      </c>
    </row>
    <row r="1943" spans="1:4" x14ac:dyDescent="0.3">
      <c r="A1943" t="s">
        <v>4418</v>
      </c>
      <c r="B1943" s="7">
        <v>12902790</v>
      </c>
      <c r="C1943" s="7">
        <v>12000000</v>
      </c>
      <c r="D1943" s="7">
        <v>902790</v>
      </c>
    </row>
    <row r="1944" spans="1:4" x14ac:dyDescent="0.3">
      <c r="A1944" t="s">
        <v>5602</v>
      </c>
      <c r="B1944" s="7">
        <v>3902679</v>
      </c>
      <c r="C1944" s="7">
        <v>3000000</v>
      </c>
      <c r="D1944" s="7">
        <v>902679</v>
      </c>
    </row>
    <row r="1945" spans="1:4" x14ac:dyDescent="0.3">
      <c r="A1945" t="s">
        <v>5864</v>
      </c>
      <c r="B1945" s="7">
        <v>2365931</v>
      </c>
      <c r="C1945" s="7">
        <v>1500000</v>
      </c>
      <c r="D1945" s="7">
        <v>865931</v>
      </c>
    </row>
    <row r="1946" spans="1:4" x14ac:dyDescent="0.3">
      <c r="A1946" t="s">
        <v>5148</v>
      </c>
      <c r="B1946" s="7">
        <v>6851636</v>
      </c>
      <c r="C1946" s="7">
        <v>6000000</v>
      </c>
      <c r="D1946" s="7">
        <v>851636</v>
      </c>
    </row>
    <row r="1947" spans="1:4" x14ac:dyDescent="0.3">
      <c r="A1947" t="s">
        <v>1968</v>
      </c>
      <c r="B1947" s="7">
        <v>44834712</v>
      </c>
      <c r="C1947" s="7">
        <v>44000000</v>
      </c>
      <c r="D1947" s="7">
        <v>834712</v>
      </c>
    </row>
    <row r="1948" spans="1:4" x14ac:dyDescent="0.3">
      <c r="A1948" t="s">
        <v>5677</v>
      </c>
      <c r="B1948" s="7">
        <v>3325638</v>
      </c>
      <c r="C1948" s="7">
        <v>2500000</v>
      </c>
      <c r="D1948" s="7">
        <v>825638</v>
      </c>
    </row>
    <row r="1949" spans="1:4" x14ac:dyDescent="0.3">
      <c r="A1949" t="s">
        <v>4649</v>
      </c>
      <c r="B1949" s="7">
        <v>10824921</v>
      </c>
      <c r="C1949" s="7">
        <v>10000000</v>
      </c>
      <c r="D1949" s="7">
        <v>824921</v>
      </c>
    </row>
    <row r="1950" spans="1:4" x14ac:dyDescent="0.3">
      <c r="A1950" t="s">
        <v>1707</v>
      </c>
      <c r="B1950" s="7">
        <v>50815288</v>
      </c>
      <c r="C1950" s="7">
        <v>50000000</v>
      </c>
      <c r="D1950" s="7">
        <v>815288</v>
      </c>
    </row>
    <row r="1951" spans="1:4" x14ac:dyDescent="0.3">
      <c r="A1951" t="s">
        <v>1707</v>
      </c>
      <c r="B1951" s="7">
        <v>50815288</v>
      </c>
      <c r="C1951" s="7">
        <v>50000000</v>
      </c>
      <c r="D1951" s="7">
        <v>815288</v>
      </c>
    </row>
    <row r="1952" spans="1:4" x14ac:dyDescent="0.3">
      <c r="A1952" t="s">
        <v>6323</v>
      </c>
      <c r="B1952" s="7">
        <v>1027119</v>
      </c>
      <c r="C1952" s="7">
        <v>225000</v>
      </c>
      <c r="D1952" s="7">
        <v>802119</v>
      </c>
    </row>
    <row r="1953" spans="1:4" x14ac:dyDescent="0.3">
      <c r="A1953" t="s">
        <v>6290</v>
      </c>
      <c r="B1953" s="7">
        <v>1050600</v>
      </c>
      <c r="C1953" s="7">
        <v>250000</v>
      </c>
      <c r="D1953" s="7">
        <v>800600</v>
      </c>
    </row>
    <row r="1954" spans="1:4" x14ac:dyDescent="0.3">
      <c r="A1954" t="s">
        <v>3772</v>
      </c>
      <c r="B1954" s="7">
        <v>3500000</v>
      </c>
      <c r="C1954" s="7">
        <v>2700000</v>
      </c>
      <c r="D1954" s="7">
        <v>800000</v>
      </c>
    </row>
    <row r="1955" spans="1:4" x14ac:dyDescent="0.3">
      <c r="A1955" t="s">
        <v>3336</v>
      </c>
      <c r="B1955" s="7">
        <v>22294341</v>
      </c>
      <c r="C1955" s="7">
        <v>21500000</v>
      </c>
      <c r="D1955" s="7">
        <v>794341</v>
      </c>
    </row>
    <row r="1956" spans="1:4" x14ac:dyDescent="0.3">
      <c r="A1956" t="s">
        <v>5758</v>
      </c>
      <c r="B1956" s="7">
        <v>2283276</v>
      </c>
      <c r="C1956" s="7">
        <v>1500000</v>
      </c>
      <c r="D1956" s="7">
        <v>783276</v>
      </c>
    </row>
    <row r="1957" spans="1:4" x14ac:dyDescent="0.3">
      <c r="A1957" t="s">
        <v>2993</v>
      </c>
      <c r="B1957" s="7">
        <v>26761283</v>
      </c>
      <c r="C1957" s="7">
        <v>26000000</v>
      </c>
      <c r="D1957" s="7">
        <v>761283</v>
      </c>
    </row>
    <row r="1958" spans="1:4" x14ac:dyDescent="0.3">
      <c r="A1958" t="s">
        <v>2889</v>
      </c>
      <c r="B1958" s="7">
        <v>28751715</v>
      </c>
      <c r="C1958" s="7">
        <v>28000000</v>
      </c>
      <c r="D1958" s="7">
        <v>751715</v>
      </c>
    </row>
    <row r="1959" spans="1:4" x14ac:dyDescent="0.3">
      <c r="A1959" t="s">
        <v>6175</v>
      </c>
      <c r="B1959" s="7">
        <v>1250798</v>
      </c>
      <c r="C1959" s="7">
        <v>500000</v>
      </c>
      <c r="D1959" s="7">
        <v>750798</v>
      </c>
    </row>
    <row r="1960" spans="1:4" x14ac:dyDescent="0.3">
      <c r="A1960" t="s">
        <v>1544</v>
      </c>
      <c r="B1960" s="7">
        <v>55747724</v>
      </c>
      <c r="C1960" s="7">
        <v>55000000</v>
      </c>
      <c r="D1960" s="7">
        <v>747724</v>
      </c>
    </row>
    <row r="1961" spans="1:4" x14ac:dyDescent="0.3">
      <c r="A1961" t="s">
        <v>6344</v>
      </c>
      <c r="B1961" s="7">
        <v>925402</v>
      </c>
      <c r="C1961" s="7">
        <v>180000</v>
      </c>
      <c r="D1961" s="7">
        <v>745402</v>
      </c>
    </row>
    <row r="1962" spans="1:4" x14ac:dyDescent="0.3">
      <c r="A1962" t="s">
        <v>5995</v>
      </c>
      <c r="B1962" s="7">
        <v>1744858</v>
      </c>
      <c r="C1962" s="7">
        <v>1000000</v>
      </c>
      <c r="D1962" s="7">
        <v>744858</v>
      </c>
    </row>
    <row r="1963" spans="1:4" x14ac:dyDescent="0.3">
      <c r="A1963" t="s">
        <v>5506</v>
      </c>
      <c r="B1963" s="7">
        <v>2706659</v>
      </c>
      <c r="C1963" s="7">
        <v>2000000</v>
      </c>
      <c r="D1963" s="7">
        <v>706659</v>
      </c>
    </row>
    <row r="1964" spans="1:4" x14ac:dyDescent="0.3">
      <c r="A1964" t="s">
        <v>2567</v>
      </c>
      <c r="B1964" s="7">
        <v>32701088</v>
      </c>
      <c r="C1964" s="7">
        <v>32000000</v>
      </c>
      <c r="D1964" s="7">
        <v>701088</v>
      </c>
    </row>
    <row r="1965" spans="1:4" x14ac:dyDescent="0.3">
      <c r="A1965" t="s">
        <v>4052</v>
      </c>
      <c r="B1965" s="7">
        <v>15700000</v>
      </c>
      <c r="C1965" s="7">
        <v>15000000</v>
      </c>
      <c r="D1965" s="7">
        <v>700000</v>
      </c>
    </row>
    <row r="1966" spans="1:4" x14ac:dyDescent="0.3">
      <c r="A1966" t="s">
        <v>2530</v>
      </c>
      <c r="B1966" s="7">
        <v>33682273</v>
      </c>
      <c r="C1966" s="7">
        <v>33000000</v>
      </c>
      <c r="D1966" s="7">
        <v>682273</v>
      </c>
    </row>
    <row r="1967" spans="1:4" x14ac:dyDescent="0.3">
      <c r="A1967" t="s">
        <v>5993</v>
      </c>
      <c r="B1967" s="7">
        <v>1677838</v>
      </c>
      <c r="C1967" s="7">
        <v>1000000</v>
      </c>
      <c r="D1967" s="7">
        <v>677838</v>
      </c>
    </row>
    <row r="1968" spans="1:4" x14ac:dyDescent="0.3">
      <c r="A1968" t="s">
        <v>5154</v>
      </c>
      <c r="B1968" s="7">
        <v>6670712</v>
      </c>
      <c r="C1968" s="7">
        <v>6000000</v>
      </c>
      <c r="D1968" s="7">
        <v>670712</v>
      </c>
    </row>
    <row r="1969" spans="1:4" x14ac:dyDescent="0.3">
      <c r="A1969" t="s">
        <v>6429</v>
      </c>
      <c r="B1969" s="7">
        <v>673780</v>
      </c>
      <c r="C1969" s="7">
        <v>10000</v>
      </c>
      <c r="D1969" s="7">
        <v>663780</v>
      </c>
    </row>
    <row r="1970" spans="1:4" x14ac:dyDescent="0.3">
      <c r="A1970" t="s">
        <v>6273</v>
      </c>
      <c r="B1970" s="7">
        <v>856942</v>
      </c>
      <c r="C1970" s="7">
        <v>200000</v>
      </c>
      <c r="D1970" s="7">
        <v>656942</v>
      </c>
    </row>
    <row r="1971" spans="1:4" x14ac:dyDescent="0.3">
      <c r="A1971" t="s">
        <v>6292</v>
      </c>
      <c r="B1971" s="7">
        <v>902835</v>
      </c>
      <c r="C1971" s="7">
        <v>250000</v>
      </c>
      <c r="D1971" s="7">
        <v>652835</v>
      </c>
    </row>
    <row r="1972" spans="1:4" x14ac:dyDescent="0.3">
      <c r="A1972" t="s">
        <v>3082</v>
      </c>
      <c r="B1972" s="7">
        <v>25615792</v>
      </c>
      <c r="C1972" s="7">
        <v>25000000</v>
      </c>
      <c r="D1972" s="7">
        <v>615792</v>
      </c>
    </row>
    <row r="1973" spans="1:4" x14ac:dyDescent="0.3">
      <c r="A1973" t="s">
        <v>6181</v>
      </c>
      <c r="B1973" s="7">
        <v>1114943</v>
      </c>
      <c r="C1973" s="7">
        <v>500000</v>
      </c>
      <c r="D1973" s="7">
        <v>614943</v>
      </c>
    </row>
    <row r="1974" spans="1:4" x14ac:dyDescent="0.3">
      <c r="A1974" t="s">
        <v>6182</v>
      </c>
      <c r="B1974" s="7">
        <v>1111615</v>
      </c>
      <c r="C1974" s="7">
        <v>500000</v>
      </c>
      <c r="D1974" s="7">
        <v>611615</v>
      </c>
    </row>
    <row r="1975" spans="1:4" x14ac:dyDescent="0.3">
      <c r="A1975" t="s">
        <v>4079</v>
      </c>
      <c r="B1975" s="7">
        <v>15608545</v>
      </c>
      <c r="C1975" s="7">
        <v>15000000</v>
      </c>
      <c r="D1975" s="7">
        <v>608545</v>
      </c>
    </row>
    <row r="1976" spans="1:4" x14ac:dyDescent="0.3">
      <c r="A1976" t="s">
        <v>6094</v>
      </c>
      <c r="B1976" s="7">
        <v>1185783</v>
      </c>
      <c r="C1976" s="7">
        <v>590000</v>
      </c>
      <c r="D1976" s="7">
        <v>595783</v>
      </c>
    </row>
    <row r="1977" spans="1:4" x14ac:dyDescent="0.3">
      <c r="A1977" t="s">
        <v>6247</v>
      </c>
      <c r="B1977" s="7">
        <v>592014</v>
      </c>
      <c r="C1977" s="7">
        <v>218</v>
      </c>
      <c r="D1977" s="7">
        <v>591796</v>
      </c>
    </row>
    <row r="1978" spans="1:4" x14ac:dyDescent="0.3">
      <c r="A1978" t="s">
        <v>1357</v>
      </c>
      <c r="B1978" s="7">
        <v>60573641</v>
      </c>
      <c r="C1978" s="7">
        <v>60000000</v>
      </c>
      <c r="D1978" s="7">
        <v>573641</v>
      </c>
    </row>
    <row r="1979" spans="1:4" x14ac:dyDescent="0.3">
      <c r="A1979" t="s">
        <v>4652</v>
      </c>
      <c r="B1979" s="7">
        <v>10561238</v>
      </c>
      <c r="C1979" s="7">
        <v>10000000</v>
      </c>
      <c r="D1979" s="7">
        <v>561238</v>
      </c>
    </row>
    <row r="1980" spans="1:4" x14ac:dyDescent="0.3">
      <c r="A1980" t="s">
        <v>5604</v>
      </c>
      <c r="B1980" s="7">
        <v>3559990</v>
      </c>
      <c r="C1980" s="7">
        <v>3000000</v>
      </c>
      <c r="D1980" s="7">
        <v>559990</v>
      </c>
    </row>
    <row r="1981" spans="1:4" x14ac:dyDescent="0.3">
      <c r="A1981" t="s">
        <v>5751</v>
      </c>
      <c r="B1981" s="7">
        <v>2557668</v>
      </c>
      <c r="C1981" s="7">
        <v>2000000</v>
      </c>
      <c r="D1981" s="7">
        <v>557668</v>
      </c>
    </row>
    <row r="1982" spans="1:4" x14ac:dyDescent="0.3">
      <c r="A1982" t="s">
        <v>5658</v>
      </c>
      <c r="B1982" s="7">
        <v>3130592</v>
      </c>
      <c r="C1982" s="7">
        <v>2600000</v>
      </c>
      <c r="D1982" s="7">
        <v>530592</v>
      </c>
    </row>
    <row r="1983" spans="1:4" x14ac:dyDescent="0.3">
      <c r="A1983" t="s">
        <v>6122</v>
      </c>
      <c r="B1983" s="7">
        <v>1310270</v>
      </c>
      <c r="C1983" s="7">
        <v>780000</v>
      </c>
      <c r="D1983" s="7">
        <v>530270</v>
      </c>
    </row>
    <row r="1984" spans="1:4" x14ac:dyDescent="0.3">
      <c r="A1984" t="s">
        <v>2735</v>
      </c>
      <c r="B1984" s="7">
        <v>30523568</v>
      </c>
      <c r="C1984" s="7">
        <v>30000000</v>
      </c>
      <c r="D1984" s="7">
        <v>523568</v>
      </c>
    </row>
    <row r="1985" spans="1:4" x14ac:dyDescent="0.3">
      <c r="A1985" t="s">
        <v>2730</v>
      </c>
      <c r="B1985" s="7">
        <v>30513940</v>
      </c>
      <c r="C1985" s="7">
        <v>30000000</v>
      </c>
      <c r="D1985" s="7">
        <v>513940</v>
      </c>
    </row>
    <row r="1986" spans="1:4" x14ac:dyDescent="0.3">
      <c r="A1986" t="s">
        <v>5752</v>
      </c>
      <c r="B1986" s="7">
        <v>2506446</v>
      </c>
      <c r="C1986" s="7">
        <v>2000000</v>
      </c>
      <c r="D1986" s="7">
        <v>506446</v>
      </c>
    </row>
    <row r="1987" spans="1:4" x14ac:dyDescent="0.3">
      <c r="A1987" t="s">
        <v>6183</v>
      </c>
      <c r="B1987" s="7">
        <v>985341</v>
      </c>
      <c r="C1987" s="7">
        <v>500000</v>
      </c>
      <c r="D1987" s="7">
        <v>485341</v>
      </c>
    </row>
    <row r="1988" spans="1:4" x14ac:dyDescent="0.3">
      <c r="A1988" t="s">
        <v>5318</v>
      </c>
      <c r="B1988" s="7">
        <v>5480318</v>
      </c>
      <c r="C1988" s="7">
        <v>5000000</v>
      </c>
      <c r="D1988" s="7">
        <v>480318</v>
      </c>
    </row>
    <row r="1989" spans="1:4" x14ac:dyDescent="0.3">
      <c r="A1989" t="s">
        <v>6383</v>
      </c>
      <c r="B1989" s="7">
        <v>536767</v>
      </c>
      <c r="C1989" s="7">
        <v>60000</v>
      </c>
      <c r="D1989" s="7">
        <v>476767</v>
      </c>
    </row>
    <row r="1990" spans="1:4" x14ac:dyDescent="0.3">
      <c r="A1990" t="s">
        <v>5023</v>
      </c>
      <c r="B1990" s="7">
        <v>7455447</v>
      </c>
      <c r="C1990" s="7">
        <v>7000000</v>
      </c>
      <c r="D1990" s="7">
        <v>455447</v>
      </c>
    </row>
    <row r="1991" spans="1:4" x14ac:dyDescent="0.3">
      <c r="A1991" t="s">
        <v>6136</v>
      </c>
      <c r="B1991" s="7">
        <v>1141829</v>
      </c>
      <c r="C1991" s="7">
        <v>700000</v>
      </c>
      <c r="D1991" s="7">
        <v>441829</v>
      </c>
    </row>
    <row r="1992" spans="1:4" x14ac:dyDescent="0.3">
      <c r="A1992" t="s">
        <v>6433</v>
      </c>
      <c r="B1992" s="7">
        <v>424760</v>
      </c>
      <c r="C1992" s="7">
        <v>7000</v>
      </c>
      <c r="D1992" s="7">
        <v>417760</v>
      </c>
    </row>
    <row r="1993" spans="1:4" x14ac:dyDescent="0.3">
      <c r="A1993" t="s">
        <v>2990</v>
      </c>
      <c r="B1993" s="7">
        <v>25517500</v>
      </c>
      <c r="C1993" s="7">
        <v>25100000</v>
      </c>
      <c r="D1993" s="7">
        <v>417500</v>
      </c>
    </row>
    <row r="1994" spans="1:4" x14ac:dyDescent="0.3">
      <c r="A1994" t="s">
        <v>6179</v>
      </c>
      <c r="B1994" s="7">
        <v>906666</v>
      </c>
      <c r="C1994" s="7">
        <v>500000</v>
      </c>
      <c r="D1994" s="7">
        <v>406666</v>
      </c>
    </row>
    <row r="1995" spans="1:4" x14ac:dyDescent="0.3">
      <c r="A1995" t="s">
        <v>6106</v>
      </c>
      <c r="B1995" s="7">
        <v>1243961</v>
      </c>
      <c r="C1995" s="7">
        <v>850000</v>
      </c>
      <c r="D1995" s="7">
        <v>393961</v>
      </c>
    </row>
    <row r="1996" spans="1:4" x14ac:dyDescent="0.3">
      <c r="A1996" t="s">
        <v>905</v>
      </c>
      <c r="B1996" s="7">
        <v>80360866</v>
      </c>
      <c r="C1996" s="7">
        <v>80000000</v>
      </c>
      <c r="D1996" s="7">
        <v>360866</v>
      </c>
    </row>
    <row r="1997" spans="1:4" x14ac:dyDescent="0.3">
      <c r="A1997" t="s">
        <v>6346</v>
      </c>
      <c r="B1997" s="7">
        <v>469947</v>
      </c>
      <c r="C1997" s="7">
        <v>120000</v>
      </c>
      <c r="D1997" s="7">
        <v>349947</v>
      </c>
    </row>
    <row r="1998" spans="1:4" x14ac:dyDescent="0.3">
      <c r="A1998" t="s">
        <v>5901</v>
      </c>
      <c r="B1998" s="7">
        <v>1647780</v>
      </c>
      <c r="C1998" s="7">
        <v>1300000</v>
      </c>
      <c r="D1998" s="7">
        <v>347780</v>
      </c>
    </row>
    <row r="1999" spans="1:4" x14ac:dyDescent="0.3">
      <c r="A1999" t="s">
        <v>3900</v>
      </c>
      <c r="B1999" s="7">
        <v>16346122</v>
      </c>
      <c r="C1999" s="7">
        <v>16000000</v>
      </c>
      <c r="D1999" s="7">
        <v>346122</v>
      </c>
    </row>
    <row r="2000" spans="1:4" x14ac:dyDescent="0.3">
      <c r="A2000" t="s">
        <v>3727</v>
      </c>
      <c r="B2000" s="7">
        <v>18329466</v>
      </c>
      <c r="C2000" s="7">
        <v>18000000</v>
      </c>
      <c r="D2000" s="7">
        <v>329466</v>
      </c>
    </row>
    <row r="2001" spans="1:4" x14ac:dyDescent="0.3">
      <c r="A2001" t="s">
        <v>6394</v>
      </c>
      <c r="B2001" s="7">
        <v>389804</v>
      </c>
      <c r="C2001" s="7">
        <v>65000</v>
      </c>
      <c r="D2001" s="7">
        <v>324804</v>
      </c>
    </row>
    <row r="2002" spans="1:4" x14ac:dyDescent="0.3">
      <c r="A2002" t="s">
        <v>2920</v>
      </c>
      <c r="B2002" s="7">
        <v>13823741</v>
      </c>
      <c r="C2002" s="7">
        <v>13500000</v>
      </c>
      <c r="D2002" s="7">
        <v>323741</v>
      </c>
    </row>
    <row r="2003" spans="1:4" x14ac:dyDescent="0.3">
      <c r="A2003" t="s">
        <v>5319</v>
      </c>
      <c r="B2003" s="7">
        <v>5308707</v>
      </c>
      <c r="C2003" s="7">
        <v>5000000</v>
      </c>
      <c r="D2003" s="7">
        <v>308707</v>
      </c>
    </row>
    <row r="2004" spans="1:4" x14ac:dyDescent="0.3">
      <c r="A2004" t="s">
        <v>5444</v>
      </c>
      <c r="B2004" s="7">
        <v>4301331</v>
      </c>
      <c r="C2004" s="7">
        <v>4000000</v>
      </c>
      <c r="D2004" s="7">
        <v>301331</v>
      </c>
    </row>
    <row r="2005" spans="1:4" x14ac:dyDescent="0.3">
      <c r="A2005" t="s">
        <v>5951</v>
      </c>
      <c r="B2005" s="7">
        <v>1400000</v>
      </c>
      <c r="C2005" s="7">
        <v>1100000</v>
      </c>
      <c r="D2005" s="7">
        <v>300000</v>
      </c>
    </row>
    <row r="2006" spans="1:4" x14ac:dyDescent="0.3">
      <c r="A2006" t="s">
        <v>5683</v>
      </c>
      <c r="B2006" s="7">
        <v>333658</v>
      </c>
      <c r="C2006" s="7">
        <v>34000</v>
      </c>
      <c r="D2006" s="7">
        <v>299658</v>
      </c>
    </row>
    <row r="2007" spans="1:4" x14ac:dyDescent="0.3">
      <c r="A2007" t="s">
        <v>5526</v>
      </c>
      <c r="B2007" s="7">
        <v>3293258</v>
      </c>
      <c r="C2007" s="7">
        <v>3000000</v>
      </c>
      <c r="D2007" s="7">
        <v>293258</v>
      </c>
    </row>
    <row r="2008" spans="1:4" x14ac:dyDescent="0.3">
      <c r="A2008" t="s">
        <v>5010</v>
      </c>
      <c r="B2008" s="7">
        <v>7292175</v>
      </c>
      <c r="C2008" s="7">
        <v>7000000</v>
      </c>
      <c r="D2008" s="7">
        <v>292175</v>
      </c>
    </row>
    <row r="2009" spans="1:4" x14ac:dyDescent="0.3">
      <c r="A2009" t="s">
        <v>4890</v>
      </c>
      <c r="B2009" s="7">
        <v>8279017</v>
      </c>
      <c r="C2009" s="7">
        <v>8000000</v>
      </c>
      <c r="D2009" s="7">
        <v>279017</v>
      </c>
    </row>
    <row r="2010" spans="1:4" x14ac:dyDescent="0.3">
      <c r="A2010" t="s">
        <v>5991</v>
      </c>
      <c r="B2010" s="7">
        <v>1277257</v>
      </c>
      <c r="C2010" s="7">
        <v>1000000</v>
      </c>
      <c r="D2010" s="7">
        <v>277257</v>
      </c>
    </row>
    <row r="2011" spans="1:4" x14ac:dyDescent="0.3">
      <c r="A2011" t="s">
        <v>3294</v>
      </c>
      <c r="B2011" s="7">
        <v>22264487</v>
      </c>
      <c r="C2011" s="7">
        <v>22000000</v>
      </c>
      <c r="D2011" s="7">
        <v>264487</v>
      </c>
    </row>
    <row r="2012" spans="1:4" x14ac:dyDescent="0.3">
      <c r="A2012" t="s">
        <v>3369</v>
      </c>
      <c r="B2012" s="7">
        <v>20259297</v>
      </c>
      <c r="C2012" s="7">
        <v>20000000</v>
      </c>
      <c r="D2012" s="7">
        <v>259297</v>
      </c>
    </row>
    <row r="2013" spans="1:4" x14ac:dyDescent="0.3">
      <c r="A2013" t="s">
        <v>5945</v>
      </c>
      <c r="B2013" s="7">
        <v>2850263</v>
      </c>
      <c r="C2013" s="7">
        <v>2600000</v>
      </c>
      <c r="D2013" s="7">
        <v>250263</v>
      </c>
    </row>
    <row r="2014" spans="1:4" x14ac:dyDescent="0.3">
      <c r="A2014" t="s">
        <v>5837</v>
      </c>
      <c r="B2014" s="7">
        <v>1943649</v>
      </c>
      <c r="C2014" s="7">
        <v>1700000</v>
      </c>
      <c r="D2014" s="7">
        <v>243649</v>
      </c>
    </row>
    <row r="2015" spans="1:4" x14ac:dyDescent="0.3">
      <c r="A2015" t="s">
        <v>6254</v>
      </c>
      <c r="B2015" s="7">
        <v>617172</v>
      </c>
      <c r="C2015" s="7">
        <v>375000</v>
      </c>
      <c r="D2015" s="7">
        <v>242172</v>
      </c>
    </row>
    <row r="2016" spans="1:4" x14ac:dyDescent="0.3">
      <c r="A2016" t="s">
        <v>3484</v>
      </c>
      <c r="B2016" s="7">
        <v>20241395</v>
      </c>
      <c r="C2016" s="7">
        <v>20000000</v>
      </c>
      <c r="D2016" s="7">
        <v>241395</v>
      </c>
    </row>
    <row r="2017" spans="1:4" x14ac:dyDescent="0.3">
      <c r="A2017" t="s">
        <v>6411</v>
      </c>
      <c r="B2017" s="7">
        <v>277233</v>
      </c>
      <c r="C2017" s="7">
        <v>40000</v>
      </c>
      <c r="D2017" s="7">
        <v>237233</v>
      </c>
    </row>
    <row r="2018" spans="1:4" x14ac:dyDescent="0.3">
      <c r="A2018" t="s">
        <v>1064</v>
      </c>
      <c r="B2018" s="7">
        <v>70224196</v>
      </c>
      <c r="C2018" s="7">
        <v>70000000</v>
      </c>
      <c r="D2018" s="7">
        <v>224196</v>
      </c>
    </row>
    <row r="2019" spans="1:4" x14ac:dyDescent="0.3">
      <c r="A2019" t="s">
        <v>6413</v>
      </c>
      <c r="B2019" s="7">
        <v>243768</v>
      </c>
      <c r="C2019" s="7">
        <v>30000</v>
      </c>
      <c r="D2019" s="7">
        <v>213768</v>
      </c>
    </row>
    <row r="2020" spans="1:4" x14ac:dyDescent="0.3">
      <c r="A2020" t="s">
        <v>3901</v>
      </c>
      <c r="B2020" s="7">
        <v>16204793</v>
      </c>
      <c r="C2020" s="7">
        <v>16000000</v>
      </c>
      <c r="D2020" s="7">
        <v>204793</v>
      </c>
    </row>
    <row r="2021" spans="1:4" x14ac:dyDescent="0.3">
      <c r="A2021" t="s">
        <v>1734</v>
      </c>
      <c r="B2021" s="7">
        <v>40203020</v>
      </c>
      <c r="C2021" s="7">
        <v>40000000</v>
      </c>
      <c r="D2021" s="7">
        <v>203020</v>
      </c>
    </row>
    <row r="2022" spans="1:4" x14ac:dyDescent="0.3">
      <c r="A2022" t="s">
        <v>6114</v>
      </c>
      <c r="B2022" s="7">
        <v>1001437</v>
      </c>
      <c r="C2022" s="7">
        <v>800000</v>
      </c>
      <c r="D2022" s="7">
        <v>201437</v>
      </c>
    </row>
    <row r="2023" spans="1:4" x14ac:dyDescent="0.3">
      <c r="A2023" t="s">
        <v>640</v>
      </c>
      <c r="B2023" s="7">
        <v>10200000</v>
      </c>
      <c r="C2023" s="7">
        <v>10000000</v>
      </c>
      <c r="D2023" s="7">
        <v>200000</v>
      </c>
    </row>
    <row r="2024" spans="1:4" x14ac:dyDescent="0.3">
      <c r="A2024" t="s">
        <v>6409</v>
      </c>
      <c r="B2024" s="7">
        <v>241816</v>
      </c>
      <c r="C2024" s="7">
        <v>42000</v>
      </c>
      <c r="D2024" s="7">
        <v>199816</v>
      </c>
    </row>
    <row r="2025" spans="1:4" x14ac:dyDescent="0.3">
      <c r="A2025" t="s">
        <v>6330</v>
      </c>
      <c r="B2025" s="7">
        <v>381225</v>
      </c>
      <c r="C2025" s="7">
        <v>200000</v>
      </c>
      <c r="D2025" s="7">
        <v>181225</v>
      </c>
    </row>
    <row r="2026" spans="1:4" x14ac:dyDescent="0.3">
      <c r="A2026" t="s">
        <v>6421</v>
      </c>
      <c r="B2026" s="7">
        <v>192467</v>
      </c>
      <c r="C2026" s="7">
        <v>15000</v>
      </c>
      <c r="D2026" s="7">
        <v>177467</v>
      </c>
    </row>
    <row r="2027" spans="1:4" x14ac:dyDescent="0.3">
      <c r="A2027" t="s">
        <v>6426</v>
      </c>
      <c r="B2027" s="7">
        <v>180483</v>
      </c>
      <c r="C2027" s="7">
        <v>10000</v>
      </c>
      <c r="D2027" s="7">
        <v>170483</v>
      </c>
    </row>
    <row r="2028" spans="1:4" x14ac:dyDescent="0.3">
      <c r="A2028" t="s">
        <v>5014</v>
      </c>
      <c r="B2028" s="7">
        <v>6165429</v>
      </c>
      <c r="C2028" s="7">
        <v>6000000</v>
      </c>
      <c r="D2028" s="7">
        <v>165429</v>
      </c>
    </row>
    <row r="2029" spans="1:4" x14ac:dyDescent="0.3">
      <c r="A2029" t="s">
        <v>1710</v>
      </c>
      <c r="B2029" s="7">
        <v>50150619</v>
      </c>
      <c r="C2029" s="7">
        <v>50000000</v>
      </c>
      <c r="D2029" s="7">
        <v>150619</v>
      </c>
    </row>
    <row r="2030" spans="1:4" x14ac:dyDescent="0.3">
      <c r="A2030" t="s">
        <v>6427</v>
      </c>
      <c r="B2030" s="7">
        <v>136007</v>
      </c>
      <c r="C2030" s="7">
        <v>4500</v>
      </c>
      <c r="D2030" s="7">
        <v>131507</v>
      </c>
    </row>
    <row r="2031" spans="1:4" x14ac:dyDescent="0.3">
      <c r="A2031" t="s">
        <v>1486</v>
      </c>
      <c r="B2031" s="7">
        <v>60128566</v>
      </c>
      <c r="C2031" s="7">
        <v>60000000</v>
      </c>
      <c r="D2031" s="7">
        <v>128566</v>
      </c>
    </row>
    <row r="2032" spans="1:4" x14ac:dyDescent="0.3">
      <c r="A2032" t="s">
        <v>6293</v>
      </c>
      <c r="B2032" s="7">
        <v>489220</v>
      </c>
      <c r="C2032" s="7">
        <v>365000</v>
      </c>
      <c r="D2032" s="7">
        <v>124220</v>
      </c>
    </row>
    <row r="2033" spans="1:4" x14ac:dyDescent="0.3">
      <c r="A2033" t="s">
        <v>583</v>
      </c>
      <c r="B2033" s="7">
        <v>100117603</v>
      </c>
      <c r="C2033" s="7">
        <v>100000000</v>
      </c>
      <c r="D2033" s="7">
        <v>117603</v>
      </c>
    </row>
    <row r="2034" spans="1:4" x14ac:dyDescent="0.3">
      <c r="A2034" t="s">
        <v>5624</v>
      </c>
      <c r="B2034" s="7">
        <v>3105269</v>
      </c>
      <c r="C2034" s="7">
        <v>3000000</v>
      </c>
      <c r="D2034" s="7">
        <v>105269</v>
      </c>
    </row>
    <row r="2035" spans="1:4" x14ac:dyDescent="0.3">
      <c r="A2035" t="s">
        <v>6185</v>
      </c>
      <c r="B2035" s="7">
        <v>603943</v>
      </c>
      <c r="C2035" s="7">
        <v>500000</v>
      </c>
      <c r="D2035" s="7">
        <v>103943</v>
      </c>
    </row>
    <row r="2036" spans="1:4" x14ac:dyDescent="0.3">
      <c r="A2036" t="s">
        <v>4054</v>
      </c>
      <c r="B2036" s="7">
        <v>15100000</v>
      </c>
      <c r="C2036" s="7">
        <v>15000000</v>
      </c>
      <c r="D2036" s="7">
        <v>100000</v>
      </c>
    </row>
    <row r="2037" spans="1:4" x14ac:dyDescent="0.3">
      <c r="A2037" t="s">
        <v>6440</v>
      </c>
      <c r="B2037" s="7">
        <v>85222</v>
      </c>
      <c r="C2037" s="7">
        <v>1100</v>
      </c>
      <c r="D2037" s="7">
        <v>84122</v>
      </c>
    </row>
    <row r="2038" spans="1:4" x14ac:dyDescent="0.3">
      <c r="A2038" t="s">
        <v>132</v>
      </c>
      <c r="B2038" s="7">
        <v>140080850</v>
      </c>
      <c r="C2038" s="7">
        <v>140000000</v>
      </c>
      <c r="D2038" s="7">
        <v>80850</v>
      </c>
    </row>
    <row r="2039" spans="1:4" x14ac:dyDescent="0.3">
      <c r="A2039" t="s">
        <v>6372</v>
      </c>
      <c r="B2039" s="7">
        <v>110536</v>
      </c>
      <c r="C2039" s="7">
        <v>40000</v>
      </c>
      <c r="D2039" s="7">
        <v>70536</v>
      </c>
    </row>
    <row r="2040" spans="1:4" x14ac:dyDescent="0.3">
      <c r="A2040" t="s">
        <v>6435</v>
      </c>
      <c r="B2040" s="7">
        <v>70071</v>
      </c>
      <c r="C2040" s="7">
        <v>7000</v>
      </c>
      <c r="D2040" s="7">
        <v>63071</v>
      </c>
    </row>
    <row r="2041" spans="1:4" x14ac:dyDescent="0.3">
      <c r="A2041" t="s">
        <v>6424</v>
      </c>
      <c r="B2041" s="7">
        <v>76382</v>
      </c>
      <c r="C2041" s="7">
        <v>15000</v>
      </c>
      <c r="D2041" s="7">
        <v>61382</v>
      </c>
    </row>
    <row r="2042" spans="1:4" x14ac:dyDescent="0.3">
      <c r="A2042" t="s">
        <v>6096</v>
      </c>
      <c r="B2042" s="7">
        <v>1007962</v>
      </c>
      <c r="C2042" s="7">
        <v>950000</v>
      </c>
      <c r="D2042" s="7">
        <v>57962</v>
      </c>
    </row>
    <row r="2043" spans="1:4" x14ac:dyDescent="0.3">
      <c r="A2043" t="s">
        <v>5064</v>
      </c>
      <c r="B2043" s="7">
        <v>6857096</v>
      </c>
      <c r="C2043" s="7">
        <v>6800000</v>
      </c>
      <c r="D2043" s="7">
        <v>57096</v>
      </c>
    </row>
    <row r="2044" spans="1:4" x14ac:dyDescent="0.3">
      <c r="A2044" t="s">
        <v>6284</v>
      </c>
      <c r="B2044" s="7">
        <v>318622</v>
      </c>
      <c r="C2044" s="7">
        <v>270000</v>
      </c>
      <c r="D2044" s="7">
        <v>48622</v>
      </c>
    </row>
    <row r="2045" spans="1:4" x14ac:dyDescent="0.3">
      <c r="A2045" t="s">
        <v>5445</v>
      </c>
      <c r="B2045" s="7">
        <v>4046737</v>
      </c>
      <c r="C2045" s="7">
        <v>4000000</v>
      </c>
      <c r="D2045" s="7">
        <v>46737</v>
      </c>
    </row>
    <row r="2046" spans="1:4" x14ac:dyDescent="0.3">
      <c r="A2046" t="s">
        <v>6299</v>
      </c>
      <c r="B2046" s="7">
        <v>191309</v>
      </c>
      <c r="C2046" s="7">
        <v>150000</v>
      </c>
      <c r="D2046" s="7">
        <v>41309</v>
      </c>
    </row>
    <row r="2047" spans="1:4" x14ac:dyDescent="0.3">
      <c r="A2047" t="s">
        <v>6249</v>
      </c>
      <c r="B2047" s="7">
        <v>425899</v>
      </c>
      <c r="C2047" s="7">
        <v>400000</v>
      </c>
      <c r="D2047" s="7">
        <v>25899</v>
      </c>
    </row>
    <row r="2048" spans="1:4" x14ac:dyDescent="0.3">
      <c r="A2048" t="s">
        <v>6337</v>
      </c>
      <c r="B2048" s="7">
        <v>215185</v>
      </c>
      <c r="C2048" s="7">
        <v>200000</v>
      </c>
      <c r="D2048" s="7">
        <v>15185</v>
      </c>
    </row>
    <row r="2049" spans="1:4" x14ac:dyDescent="0.3">
      <c r="A2049" t="s">
        <v>5320</v>
      </c>
      <c r="B2049" s="7">
        <v>5009677</v>
      </c>
      <c r="C2049" s="7">
        <v>5000000</v>
      </c>
      <c r="D2049" s="7">
        <v>9677</v>
      </c>
    </row>
    <row r="2050" spans="1:4" x14ac:dyDescent="0.3">
      <c r="A2050" t="s">
        <v>1713</v>
      </c>
      <c r="B2050" s="7">
        <v>50007168</v>
      </c>
      <c r="C2050" s="7">
        <v>50000000</v>
      </c>
      <c r="D2050" s="7">
        <v>7168</v>
      </c>
    </row>
    <row r="2051" spans="1:4" x14ac:dyDescent="0.3">
      <c r="A2051" t="s">
        <v>5614</v>
      </c>
      <c r="B2051" s="7">
        <v>3000000</v>
      </c>
      <c r="C2051" s="7">
        <v>3000000</v>
      </c>
      <c r="D2051" s="7">
        <v>0</v>
      </c>
    </row>
    <row r="2052" spans="1:4" x14ac:dyDescent="0.3">
      <c r="A2052" t="s">
        <v>6213</v>
      </c>
      <c r="B2052" s="7">
        <v>0</v>
      </c>
      <c r="C2052" s="7">
        <v>0</v>
      </c>
      <c r="D2052" s="7">
        <v>0</v>
      </c>
    </row>
    <row r="2053" spans="1:4" x14ac:dyDescent="0.3">
      <c r="A2053" t="s">
        <v>6215</v>
      </c>
      <c r="B2053" s="7">
        <v>0</v>
      </c>
      <c r="C2053" s="7">
        <v>0</v>
      </c>
      <c r="D2053" s="7">
        <v>0</v>
      </c>
    </row>
    <row r="2054" spans="1:4" x14ac:dyDescent="0.3">
      <c r="A2054" t="s">
        <v>5784</v>
      </c>
      <c r="B2054" s="7">
        <v>12667</v>
      </c>
      <c r="C2054" s="7">
        <v>14000</v>
      </c>
      <c r="D2054" s="7">
        <v>-1333</v>
      </c>
    </row>
    <row r="2055" spans="1:4" x14ac:dyDescent="0.3">
      <c r="A2055" t="s">
        <v>6439</v>
      </c>
      <c r="B2055" s="7">
        <v>0</v>
      </c>
      <c r="C2055" s="7">
        <v>1400</v>
      </c>
      <c r="D2055" s="7">
        <v>-1400</v>
      </c>
    </row>
    <row r="2056" spans="1:4" x14ac:dyDescent="0.3">
      <c r="A2056" t="s">
        <v>6357</v>
      </c>
      <c r="B2056" s="7">
        <v>155984</v>
      </c>
      <c r="C2056" s="7">
        <v>160000</v>
      </c>
      <c r="D2056" s="7">
        <v>-4016</v>
      </c>
    </row>
    <row r="2057" spans="1:4" x14ac:dyDescent="0.3">
      <c r="A2057" t="s">
        <v>6437</v>
      </c>
      <c r="B2057" s="7">
        <v>4584</v>
      </c>
      <c r="C2057" s="7">
        <v>9000</v>
      </c>
      <c r="D2057" s="7">
        <v>-4416</v>
      </c>
    </row>
    <row r="2058" spans="1:4" x14ac:dyDescent="0.3">
      <c r="A2058" t="s">
        <v>4227</v>
      </c>
      <c r="B2058" s="7">
        <v>14989761</v>
      </c>
      <c r="C2058" s="7">
        <v>15000000</v>
      </c>
      <c r="D2058" s="7">
        <v>-10239</v>
      </c>
    </row>
    <row r="2059" spans="1:4" x14ac:dyDescent="0.3">
      <c r="A2059" t="s">
        <v>5755</v>
      </c>
      <c r="B2059" s="7">
        <v>1984378</v>
      </c>
      <c r="C2059" s="7">
        <v>2000000</v>
      </c>
      <c r="D2059" s="7">
        <v>-15622</v>
      </c>
    </row>
    <row r="2060" spans="1:4" x14ac:dyDescent="0.3">
      <c r="A2060" t="s">
        <v>6420</v>
      </c>
      <c r="B2060" s="7">
        <v>0</v>
      </c>
      <c r="C2060" s="7">
        <v>17350</v>
      </c>
      <c r="D2060" s="7">
        <v>-17350</v>
      </c>
    </row>
    <row r="2061" spans="1:4" x14ac:dyDescent="0.3">
      <c r="A2061" t="s">
        <v>5997</v>
      </c>
      <c r="B2061" s="7">
        <v>982214</v>
      </c>
      <c r="C2061" s="7">
        <v>1000000</v>
      </c>
      <c r="D2061" s="7">
        <v>-17786</v>
      </c>
    </row>
    <row r="2062" spans="1:4" x14ac:dyDescent="0.3">
      <c r="A2062" t="s">
        <v>6416</v>
      </c>
      <c r="B2062" s="7">
        <v>8231</v>
      </c>
      <c r="C2062" s="7">
        <v>27000</v>
      </c>
      <c r="D2062" s="7">
        <v>-18769</v>
      </c>
    </row>
    <row r="2063" spans="1:4" x14ac:dyDescent="0.3">
      <c r="A2063" t="s">
        <v>6387</v>
      </c>
      <c r="B2063" s="7">
        <v>40557</v>
      </c>
      <c r="C2063" s="7">
        <v>60000</v>
      </c>
      <c r="D2063" s="7">
        <v>-19443</v>
      </c>
    </row>
    <row r="2064" spans="1:4" x14ac:dyDescent="0.3">
      <c r="A2064" t="s">
        <v>2748</v>
      </c>
      <c r="B2064" s="7">
        <v>19976073</v>
      </c>
      <c r="C2064" s="7">
        <v>20000000</v>
      </c>
      <c r="D2064" s="7">
        <v>-23927</v>
      </c>
    </row>
    <row r="2065" spans="1:4" x14ac:dyDescent="0.3">
      <c r="A2065" t="s">
        <v>6335</v>
      </c>
      <c r="B2065" s="7">
        <v>174682</v>
      </c>
      <c r="C2065" s="7">
        <v>200000</v>
      </c>
      <c r="D2065" s="7">
        <v>-25318</v>
      </c>
    </row>
    <row r="2066" spans="1:4" x14ac:dyDescent="0.3">
      <c r="A2066" t="s">
        <v>6104</v>
      </c>
      <c r="B2066" s="7">
        <v>819939</v>
      </c>
      <c r="C2066" s="7">
        <v>850000</v>
      </c>
      <c r="D2066" s="7">
        <v>-30061</v>
      </c>
    </row>
    <row r="2067" spans="1:4" x14ac:dyDescent="0.3">
      <c r="A2067" t="s">
        <v>6295</v>
      </c>
      <c r="B2067" s="7">
        <v>212285</v>
      </c>
      <c r="C2067" s="7">
        <v>250000</v>
      </c>
      <c r="D2067" s="7">
        <v>-37715</v>
      </c>
    </row>
    <row r="2068" spans="1:4" x14ac:dyDescent="0.3">
      <c r="A2068" t="s">
        <v>6389</v>
      </c>
      <c r="B2068" s="7">
        <v>30084</v>
      </c>
      <c r="C2068" s="7">
        <v>70000</v>
      </c>
      <c r="D2068" s="7">
        <v>-39916</v>
      </c>
    </row>
    <row r="2069" spans="1:4" x14ac:dyDescent="0.3">
      <c r="A2069" t="s">
        <v>6406</v>
      </c>
      <c r="B2069" s="7">
        <v>0</v>
      </c>
      <c r="C2069" s="7">
        <v>42000</v>
      </c>
      <c r="D2069" s="7">
        <v>-42000</v>
      </c>
    </row>
    <row r="2070" spans="1:4" x14ac:dyDescent="0.3">
      <c r="A2070" t="s">
        <v>6272</v>
      </c>
      <c r="B2070" s="7">
        <v>255352</v>
      </c>
      <c r="C2070" s="7">
        <v>300000</v>
      </c>
      <c r="D2070" s="7">
        <v>-44648</v>
      </c>
    </row>
    <row r="2071" spans="1:4" x14ac:dyDescent="0.3">
      <c r="A2071" t="s">
        <v>6157</v>
      </c>
      <c r="B2071" s="7">
        <v>515005</v>
      </c>
      <c r="C2071" s="7">
        <v>560000</v>
      </c>
      <c r="D2071" s="7">
        <v>-44995</v>
      </c>
    </row>
    <row r="2072" spans="1:4" x14ac:dyDescent="0.3">
      <c r="A2072" t="s">
        <v>6408</v>
      </c>
      <c r="B2072" s="7">
        <v>0</v>
      </c>
      <c r="C2072" s="7">
        <v>45000</v>
      </c>
      <c r="D2072" s="7">
        <v>-45000</v>
      </c>
    </row>
    <row r="2073" spans="1:4" x14ac:dyDescent="0.3">
      <c r="A2073" t="s">
        <v>6298</v>
      </c>
      <c r="B2073" s="7">
        <v>203134</v>
      </c>
      <c r="C2073" s="7">
        <v>250000</v>
      </c>
      <c r="D2073" s="7">
        <v>-46866</v>
      </c>
    </row>
    <row r="2074" spans="1:4" x14ac:dyDescent="0.3">
      <c r="A2074" t="s">
        <v>5325</v>
      </c>
      <c r="B2074" s="7">
        <v>3950029</v>
      </c>
      <c r="C2074" s="7">
        <v>4000000</v>
      </c>
      <c r="D2074" s="7">
        <v>-49971</v>
      </c>
    </row>
    <row r="2075" spans="1:4" x14ac:dyDescent="0.3">
      <c r="A2075" t="s">
        <v>6396</v>
      </c>
      <c r="B2075" s="7">
        <v>0</v>
      </c>
      <c r="C2075" s="7">
        <v>50000</v>
      </c>
      <c r="D2075" s="7">
        <v>-50000</v>
      </c>
    </row>
    <row r="2076" spans="1:4" x14ac:dyDescent="0.3">
      <c r="A2076" t="s">
        <v>6398</v>
      </c>
      <c r="B2076" s="7">
        <v>0</v>
      </c>
      <c r="C2076" s="7">
        <v>50000</v>
      </c>
      <c r="D2076" s="7">
        <v>-50000</v>
      </c>
    </row>
    <row r="2077" spans="1:4" x14ac:dyDescent="0.3">
      <c r="A2077" t="s">
        <v>6400</v>
      </c>
      <c r="B2077" s="7">
        <v>0</v>
      </c>
      <c r="C2077" s="7">
        <v>50000</v>
      </c>
      <c r="D2077" s="7">
        <v>-50000</v>
      </c>
    </row>
    <row r="2078" spans="1:4" x14ac:dyDescent="0.3">
      <c r="A2078" t="s">
        <v>6404</v>
      </c>
      <c r="B2078" s="7">
        <v>0</v>
      </c>
      <c r="C2078" s="7">
        <v>50000</v>
      </c>
      <c r="D2078" s="7">
        <v>-50000</v>
      </c>
    </row>
    <row r="2079" spans="1:4" x14ac:dyDescent="0.3">
      <c r="A2079" t="s">
        <v>3677</v>
      </c>
      <c r="B2079" s="7">
        <v>18439082</v>
      </c>
      <c r="C2079" s="7">
        <v>18500000</v>
      </c>
      <c r="D2079" s="7">
        <v>-60918</v>
      </c>
    </row>
    <row r="2080" spans="1:4" x14ac:dyDescent="0.3">
      <c r="A2080" t="s">
        <v>4055</v>
      </c>
      <c r="B2080" s="7">
        <v>14938570</v>
      </c>
      <c r="C2080" s="7">
        <v>15000000</v>
      </c>
      <c r="D2080" s="7">
        <v>-61430</v>
      </c>
    </row>
    <row r="2081" spans="1:4" x14ac:dyDescent="0.3">
      <c r="A2081" t="s">
        <v>6391</v>
      </c>
      <c r="B2081" s="7">
        <v>0</v>
      </c>
      <c r="C2081" s="7">
        <v>70000</v>
      </c>
      <c r="D2081" s="7">
        <v>-70000</v>
      </c>
    </row>
    <row r="2082" spans="1:4" x14ac:dyDescent="0.3">
      <c r="A2082" t="s">
        <v>6226</v>
      </c>
      <c r="B2082" s="7">
        <v>379122</v>
      </c>
      <c r="C2082" s="7">
        <v>450000</v>
      </c>
      <c r="D2082" s="7">
        <v>-70878</v>
      </c>
    </row>
    <row r="2083" spans="1:4" x14ac:dyDescent="0.3">
      <c r="A2083" t="s">
        <v>6302</v>
      </c>
      <c r="B2083" s="7">
        <v>177840</v>
      </c>
      <c r="C2083" s="7">
        <v>250000</v>
      </c>
      <c r="D2083" s="7">
        <v>-72160</v>
      </c>
    </row>
    <row r="2084" spans="1:4" x14ac:dyDescent="0.3">
      <c r="A2084" t="s">
        <v>5546</v>
      </c>
      <c r="B2084" s="7">
        <v>2926565</v>
      </c>
      <c r="C2084" s="7">
        <v>3000000</v>
      </c>
      <c r="D2084" s="7">
        <v>-73435</v>
      </c>
    </row>
    <row r="2085" spans="1:4" x14ac:dyDescent="0.3">
      <c r="A2085" t="s">
        <v>5611</v>
      </c>
      <c r="B2085" s="7">
        <v>2912363</v>
      </c>
      <c r="C2085" s="7">
        <v>3000000</v>
      </c>
      <c r="D2085" s="7">
        <v>-87637</v>
      </c>
    </row>
    <row r="2086" spans="1:4" x14ac:dyDescent="0.3">
      <c r="A2086" t="s">
        <v>6244</v>
      </c>
      <c r="B2086" s="7">
        <v>11798</v>
      </c>
      <c r="C2086" s="7">
        <v>100000</v>
      </c>
      <c r="D2086" s="7">
        <v>-88202</v>
      </c>
    </row>
    <row r="2087" spans="1:4" x14ac:dyDescent="0.3">
      <c r="A2087" t="s">
        <v>3611</v>
      </c>
      <c r="B2087" s="7">
        <v>1900725</v>
      </c>
      <c r="C2087" s="7">
        <v>2000000</v>
      </c>
      <c r="D2087" s="7">
        <v>-99275</v>
      </c>
    </row>
    <row r="2088" spans="1:4" x14ac:dyDescent="0.3">
      <c r="A2088" t="s">
        <v>4181</v>
      </c>
      <c r="B2088" s="7">
        <v>19900000</v>
      </c>
      <c r="C2088" s="7">
        <v>20000000</v>
      </c>
      <c r="D2088" s="7">
        <v>-100000</v>
      </c>
    </row>
    <row r="2089" spans="1:4" x14ac:dyDescent="0.3">
      <c r="A2089" t="s">
        <v>6377</v>
      </c>
      <c r="B2089" s="7">
        <v>0</v>
      </c>
      <c r="C2089" s="7">
        <v>100000</v>
      </c>
      <c r="D2089" s="7">
        <v>-100000</v>
      </c>
    </row>
    <row r="2090" spans="1:4" x14ac:dyDescent="0.3">
      <c r="A2090" t="s">
        <v>6380</v>
      </c>
      <c r="B2090" s="7">
        <v>0</v>
      </c>
      <c r="C2090" s="7">
        <v>100000</v>
      </c>
      <c r="D2090" s="7">
        <v>-100000</v>
      </c>
    </row>
    <row r="2091" spans="1:4" x14ac:dyDescent="0.3">
      <c r="A2091" t="s">
        <v>5152</v>
      </c>
      <c r="B2091" s="7">
        <v>5895238</v>
      </c>
      <c r="C2091" s="7">
        <v>6000000</v>
      </c>
      <c r="D2091" s="7">
        <v>-104762</v>
      </c>
    </row>
    <row r="2092" spans="1:4" x14ac:dyDescent="0.3">
      <c r="A2092" t="s">
        <v>6321</v>
      </c>
      <c r="B2092" s="7">
        <v>111300</v>
      </c>
      <c r="C2092" s="7">
        <v>225000</v>
      </c>
      <c r="D2092" s="7">
        <v>-113700</v>
      </c>
    </row>
    <row r="2093" spans="1:4" x14ac:dyDescent="0.3">
      <c r="A2093" t="s">
        <v>6333</v>
      </c>
      <c r="B2093" s="7">
        <v>78030</v>
      </c>
      <c r="C2093" s="7">
        <v>200000</v>
      </c>
      <c r="D2093" s="7">
        <v>-121970</v>
      </c>
    </row>
    <row r="2094" spans="1:4" x14ac:dyDescent="0.3">
      <c r="A2094" t="s">
        <v>3456</v>
      </c>
      <c r="B2094" s="7">
        <v>26876529</v>
      </c>
      <c r="C2094" s="7">
        <v>27000000</v>
      </c>
      <c r="D2094" s="7">
        <v>-123471</v>
      </c>
    </row>
    <row r="2095" spans="1:4" x14ac:dyDescent="0.3">
      <c r="A2095" t="s">
        <v>6375</v>
      </c>
      <c r="B2095" s="7">
        <v>59379</v>
      </c>
      <c r="C2095" s="7">
        <v>200000</v>
      </c>
      <c r="D2095" s="7">
        <v>-140621</v>
      </c>
    </row>
    <row r="2096" spans="1:4" x14ac:dyDescent="0.3">
      <c r="A2096" t="s">
        <v>6362</v>
      </c>
      <c r="B2096" s="7">
        <v>5858</v>
      </c>
      <c r="C2096" s="7">
        <v>150000</v>
      </c>
      <c r="D2096" s="7">
        <v>-144142</v>
      </c>
    </row>
    <row r="2097" spans="1:4" x14ac:dyDescent="0.3">
      <c r="A2097" t="s">
        <v>6360</v>
      </c>
      <c r="B2097" s="7">
        <v>4914</v>
      </c>
      <c r="C2097" s="7">
        <v>150000</v>
      </c>
      <c r="D2097" s="7">
        <v>-145086</v>
      </c>
    </row>
    <row r="2098" spans="1:4" x14ac:dyDescent="0.3">
      <c r="A2098" t="s">
        <v>6277</v>
      </c>
      <c r="B2098" s="7">
        <v>12438</v>
      </c>
      <c r="C2098" s="7">
        <v>160000</v>
      </c>
      <c r="D2098" s="7">
        <v>-147562</v>
      </c>
    </row>
    <row r="2099" spans="1:4" x14ac:dyDescent="0.3">
      <c r="A2099" t="s">
        <v>6186</v>
      </c>
      <c r="B2099" s="7">
        <v>334041</v>
      </c>
      <c r="C2099" s="7">
        <v>500000</v>
      </c>
      <c r="D2099" s="7">
        <v>-165959</v>
      </c>
    </row>
    <row r="2100" spans="1:4" x14ac:dyDescent="0.3">
      <c r="A2100" t="s">
        <v>5666</v>
      </c>
      <c r="B2100" s="7">
        <v>25809813</v>
      </c>
      <c r="C2100" s="7">
        <v>26000000</v>
      </c>
      <c r="D2100" s="7">
        <v>-190187</v>
      </c>
    </row>
    <row r="2101" spans="1:4" x14ac:dyDescent="0.3">
      <c r="A2101" t="s">
        <v>6280</v>
      </c>
      <c r="B2101" s="7">
        <v>5199</v>
      </c>
      <c r="C2101" s="7">
        <v>200000</v>
      </c>
      <c r="D2101" s="7">
        <v>-194801</v>
      </c>
    </row>
    <row r="2102" spans="1:4" x14ac:dyDescent="0.3">
      <c r="A2102" t="s">
        <v>4655</v>
      </c>
      <c r="B2102" s="7">
        <v>9801782</v>
      </c>
      <c r="C2102" s="7">
        <v>10000000</v>
      </c>
      <c r="D2102" s="7">
        <v>-198218</v>
      </c>
    </row>
    <row r="2103" spans="1:4" x14ac:dyDescent="0.3">
      <c r="A2103" t="s">
        <v>6340</v>
      </c>
      <c r="B2103" s="7">
        <v>1111</v>
      </c>
      <c r="C2103" s="7">
        <v>200000</v>
      </c>
      <c r="D2103" s="7">
        <v>-198889</v>
      </c>
    </row>
    <row r="2104" spans="1:4" x14ac:dyDescent="0.3">
      <c r="A2104" t="s">
        <v>6342</v>
      </c>
      <c r="B2104" s="7">
        <v>0</v>
      </c>
      <c r="C2104" s="7">
        <v>200000</v>
      </c>
      <c r="D2104" s="7">
        <v>-200000</v>
      </c>
    </row>
    <row r="2105" spans="1:4" x14ac:dyDescent="0.3">
      <c r="A2105" t="s">
        <v>6303</v>
      </c>
      <c r="B2105" s="7">
        <v>49494</v>
      </c>
      <c r="C2105" s="7">
        <v>250000</v>
      </c>
      <c r="D2105" s="7">
        <v>-200506</v>
      </c>
    </row>
    <row r="2106" spans="1:4" x14ac:dyDescent="0.3">
      <c r="A2106" t="s">
        <v>5999</v>
      </c>
      <c r="B2106" s="7">
        <v>798341</v>
      </c>
      <c r="C2106" s="7">
        <v>1000000</v>
      </c>
      <c r="D2106" s="7">
        <v>-201659</v>
      </c>
    </row>
    <row r="2107" spans="1:4" x14ac:dyDescent="0.3">
      <c r="A2107" t="s">
        <v>6188</v>
      </c>
      <c r="B2107" s="7">
        <v>295468</v>
      </c>
      <c r="C2107" s="7">
        <v>500000</v>
      </c>
      <c r="D2107" s="7">
        <v>-204532</v>
      </c>
    </row>
    <row r="2108" spans="1:4" x14ac:dyDescent="0.3">
      <c r="A2108" t="s">
        <v>6262</v>
      </c>
      <c r="B2108" s="7">
        <v>1523883</v>
      </c>
      <c r="C2108" s="7">
        <v>1750211</v>
      </c>
      <c r="D2108" s="7">
        <v>-226328</v>
      </c>
    </row>
    <row r="2109" spans="1:4" x14ac:dyDescent="0.3">
      <c r="A2109" t="s">
        <v>6306</v>
      </c>
      <c r="B2109" s="7">
        <v>18195</v>
      </c>
      <c r="C2109" s="7">
        <v>250000</v>
      </c>
      <c r="D2109" s="7">
        <v>-231805</v>
      </c>
    </row>
    <row r="2110" spans="1:4" x14ac:dyDescent="0.3">
      <c r="A2110" t="s">
        <v>5847</v>
      </c>
      <c r="B2110" s="7">
        <v>1060591</v>
      </c>
      <c r="C2110" s="7">
        <v>1300000</v>
      </c>
      <c r="D2110" s="7">
        <v>-239409</v>
      </c>
    </row>
    <row r="2111" spans="1:4" x14ac:dyDescent="0.3">
      <c r="A2111" t="s">
        <v>6317</v>
      </c>
      <c r="B2111" s="7">
        <v>0</v>
      </c>
      <c r="C2111" s="7">
        <v>240000</v>
      </c>
      <c r="D2111" s="7">
        <v>-240000</v>
      </c>
    </row>
    <row r="2112" spans="1:4" x14ac:dyDescent="0.3">
      <c r="A2112" t="s">
        <v>6308</v>
      </c>
      <c r="B2112" s="7">
        <v>0</v>
      </c>
      <c r="C2112" s="7">
        <v>250000</v>
      </c>
      <c r="D2112" s="7">
        <v>-250000</v>
      </c>
    </row>
    <row r="2113" spans="1:4" x14ac:dyDescent="0.3">
      <c r="A2113" t="s">
        <v>6310</v>
      </c>
      <c r="B2113" s="7">
        <v>0</v>
      </c>
      <c r="C2113" s="7">
        <v>250000</v>
      </c>
      <c r="D2113" s="7">
        <v>-250000</v>
      </c>
    </row>
    <row r="2114" spans="1:4" x14ac:dyDescent="0.3">
      <c r="A2114" t="s">
        <v>6312</v>
      </c>
      <c r="B2114" s="7">
        <v>0</v>
      </c>
      <c r="C2114" s="7">
        <v>250000</v>
      </c>
      <c r="D2114" s="7">
        <v>-250000</v>
      </c>
    </row>
    <row r="2115" spans="1:4" x14ac:dyDescent="0.3">
      <c r="A2115" t="s">
        <v>6313</v>
      </c>
      <c r="B2115" s="7">
        <v>0</v>
      </c>
      <c r="C2115" s="7">
        <v>250000</v>
      </c>
      <c r="D2115" s="7">
        <v>-250000</v>
      </c>
    </row>
    <row r="2116" spans="1:4" x14ac:dyDescent="0.3">
      <c r="A2116" t="s">
        <v>6315</v>
      </c>
      <c r="B2116" s="7">
        <v>0</v>
      </c>
      <c r="C2116" s="7">
        <v>250000</v>
      </c>
      <c r="D2116" s="7">
        <v>-250000</v>
      </c>
    </row>
    <row r="2117" spans="1:4" x14ac:dyDescent="0.3">
      <c r="A2117" t="s">
        <v>6319</v>
      </c>
      <c r="B2117" s="7">
        <v>0</v>
      </c>
      <c r="C2117" s="7">
        <v>250000</v>
      </c>
      <c r="D2117" s="7">
        <v>-250000</v>
      </c>
    </row>
    <row r="2118" spans="1:4" x14ac:dyDescent="0.3">
      <c r="A2118" t="s">
        <v>6190</v>
      </c>
      <c r="B2118" s="7">
        <v>243347</v>
      </c>
      <c r="C2118" s="7">
        <v>500000</v>
      </c>
      <c r="D2118" s="7">
        <v>-256653</v>
      </c>
    </row>
    <row r="2119" spans="1:4" x14ac:dyDescent="0.3">
      <c r="A2119" t="s">
        <v>6278</v>
      </c>
      <c r="B2119" s="7">
        <v>40542</v>
      </c>
      <c r="C2119" s="7">
        <v>300000</v>
      </c>
      <c r="D2119" s="7">
        <v>-259458</v>
      </c>
    </row>
    <row r="2120" spans="1:4" x14ac:dyDescent="0.3">
      <c r="A2120" t="s">
        <v>6204</v>
      </c>
      <c r="B2120" s="7">
        <v>237301</v>
      </c>
      <c r="C2120" s="7">
        <v>500000</v>
      </c>
      <c r="D2120" s="7">
        <v>-262699</v>
      </c>
    </row>
    <row r="2121" spans="1:4" x14ac:dyDescent="0.3">
      <c r="A2121" t="s">
        <v>6251</v>
      </c>
      <c r="B2121" s="7">
        <v>126387</v>
      </c>
      <c r="C2121" s="7">
        <v>400000</v>
      </c>
      <c r="D2121" s="7">
        <v>-273613</v>
      </c>
    </row>
    <row r="2122" spans="1:4" x14ac:dyDescent="0.3">
      <c r="A2122" t="s">
        <v>5867</v>
      </c>
      <c r="B2122" s="7">
        <v>1221261</v>
      </c>
      <c r="C2122" s="7">
        <v>1500000</v>
      </c>
      <c r="D2122" s="7">
        <v>-278739</v>
      </c>
    </row>
    <row r="2123" spans="1:4" x14ac:dyDescent="0.3">
      <c r="A2123" t="s">
        <v>6275</v>
      </c>
      <c r="B2123" s="7">
        <v>16892</v>
      </c>
      <c r="C2123" s="7">
        <v>300000</v>
      </c>
      <c r="D2123" s="7">
        <v>-283108</v>
      </c>
    </row>
    <row r="2124" spans="1:4" x14ac:dyDescent="0.3">
      <c r="A2124" t="s">
        <v>6282</v>
      </c>
      <c r="B2124" s="7">
        <v>2468</v>
      </c>
      <c r="C2124" s="7">
        <v>300000</v>
      </c>
      <c r="D2124" s="7">
        <v>-297532</v>
      </c>
    </row>
    <row r="2125" spans="1:4" x14ac:dyDescent="0.3">
      <c r="A2125" t="s">
        <v>5330</v>
      </c>
      <c r="B2125" s="7">
        <v>4700361</v>
      </c>
      <c r="C2125" s="7">
        <v>5000000</v>
      </c>
      <c r="D2125" s="7">
        <v>-299639</v>
      </c>
    </row>
    <row r="2126" spans="1:4" x14ac:dyDescent="0.3">
      <c r="A2126" t="s">
        <v>3338</v>
      </c>
      <c r="B2126" s="7">
        <v>16684352</v>
      </c>
      <c r="C2126" s="7">
        <v>17000000</v>
      </c>
      <c r="D2126" s="7">
        <v>-315648</v>
      </c>
    </row>
    <row r="2127" spans="1:4" x14ac:dyDescent="0.3">
      <c r="A2127" t="s">
        <v>5610</v>
      </c>
      <c r="B2127" s="7">
        <v>2961991</v>
      </c>
      <c r="C2127" s="7">
        <v>3300000</v>
      </c>
      <c r="D2127" s="7">
        <v>-338009</v>
      </c>
    </row>
    <row r="2128" spans="1:4" x14ac:dyDescent="0.3">
      <c r="A2128" t="s">
        <v>3495</v>
      </c>
      <c r="B2128" s="7">
        <v>19661987</v>
      </c>
      <c r="C2128" s="7">
        <v>20000000</v>
      </c>
      <c r="D2128" s="7">
        <v>-338013</v>
      </c>
    </row>
    <row r="2129" spans="1:4" x14ac:dyDescent="0.3">
      <c r="A2129" t="s">
        <v>6191</v>
      </c>
      <c r="B2129" s="7">
        <v>154077</v>
      </c>
      <c r="C2129" s="7">
        <v>500000</v>
      </c>
      <c r="D2129" s="7">
        <v>-345923</v>
      </c>
    </row>
    <row r="2130" spans="1:4" x14ac:dyDescent="0.3">
      <c r="A2130" t="s">
        <v>6193</v>
      </c>
      <c r="B2130" s="7">
        <v>151389</v>
      </c>
      <c r="C2130" s="7">
        <v>500000</v>
      </c>
      <c r="D2130" s="7">
        <v>-348611</v>
      </c>
    </row>
    <row r="2131" spans="1:4" x14ac:dyDescent="0.3">
      <c r="A2131" t="s">
        <v>5832</v>
      </c>
      <c r="B2131" s="7">
        <v>145540</v>
      </c>
      <c r="C2131" s="7">
        <v>500000</v>
      </c>
      <c r="D2131" s="7">
        <v>-354460</v>
      </c>
    </row>
    <row r="2132" spans="1:4" x14ac:dyDescent="0.3">
      <c r="A2132" t="s">
        <v>4195</v>
      </c>
      <c r="B2132" s="7">
        <v>13640000</v>
      </c>
      <c r="C2132" s="7">
        <v>14000000</v>
      </c>
      <c r="D2132" s="7">
        <v>-360000</v>
      </c>
    </row>
    <row r="2133" spans="1:4" x14ac:dyDescent="0.3">
      <c r="A2133" t="s">
        <v>6196</v>
      </c>
      <c r="B2133" s="7">
        <v>133778</v>
      </c>
      <c r="C2133" s="7">
        <v>500000</v>
      </c>
      <c r="D2133" s="7">
        <v>-366222</v>
      </c>
    </row>
    <row r="2134" spans="1:4" x14ac:dyDescent="0.3">
      <c r="A2134" t="s">
        <v>6001</v>
      </c>
      <c r="B2134" s="7">
        <v>610991</v>
      </c>
      <c r="C2134" s="7">
        <v>1000000</v>
      </c>
      <c r="D2134" s="7">
        <v>-389009</v>
      </c>
    </row>
    <row r="2135" spans="1:4" x14ac:dyDescent="0.3">
      <c r="A2135" t="s">
        <v>5012</v>
      </c>
      <c r="B2135" s="7">
        <v>6601079</v>
      </c>
      <c r="C2135" s="7">
        <v>7000000</v>
      </c>
      <c r="D2135" s="7">
        <v>-398921</v>
      </c>
    </row>
    <row r="2136" spans="1:4" x14ac:dyDescent="0.3">
      <c r="A2136" t="s">
        <v>6199</v>
      </c>
      <c r="B2136" s="7">
        <v>98017</v>
      </c>
      <c r="C2136" s="7">
        <v>500000</v>
      </c>
      <c r="D2136" s="7">
        <v>-401983</v>
      </c>
    </row>
    <row r="2137" spans="1:4" x14ac:dyDescent="0.3">
      <c r="A2137" t="s">
        <v>6102</v>
      </c>
      <c r="B2137" s="7">
        <v>442638</v>
      </c>
      <c r="C2137" s="7">
        <v>850000</v>
      </c>
      <c r="D2137" s="7">
        <v>-407362</v>
      </c>
    </row>
    <row r="2138" spans="1:4" x14ac:dyDescent="0.3">
      <c r="A2138" t="s">
        <v>6260</v>
      </c>
      <c r="B2138" s="7">
        <v>34151</v>
      </c>
      <c r="C2138" s="7">
        <v>450000</v>
      </c>
      <c r="D2138" s="7">
        <v>-415849</v>
      </c>
    </row>
    <row r="2139" spans="1:4" x14ac:dyDescent="0.3">
      <c r="A2139" t="s">
        <v>6002</v>
      </c>
      <c r="B2139" s="7">
        <v>582024</v>
      </c>
      <c r="C2139" s="7">
        <v>1000000</v>
      </c>
      <c r="D2139" s="7">
        <v>-417976</v>
      </c>
    </row>
    <row r="2140" spans="1:4" x14ac:dyDescent="0.3">
      <c r="A2140" t="s">
        <v>3343</v>
      </c>
      <c r="B2140" s="7">
        <v>8579684</v>
      </c>
      <c r="C2140" s="7">
        <v>9000000</v>
      </c>
      <c r="D2140" s="7">
        <v>-420316</v>
      </c>
    </row>
    <row r="2141" spans="1:4" x14ac:dyDescent="0.3">
      <c r="A2141" t="s">
        <v>3343</v>
      </c>
      <c r="B2141" s="7">
        <v>8579684</v>
      </c>
      <c r="C2141" s="7">
        <v>9000000</v>
      </c>
      <c r="D2141" s="7">
        <v>-420316</v>
      </c>
    </row>
    <row r="2142" spans="1:4" x14ac:dyDescent="0.3">
      <c r="A2142" t="s">
        <v>6150</v>
      </c>
      <c r="B2142" s="7">
        <v>171988</v>
      </c>
      <c r="C2142" s="7">
        <v>600000</v>
      </c>
      <c r="D2142" s="7">
        <v>-428012</v>
      </c>
    </row>
    <row r="2143" spans="1:4" x14ac:dyDescent="0.3">
      <c r="A2143" t="s">
        <v>5608</v>
      </c>
      <c r="B2143" s="7">
        <v>3071947</v>
      </c>
      <c r="C2143" s="7">
        <v>3500000</v>
      </c>
      <c r="D2143" s="7">
        <v>-428053</v>
      </c>
    </row>
    <row r="2144" spans="1:4" x14ac:dyDescent="0.3">
      <c r="A2144" t="s">
        <v>6197</v>
      </c>
      <c r="B2144" s="7">
        <v>52850</v>
      </c>
      <c r="C2144" s="7">
        <v>500000</v>
      </c>
      <c r="D2144" s="7">
        <v>-447150</v>
      </c>
    </row>
    <row r="2145" spans="1:4" x14ac:dyDescent="0.3">
      <c r="A2145" t="s">
        <v>6036</v>
      </c>
      <c r="B2145" s="7">
        <v>48430</v>
      </c>
      <c r="C2145" s="7">
        <v>500000</v>
      </c>
      <c r="D2145" s="7">
        <v>-451570</v>
      </c>
    </row>
    <row r="2146" spans="1:4" x14ac:dyDescent="0.3">
      <c r="A2146" t="s">
        <v>2000</v>
      </c>
      <c r="B2146" s="7">
        <v>41543207</v>
      </c>
      <c r="C2146" s="7">
        <v>42000000</v>
      </c>
      <c r="D2146" s="7">
        <v>-456793</v>
      </c>
    </row>
    <row r="2147" spans="1:4" x14ac:dyDescent="0.3">
      <c r="A2147" t="s">
        <v>2172</v>
      </c>
      <c r="B2147" s="7">
        <v>32645</v>
      </c>
      <c r="C2147" s="7">
        <v>500000</v>
      </c>
      <c r="D2147" s="7">
        <v>-467355</v>
      </c>
    </row>
    <row r="2148" spans="1:4" x14ac:dyDescent="0.3">
      <c r="A2148" t="s">
        <v>6200</v>
      </c>
      <c r="B2148" s="7">
        <v>31937</v>
      </c>
      <c r="C2148" s="7">
        <v>500000</v>
      </c>
      <c r="D2148" s="7">
        <v>-468063</v>
      </c>
    </row>
    <row r="2149" spans="1:4" x14ac:dyDescent="0.3">
      <c r="A2149" t="s">
        <v>2442</v>
      </c>
      <c r="B2149" s="7">
        <v>34531832</v>
      </c>
      <c r="C2149" s="7">
        <v>35000000</v>
      </c>
      <c r="D2149" s="7">
        <v>-468168</v>
      </c>
    </row>
    <row r="2150" spans="1:4" x14ac:dyDescent="0.3">
      <c r="A2150" t="s">
        <v>6129</v>
      </c>
      <c r="B2150" s="7">
        <v>26297</v>
      </c>
      <c r="C2150" s="7">
        <v>500000</v>
      </c>
      <c r="D2150" s="7">
        <v>-473703</v>
      </c>
    </row>
    <row r="2151" spans="1:4" x14ac:dyDescent="0.3">
      <c r="A2151" t="s">
        <v>6228</v>
      </c>
      <c r="B2151" s="7">
        <v>23000</v>
      </c>
      <c r="C2151" s="7">
        <v>500000</v>
      </c>
      <c r="D2151" s="7">
        <v>-477000</v>
      </c>
    </row>
    <row r="2152" spans="1:4" x14ac:dyDescent="0.3">
      <c r="A2152" t="s">
        <v>6221</v>
      </c>
      <c r="B2152" s="7">
        <v>21199</v>
      </c>
      <c r="C2152" s="7">
        <v>500000</v>
      </c>
      <c r="D2152" s="7">
        <v>-478801</v>
      </c>
    </row>
    <row r="2153" spans="1:4" x14ac:dyDescent="0.3">
      <c r="A2153" t="s">
        <v>5803</v>
      </c>
      <c r="B2153" s="7">
        <v>1420578</v>
      </c>
      <c r="C2153" s="7">
        <v>1900000</v>
      </c>
      <c r="D2153" s="7">
        <v>-479422</v>
      </c>
    </row>
    <row r="2154" spans="1:4" x14ac:dyDescent="0.3">
      <c r="A2154" t="s">
        <v>6202</v>
      </c>
      <c r="B2154" s="7">
        <v>13134</v>
      </c>
      <c r="C2154" s="7">
        <v>500000</v>
      </c>
      <c r="D2154" s="7">
        <v>-486866</v>
      </c>
    </row>
    <row r="2155" spans="1:4" x14ac:dyDescent="0.3">
      <c r="A2155" t="s">
        <v>6206</v>
      </c>
      <c r="B2155" s="7">
        <v>12055</v>
      </c>
      <c r="C2155" s="7">
        <v>500000</v>
      </c>
      <c r="D2155" s="7">
        <v>-487945</v>
      </c>
    </row>
    <row r="2156" spans="1:4" x14ac:dyDescent="0.3">
      <c r="A2156" t="s">
        <v>2456</v>
      </c>
      <c r="B2156" s="7">
        <v>34507079</v>
      </c>
      <c r="C2156" s="7">
        <v>35000000</v>
      </c>
      <c r="D2156" s="7">
        <v>-492921</v>
      </c>
    </row>
    <row r="2157" spans="1:4" x14ac:dyDescent="0.3">
      <c r="A2157" t="s">
        <v>6208</v>
      </c>
      <c r="B2157" s="7">
        <v>1332</v>
      </c>
      <c r="C2157" s="7">
        <v>500000</v>
      </c>
      <c r="D2157" s="7">
        <v>-498668</v>
      </c>
    </row>
    <row r="2158" spans="1:4" x14ac:dyDescent="0.3">
      <c r="A2158" t="s">
        <v>3913</v>
      </c>
      <c r="B2158" s="7">
        <v>15500000</v>
      </c>
      <c r="C2158" s="7">
        <v>16000000</v>
      </c>
      <c r="D2158" s="7">
        <v>-500000</v>
      </c>
    </row>
    <row r="2159" spans="1:4" x14ac:dyDescent="0.3">
      <c r="A2159" t="s">
        <v>6061</v>
      </c>
      <c r="B2159" s="7">
        <v>0</v>
      </c>
      <c r="C2159" s="7">
        <v>500000</v>
      </c>
      <c r="D2159" s="7">
        <v>-500000</v>
      </c>
    </row>
    <row r="2160" spans="1:4" x14ac:dyDescent="0.3">
      <c r="A2160" t="s">
        <v>6210</v>
      </c>
      <c r="B2160" s="7">
        <v>0</v>
      </c>
      <c r="C2160" s="7">
        <v>500000</v>
      </c>
      <c r="D2160" s="7">
        <v>-500000</v>
      </c>
    </row>
    <row r="2161" spans="1:4" x14ac:dyDescent="0.3">
      <c r="A2161" t="s">
        <v>6218</v>
      </c>
      <c r="B2161" s="7">
        <v>0</v>
      </c>
      <c r="C2161" s="7">
        <v>500000</v>
      </c>
      <c r="D2161" s="7">
        <v>-500000</v>
      </c>
    </row>
    <row r="2162" spans="1:4" x14ac:dyDescent="0.3">
      <c r="A2162" t="s">
        <v>2568</v>
      </c>
      <c r="B2162" s="7">
        <v>31493782</v>
      </c>
      <c r="C2162" s="7">
        <v>32000000</v>
      </c>
      <c r="D2162" s="7">
        <v>-506218</v>
      </c>
    </row>
    <row r="2163" spans="1:4" x14ac:dyDescent="0.3">
      <c r="A2163" t="s">
        <v>6016</v>
      </c>
      <c r="B2163" s="7">
        <v>484221</v>
      </c>
      <c r="C2163" s="7">
        <v>1000000</v>
      </c>
      <c r="D2163" s="7">
        <v>-515779</v>
      </c>
    </row>
    <row r="2164" spans="1:4" x14ac:dyDescent="0.3">
      <c r="A2164" t="s">
        <v>6097</v>
      </c>
      <c r="B2164" s="7">
        <v>381186</v>
      </c>
      <c r="C2164" s="7">
        <v>900000</v>
      </c>
      <c r="D2164" s="7">
        <v>-518814</v>
      </c>
    </row>
    <row r="2165" spans="1:4" x14ac:dyDescent="0.3">
      <c r="A2165" t="s">
        <v>5765</v>
      </c>
      <c r="B2165" s="7">
        <v>1477002</v>
      </c>
      <c r="C2165" s="7">
        <v>2000000</v>
      </c>
      <c r="D2165" s="7">
        <v>-522998</v>
      </c>
    </row>
    <row r="2166" spans="1:4" x14ac:dyDescent="0.3">
      <c r="A2166" t="s">
        <v>4674</v>
      </c>
      <c r="B2166" s="7">
        <v>9473382</v>
      </c>
      <c r="C2166" s="7">
        <v>10000000</v>
      </c>
      <c r="D2166" s="7">
        <v>-526618</v>
      </c>
    </row>
    <row r="2167" spans="1:4" x14ac:dyDescent="0.3">
      <c r="A2167" t="s">
        <v>5448</v>
      </c>
      <c r="B2167" s="7">
        <v>3468572</v>
      </c>
      <c r="C2167" s="7">
        <v>4000000</v>
      </c>
      <c r="D2167" s="7">
        <v>-531428</v>
      </c>
    </row>
    <row r="2168" spans="1:4" x14ac:dyDescent="0.3">
      <c r="A2168" t="s">
        <v>6005</v>
      </c>
      <c r="B2168" s="7">
        <v>464655</v>
      </c>
      <c r="C2168" s="7">
        <v>1000000</v>
      </c>
      <c r="D2168" s="7">
        <v>-535345</v>
      </c>
    </row>
    <row r="2169" spans="1:4" x14ac:dyDescent="0.3">
      <c r="A2169" t="s">
        <v>6007</v>
      </c>
      <c r="B2169" s="7">
        <v>464126</v>
      </c>
      <c r="C2169" s="7">
        <v>1000000</v>
      </c>
      <c r="D2169" s="7">
        <v>-535874</v>
      </c>
    </row>
    <row r="2170" spans="1:4" x14ac:dyDescent="0.3">
      <c r="A2170" t="s">
        <v>6159</v>
      </c>
      <c r="B2170" s="7">
        <v>2245</v>
      </c>
      <c r="C2170" s="7">
        <v>560000</v>
      </c>
      <c r="D2170" s="7">
        <v>-557755</v>
      </c>
    </row>
    <row r="2171" spans="1:4" x14ac:dyDescent="0.3">
      <c r="A2171" t="s">
        <v>6118</v>
      </c>
      <c r="B2171" s="7">
        <v>35688</v>
      </c>
      <c r="C2171" s="7">
        <v>600000</v>
      </c>
      <c r="D2171" s="7">
        <v>-564312</v>
      </c>
    </row>
    <row r="2172" spans="1:4" x14ac:dyDescent="0.3">
      <c r="A2172" t="s">
        <v>5763</v>
      </c>
      <c r="B2172" s="7">
        <v>1430185</v>
      </c>
      <c r="C2172" s="7">
        <v>2000000</v>
      </c>
      <c r="D2172" s="7">
        <v>-569815</v>
      </c>
    </row>
    <row r="2173" spans="1:4" x14ac:dyDescent="0.3">
      <c r="A2173" t="s">
        <v>6009</v>
      </c>
      <c r="B2173" s="7">
        <v>428535</v>
      </c>
      <c r="C2173" s="7">
        <v>1000000</v>
      </c>
      <c r="D2173" s="7">
        <v>-571465</v>
      </c>
    </row>
    <row r="2174" spans="1:4" x14ac:dyDescent="0.3">
      <c r="A2174" t="s">
        <v>3904</v>
      </c>
      <c r="B2174" s="7">
        <v>15427192</v>
      </c>
      <c r="C2174" s="7">
        <v>16000000</v>
      </c>
      <c r="D2174" s="7">
        <v>-572808</v>
      </c>
    </row>
    <row r="2175" spans="1:4" x14ac:dyDescent="0.3">
      <c r="A2175" t="s">
        <v>6152</v>
      </c>
      <c r="B2175" s="7">
        <v>23616</v>
      </c>
      <c r="C2175" s="7">
        <v>600000</v>
      </c>
      <c r="D2175" s="7">
        <v>-576384</v>
      </c>
    </row>
    <row r="2176" spans="1:4" x14ac:dyDescent="0.3">
      <c r="A2176" t="s">
        <v>6154</v>
      </c>
      <c r="B2176" s="7">
        <v>13493</v>
      </c>
      <c r="C2176" s="7">
        <v>600000</v>
      </c>
      <c r="D2176" s="7">
        <v>-586507</v>
      </c>
    </row>
    <row r="2177" spans="1:4" x14ac:dyDescent="0.3">
      <c r="A2177" t="s">
        <v>6156</v>
      </c>
      <c r="B2177" s="7">
        <v>0</v>
      </c>
      <c r="C2177" s="7">
        <v>600000</v>
      </c>
      <c r="D2177" s="7">
        <v>-600000</v>
      </c>
    </row>
    <row r="2178" spans="1:4" x14ac:dyDescent="0.3">
      <c r="A2178" t="s">
        <v>5843</v>
      </c>
      <c r="B2178" s="7">
        <v>396035</v>
      </c>
      <c r="C2178" s="7">
        <v>1000000</v>
      </c>
      <c r="D2178" s="7">
        <v>-603965</v>
      </c>
    </row>
    <row r="2179" spans="1:4" x14ac:dyDescent="0.3">
      <c r="A2179" t="s">
        <v>5903</v>
      </c>
      <c r="B2179" s="7">
        <v>695229</v>
      </c>
      <c r="C2179" s="7">
        <v>1300000</v>
      </c>
      <c r="D2179" s="7">
        <v>-604771</v>
      </c>
    </row>
    <row r="2180" spans="1:4" x14ac:dyDescent="0.3">
      <c r="A2180" t="s">
        <v>5935</v>
      </c>
      <c r="B2180" s="7">
        <v>594904</v>
      </c>
      <c r="C2180" s="7">
        <v>1200000</v>
      </c>
      <c r="D2180" s="7">
        <v>-605096</v>
      </c>
    </row>
    <row r="2181" spans="1:4" x14ac:dyDescent="0.3">
      <c r="A2181" t="s">
        <v>546</v>
      </c>
      <c r="B2181" s="7">
        <v>104374107</v>
      </c>
      <c r="C2181" s="7">
        <v>105000000</v>
      </c>
      <c r="D2181" s="7">
        <v>-625893</v>
      </c>
    </row>
    <row r="2182" spans="1:4" x14ac:dyDescent="0.3">
      <c r="A2182" t="s">
        <v>5483</v>
      </c>
      <c r="B2182" s="7">
        <v>18469</v>
      </c>
      <c r="C2182" s="7">
        <v>650000</v>
      </c>
      <c r="D2182" s="7">
        <v>-631531</v>
      </c>
    </row>
    <row r="2183" spans="1:4" x14ac:dyDescent="0.3">
      <c r="A2183" t="s">
        <v>892</v>
      </c>
      <c r="B2183" s="7">
        <v>79363785</v>
      </c>
      <c r="C2183" s="7">
        <v>80000000</v>
      </c>
      <c r="D2183" s="7">
        <v>-636215</v>
      </c>
    </row>
    <row r="2184" spans="1:4" x14ac:dyDescent="0.3">
      <c r="A2184" t="s">
        <v>892</v>
      </c>
      <c r="B2184" s="7">
        <v>79363785</v>
      </c>
      <c r="C2184" s="7">
        <v>80000000</v>
      </c>
      <c r="D2184" s="7">
        <v>-636215</v>
      </c>
    </row>
    <row r="2185" spans="1:4" x14ac:dyDescent="0.3">
      <c r="A2185" t="s">
        <v>5156</v>
      </c>
      <c r="B2185" s="7">
        <v>5359774</v>
      </c>
      <c r="C2185" s="7">
        <v>6000000</v>
      </c>
      <c r="D2185" s="7">
        <v>-640226</v>
      </c>
    </row>
    <row r="2186" spans="1:4" x14ac:dyDescent="0.3">
      <c r="A2186" t="s">
        <v>5620</v>
      </c>
      <c r="B2186" s="7">
        <v>2848578</v>
      </c>
      <c r="C2186" s="7">
        <v>3500000</v>
      </c>
      <c r="D2186" s="7">
        <v>-651422</v>
      </c>
    </row>
    <row r="2187" spans="1:4" x14ac:dyDescent="0.3">
      <c r="A2187" t="s">
        <v>6116</v>
      </c>
      <c r="B2187" s="7">
        <v>144583</v>
      </c>
      <c r="C2187" s="7">
        <v>800000</v>
      </c>
      <c r="D2187" s="7">
        <v>-655417</v>
      </c>
    </row>
    <row r="2188" spans="1:4" x14ac:dyDescent="0.3">
      <c r="A2188" t="s">
        <v>6130</v>
      </c>
      <c r="B2188" s="7">
        <v>77501</v>
      </c>
      <c r="C2188" s="7">
        <v>750000</v>
      </c>
      <c r="D2188" s="7">
        <v>-672499</v>
      </c>
    </row>
    <row r="2189" spans="1:4" x14ac:dyDescent="0.3">
      <c r="A2189" t="s">
        <v>3824</v>
      </c>
      <c r="B2189" s="7">
        <v>16311763</v>
      </c>
      <c r="C2189" s="7">
        <v>17000000</v>
      </c>
      <c r="D2189" s="7">
        <v>-688237</v>
      </c>
    </row>
    <row r="2190" spans="1:4" x14ac:dyDescent="0.3">
      <c r="A2190" t="s">
        <v>5948</v>
      </c>
      <c r="B2190" s="7">
        <v>6013</v>
      </c>
      <c r="C2190" s="7">
        <v>695393</v>
      </c>
      <c r="D2190" s="7">
        <v>-689380</v>
      </c>
    </row>
    <row r="2191" spans="1:4" x14ac:dyDescent="0.3">
      <c r="A2191" t="s">
        <v>6140</v>
      </c>
      <c r="B2191" s="7">
        <v>10508</v>
      </c>
      <c r="C2191" s="7">
        <v>700000</v>
      </c>
      <c r="D2191" s="7">
        <v>-689492</v>
      </c>
    </row>
    <row r="2192" spans="1:4" x14ac:dyDescent="0.3">
      <c r="A2192" t="s">
        <v>5908</v>
      </c>
      <c r="B2192" s="7">
        <v>609042</v>
      </c>
      <c r="C2192" s="7">
        <v>1300000</v>
      </c>
      <c r="D2192" s="7">
        <v>-690958</v>
      </c>
    </row>
    <row r="2193" spans="1:4" x14ac:dyDescent="0.3">
      <c r="A2193" t="s">
        <v>5323</v>
      </c>
      <c r="B2193" s="7">
        <v>4306697</v>
      </c>
      <c r="C2193" s="7">
        <v>5000000</v>
      </c>
      <c r="D2193" s="7">
        <v>-693303</v>
      </c>
    </row>
    <row r="2194" spans="1:4" x14ac:dyDescent="0.3">
      <c r="A2194" t="s">
        <v>799</v>
      </c>
      <c r="B2194" s="7">
        <v>84303558</v>
      </c>
      <c r="C2194" s="7">
        <v>85000000</v>
      </c>
      <c r="D2194" s="7">
        <v>-696442</v>
      </c>
    </row>
    <row r="2195" spans="1:4" x14ac:dyDescent="0.3">
      <c r="A2195" t="s">
        <v>5382</v>
      </c>
      <c r="B2195" s="7">
        <v>3798532</v>
      </c>
      <c r="C2195" s="7">
        <v>4500000</v>
      </c>
      <c r="D2195" s="7">
        <v>-701468</v>
      </c>
    </row>
    <row r="2196" spans="1:4" x14ac:dyDescent="0.3">
      <c r="A2196" t="s">
        <v>6131</v>
      </c>
      <c r="B2196" s="7">
        <v>47329</v>
      </c>
      <c r="C2196" s="7">
        <v>750000</v>
      </c>
      <c r="D2196" s="7">
        <v>-702671</v>
      </c>
    </row>
    <row r="2197" spans="1:4" x14ac:dyDescent="0.3">
      <c r="A2197" t="s">
        <v>5839</v>
      </c>
      <c r="B2197" s="7">
        <v>992238</v>
      </c>
      <c r="C2197" s="7">
        <v>1700000</v>
      </c>
      <c r="D2197" s="7">
        <v>-707762</v>
      </c>
    </row>
    <row r="2198" spans="1:4" x14ac:dyDescent="0.3">
      <c r="A2198" t="s">
        <v>6025</v>
      </c>
      <c r="B2198" s="7">
        <v>287761</v>
      </c>
      <c r="C2198" s="7">
        <v>1000000</v>
      </c>
      <c r="D2198" s="7">
        <v>-712239</v>
      </c>
    </row>
    <row r="2199" spans="1:4" x14ac:dyDescent="0.3">
      <c r="A2199" t="s">
        <v>4328</v>
      </c>
      <c r="B2199" s="7">
        <v>12281500</v>
      </c>
      <c r="C2199" s="7">
        <v>13000000</v>
      </c>
      <c r="D2199" s="7">
        <v>-718500</v>
      </c>
    </row>
    <row r="2200" spans="1:4" x14ac:dyDescent="0.3">
      <c r="A2200" t="s">
        <v>6013</v>
      </c>
      <c r="B2200" s="7">
        <v>279282</v>
      </c>
      <c r="C2200" s="7">
        <v>1000000</v>
      </c>
      <c r="D2200" s="7">
        <v>-720718</v>
      </c>
    </row>
    <row r="2201" spans="1:4" x14ac:dyDescent="0.3">
      <c r="A2201" t="s">
        <v>6019</v>
      </c>
      <c r="B2201" s="7">
        <v>274661</v>
      </c>
      <c r="C2201" s="7">
        <v>1000000</v>
      </c>
      <c r="D2201" s="7">
        <v>-725339</v>
      </c>
    </row>
    <row r="2202" spans="1:4" x14ac:dyDescent="0.3">
      <c r="A2202" t="s">
        <v>5099</v>
      </c>
      <c r="B2202" s="7">
        <v>4063859</v>
      </c>
      <c r="C2202" s="7">
        <v>4800000</v>
      </c>
      <c r="D2202" s="7">
        <v>-736141</v>
      </c>
    </row>
    <row r="2203" spans="1:4" x14ac:dyDescent="0.3">
      <c r="A2203" t="s">
        <v>5503</v>
      </c>
      <c r="B2203" s="7">
        <v>2956000</v>
      </c>
      <c r="C2203" s="7">
        <v>3700000</v>
      </c>
      <c r="D2203" s="7">
        <v>-744000</v>
      </c>
    </row>
    <row r="2204" spans="1:4" x14ac:dyDescent="0.3">
      <c r="A2204" t="s">
        <v>2002</v>
      </c>
      <c r="B2204" s="7">
        <v>41252428</v>
      </c>
      <c r="C2204" s="7">
        <v>42000000</v>
      </c>
      <c r="D2204" s="7">
        <v>-747572</v>
      </c>
    </row>
    <row r="2205" spans="1:4" x14ac:dyDescent="0.3">
      <c r="A2205" t="s">
        <v>4058</v>
      </c>
      <c r="B2205" s="7">
        <v>14249005</v>
      </c>
      <c r="C2205" s="7">
        <v>15000000</v>
      </c>
      <c r="D2205" s="7">
        <v>-750995</v>
      </c>
    </row>
    <row r="2206" spans="1:4" x14ac:dyDescent="0.3">
      <c r="A2206" t="s">
        <v>6119</v>
      </c>
      <c r="B2206" s="7">
        <v>41709</v>
      </c>
      <c r="C2206" s="7">
        <v>800000</v>
      </c>
      <c r="D2206" s="7">
        <v>-758291</v>
      </c>
    </row>
    <row r="2207" spans="1:4" x14ac:dyDescent="0.3">
      <c r="A2207" t="s">
        <v>3234</v>
      </c>
      <c r="B2207" s="7">
        <v>23225911</v>
      </c>
      <c r="C2207" s="7">
        <v>24000000</v>
      </c>
      <c r="D2207" s="7">
        <v>-774089</v>
      </c>
    </row>
    <row r="2208" spans="1:4" x14ac:dyDescent="0.3">
      <c r="A2208" t="s">
        <v>5615</v>
      </c>
      <c r="B2208" s="7">
        <v>2223990</v>
      </c>
      <c r="C2208" s="7">
        <v>3000000</v>
      </c>
      <c r="D2208" s="7">
        <v>-776010</v>
      </c>
    </row>
    <row r="2209" spans="1:4" x14ac:dyDescent="0.3">
      <c r="A2209" t="s">
        <v>4521</v>
      </c>
      <c r="B2209" s="7">
        <v>10214647</v>
      </c>
      <c r="C2209" s="7">
        <v>11000000</v>
      </c>
      <c r="D2209" s="7">
        <v>-785353</v>
      </c>
    </row>
    <row r="2210" spans="1:4" x14ac:dyDescent="0.3">
      <c r="A2210" t="s">
        <v>5869</v>
      </c>
      <c r="B2210" s="7">
        <v>712294</v>
      </c>
      <c r="C2210" s="7">
        <v>1500000</v>
      </c>
      <c r="D2210" s="7">
        <v>-787706</v>
      </c>
    </row>
    <row r="2211" spans="1:4" x14ac:dyDescent="0.3">
      <c r="A2211" t="s">
        <v>4667</v>
      </c>
      <c r="B2211" s="7">
        <v>6712241</v>
      </c>
      <c r="C2211" s="7">
        <v>7500000</v>
      </c>
      <c r="D2211" s="7">
        <v>-787759</v>
      </c>
    </row>
    <row r="2212" spans="1:4" x14ac:dyDescent="0.3">
      <c r="A2212" t="s">
        <v>5207</v>
      </c>
      <c r="B2212" s="7">
        <v>6200756</v>
      </c>
      <c r="C2212" s="7">
        <v>7000000</v>
      </c>
      <c r="D2212" s="7">
        <v>-799244</v>
      </c>
    </row>
    <row r="2213" spans="1:4" x14ac:dyDescent="0.3">
      <c r="A2213" t="s">
        <v>6034</v>
      </c>
      <c r="B2213" s="7">
        <v>100659</v>
      </c>
      <c r="C2213" s="7">
        <v>900000</v>
      </c>
      <c r="D2213" s="7">
        <v>-799341</v>
      </c>
    </row>
    <row r="2214" spans="1:4" x14ac:dyDescent="0.3">
      <c r="A2214" t="s">
        <v>6237</v>
      </c>
      <c r="B2214" s="7">
        <v>258113</v>
      </c>
      <c r="C2214" s="7">
        <v>1066167</v>
      </c>
      <c r="D2214" s="7">
        <v>-808054</v>
      </c>
    </row>
    <row r="2215" spans="1:4" x14ac:dyDescent="0.3">
      <c r="A2215" t="s">
        <v>6109</v>
      </c>
      <c r="B2215" s="7">
        <v>15278</v>
      </c>
      <c r="C2215" s="7">
        <v>825000</v>
      </c>
      <c r="D2215" s="7">
        <v>-809722</v>
      </c>
    </row>
    <row r="2216" spans="1:4" x14ac:dyDescent="0.3">
      <c r="A2216" t="s">
        <v>5618</v>
      </c>
      <c r="B2216" s="7">
        <v>2181290</v>
      </c>
      <c r="C2216" s="7">
        <v>3000000</v>
      </c>
      <c r="D2216" s="7">
        <v>-818710</v>
      </c>
    </row>
    <row r="2217" spans="1:4" x14ac:dyDescent="0.3">
      <c r="A2217" t="s">
        <v>3730</v>
      </c>
      <c r="B2217" s="7">
        <v>17174870</v>
      </c>
      <c r="C2217" s="7">
        <v>18000000</v>
      </c>
      <c r="D2217" s="7">
        <v>-825130</v>
      </c>
    </row>
    <row r="2218" spans="1:4" x14ac:dyDescent="0.3">
      <c r="A2218" t="s">
        <v>5084</v>
      </c>
      <c r="B2218" s="7">
        <v>6173485</v>
      </c>
      <c r="C2218" s="7">
        <v>7000000</v>
      </c>
      <c r="D2218" s="7">
        <v>-826515</v>
      </c>
    </row>
    <row r="2219" spans="1:4" x14ac:dyDescent="0.3">
      <c r="A2219" t="s">
        <v>6022</v>
      </c>
      <c r="B2219" s="7">
        <v>144431</v>
      </c>
      <c r="C2219" s="7">
        <v>1000000</v>
      </c>
      <c r="D2219" s="7">
        <v>-855569</v>
      </c>
    </row>
    <row r="2220" spans="1:4" x14ac:dyDescent="0.3">
      <c r="A2220" t="s">
        <v>5820</v>
      </c>
      <c r="B2220" s="7">
        <v>638476</v>
      </c>
      <c r="C2220" s="7">
        <v>1500000</v>
      </c>
      <c r="D2220" s="7">
        <v>-861524</v>
      </c>
    </row>
    <row r="2221" spans="1:4" x14ac:dyDescent="0.3">
      <c r="A2221" t="s">
        <v>5768</v>
      </c>
      <c r="B2221" s="7">
        <v>1134049</v>
      </c>
      <c r="C2221" s="7">
        <v>2000000</v>
      </c>
      <c r="D2221" s="7">
        <v>-865951</v>
      </c>
    </row>
    <row r="2222" spans="1:4" x14ac:dyDescent="0.3">
      <c r="A2222" t="s">
        <v>6133</v>
      </c>
      <c r="B2222" s="7">
        <v>18378</v>
      </c>
      <c r="C2222" s="7">
        <v>900000</v>
      </c>
      <c r="D2222" s="7">
        <v>-881622</v>
      </c>
    </row>
    <row r="2223" spans="1:4" x14ac:dyDescent="0.3">
      <c r="A2223" t="s">
        <v>5383</v>
      </c>
      <c r="B2223" s="7">
        <v>3609278</v>
      </c>
      <c r="C2223" s="7">
        <v>4500000</v>
      </c>
      <c r="D2223" s="7">
        <v>-890722</v>
      </c>
    </row>
    <row r="2224" spans="1:4" x14ac:dyDescent="0.3">
      <c r="A2224" t="s">
        <v>6101</v>
      </c>
      <c r="B2224" s="7">
        <v>6643</v>
      </c>
      <c r="C2224" s="7">
        <v>900000</v>
      </c>
      <c r="D2224" s="7">
        <v>-893357</v>
      </c>
    </row>
    <row r="2225" spans="1:4" x14ac:dyDescent="0.3">
      <c r="A2225" t="s">
        <v>6011</v>
      </c>
      <c r="B2225" s="7">
        <v>104077</v>
      </c>
      <c r="C2225" s="7">
        <v>1000000</v>
      </c>
      <c r="D2225" s="7">
        <v>-895923</v>
      </c>
    </row>
    <row r="2226" spans="1:4" x14ac:dyDescent="0.3">
      <c r="A2226" t="s">
        <v>6027</v>
      </c>
      <c r="B2226" s="7">
        <v>100240</v>
      </c>
      <c r="C2226" s="7">
        <v>1000000</v>
      </c>
      <c r="D2226" s="7">
        <v>-899760</v>
      </c>
    </row>
    <row r="2227" spans="1:4" x14ac:dyDescent="0.3">
      <c r="A2227" t="s">
        <v>5761</v>
      </c>
      <c r="B2227" s="7">
        <v>1098224</v>
      </c>
      <c r="C2227" s="7">
        <v>2000000</v>
      </c>
      <c r="D2227" s="7">
        <v>-901776</v>
      </c>
    </row>
    <row r="2228" spans="1:4" x14ac:dyDescent="0.3">
      <c r="A2228" t="s">
        <v>6029</v>
      </c>
      <c r="B2228" s="7">
        <v>96734</v>
      </c>
      <c r="C2228" s="7">
        <v>1000000</v>
      </c>
      <c r="D2228" s="7">
        <v>-903266</v>
      </c>
    </row>
    <row r="2229" spans="1:4" x14ac:dyDescent="0.3">
      <c r="A2229" t="s">
        <v>1824</v>
      </c>
      <c r="B2229" s="7">
        <v>47095453</v>
      </c>
      <c r="C2229" s="7">
        <v>48000000</v>
      </c>
      <c r="D2229" s="7">
        <v>-904547</v>
      </c>
    </row>
    <row r="2230" spans="1:4" x14ac:dyDescent="0.3">
      <c r="A2230" t="s">
        <v>6431</v>
      </c>
      <c r="B2230" s="7">
        <v>94596</v>
      </c>
      <c r="C2230" s="7">
        <v>1000000</v>
      </c>
      <c r="D2230" s="7">
        <v>-905404</v>
      </c>
    </row>
    <row r="2231" spans="1:4" x14ac:dyDescent="0.3">
      <c r="A2231" t="s">
        <v>6092</v>
      </c>
      <c r="B2231" s="7">
        <v>20186</v>
      </c>
      <c r="C2231" s="7">
        <v>930000</v>
      </c>
      <c r="D2231" s="7">
        <v>-909814</v>
      </c>
    </row>
    <row r="2232" spans="1:4" x14ac:dyDescent="0.3">
      <c r="A2232" t="s">
        <v>6088</v>
      </c>
      <c r="B2232" s="7">
        <v>0</v>
      </c>
      <c r="C2232" s="7">
        <v>913000</v>
      </c>
      <c r="D2232" s="7">
        <v>-913000</v>
      </c>
    </row>
    <row r="2233" spans="1:4" x14ac:dyDescent="0.3">
      <c r="A2233" t="s">
        <v>5322</v>
      </c>
      <c r="B2233" s="7">
        <v>4074023</v>
      </c>
      <c r="C2233" s="7">
        <v>5000000</v>
      </c>
      <c r="D2233" s="7">
        <v>-925977</v>
      </c>
    </row>
    <row r="2234" spans="1:4" x14ac:dyDescent="0.3">
      <c r="A2234" t="s">
        <v>3728</v>
      </c>
      <c r="B2234" s="7">
        <v>17071230</v>
      </c>
      <c r="C2234" s="7">
        <v>18000000</v>
      </c>
      <c r="D2234" s="7">
        <v>-928770</v>
      </c>
    </row>
    <row r="2235" spans="1:4" x14ac:dyDescent="0.3">
      <c r="A2235" t="s">
        <v>6042</v>
      </c>
      <c r="B2235" s="7">
        <v>62480</v>
      </c>
      <c r="C2235" s="7">
        <v>1000000</v>
      </c>
      <c r="D2235" s="7">
        <v>-937520</v>
      </c>
    </row>
    <row r="2236" spans="1:4" x14ac:dyDescent="0.3">
      <c r="A2236" t="s">
        <v>5468</v>
      </c>
      <c r="B2236" s="7">
        <v>354704</v>
      </c>
      <c r="C2236" s="7">
        <v>1300000</v>
      </c>
      <c r="D2236" s="7">
        <v>-945296</v>
      </c>
    </row>
    <row r="2237" spans="1:4" x14ac:dyDescent="0.3">
      <c r="A2237" t="s">
        <v>6083</v>
      </c>
      <c r="B2237" s="7">
        <v>0</v>
      </c>
      <c r="C2237" s="7">
        <v>950000</v>
      </c>
      <c r="D2237" s="7">
        <v>-950000</v>
      </c>
    </row>
    <row r="2238" spans="1:4" x14ac:dyDescent="0.3">
      <c r="A2238" t="s">
        <v>5905</v>
      </c>
      <c r="B2238" s="7">
        <v>638951</v>
      </c>
      <c r="C2238" s="7">
        <v>1592000</v>
      </c>
      <c r="D2238" s="7">
        <v>-953049</v>
      </c>
    </row>
    <row r="2239" spans="1:4" x14ac:dyDescent="0.3">
      <c r="A2239" t="s">
        <v>3121</v>
      </c>
      <c r="B2239" s="7">
        <v>15045676</v>
      </c>
      <c r="C2239" s="7">
        <v>16000000</v>
      </c>
      <c r="D2239" s="7">
        <v>-954324</v>
      </c>
    </row>
    <row r="2240" spans="1:4" x14ac:dyDescent="0.3">
      <c r="A2240" t="s">
        <v>3103</v>
      </c>
      <c r="B2240" s="7">
        <v>24042490</v>
      </c>
      <c r="C2240" s="7">
        <v>25000000</v>
      </c>
      <c r="D2240" s="7">
        <v>-957510</v>
      </c>
    </row>
    <row r="2241" spans="1:4" x14ac:dyDescent="0.3">
      <c r="A2241" t="s">
        <v>5327</v>
      </c>
      <c r="B2241" s="7">
        <v>4040588</v>
      </c>
      <c r="C2241" s="7">
        <v>5000000</v>
      </c>
      <c r="D2241" s="7">
        <v>-959412</v>
      </c>
    </row>
    <row r="2242" spans="1:4" x14ac:dyDescent="0.3">
      <c r="A2242" t="s">
        <v>6037</v>
      </c>
      <c r="B2242" s="7">
        <v>21210</v>
      </c>
      <c r="C2242" s="7">
        <v>1000000</v>
      </c>
      <c r="D2242" s="7">
        <v>-978790</v>
      </c>
    </row>
    <row r="2243" spans="1:4" x14ac:dyDescent="0.3">
      <c r="A2243" t="s">
        <v>5912</v>
      </c>
      <c r="B2243" s="7">
        <v>19539</v>
      </c>
      <c r="C2243" s="7">
        <v>1000000</v>
      </c>
      <c r="D2243" s="7">
        <v>-980461</v>
      </c>
    </row>
    <row r="2244" spans="1:4" x14ac:dyDescent="0.3">
      <c r="A2244" t="s">
        <v>6038</v>
      </c>
      <c r="B2244" s="7">
        <v>12996</v>
      </c>
      <c r="C2244" s="7">
        <v>1000000</v>
      </c>
      <c r="D2244" s="7">
        <v>-987004</v>
      </c>
    </row>
    <row r="2245" spans="1:4" x14ac:dyDescent="0.3">
      <c r="A2245" t="s">
        <v>6085</v>
      </c>
      <c r="B2245" s="7">
        <v>0</v>
      </c>
      <c r="C2245" s="7">
        <v>989000</v>
      </c>
      <c r="D2245" s="7">
        <v>-989000</v>
      </c>
    </row>
    <row r="2246" spans="1:4" x14ac:dyDescent="0.3">
      <c r="A2246" t="s">
        <v>6040</v>
      </c>
      <c r="B2246" s="7">
        <v>10018</v>
      </c>
      <c r="C2246" s="7">
        <v>1000000</v>
      </c>
      <c r="D2246" s="7">
        <v>-989982</v>
      </c>
    </row>
    <row r="2247" spans="1:4" x14ac:dyDescent="0.3">
      <c r="A2247" t="s">
        <v>6044</v>
      </c>
      <c r="B2247" s="7">
        <v>6387</v>
      </c>
      <c r="C2247" s="7">
        <v>1000000</v>
      </c>
      <c r="D2247" s="7">
        <v>-993613</v>
      </c>
    </row>
    <row r="2248" spans="1:4" x14ac:dyDescent="0.3">
      <c r="A2248" t="s">
        <v>6045</v>
      </c>
      <c r="B2248" s="7">
        <v>721</v>
      </c>
      <c r="C2248" s="7">
        <v>1000000</v>
      </c>
      <c r="D2248" s="7">
        <v>-999279</v>
      </c>
    </row>
    <row r="2249" spans="1:4" x14ac:dyDescent="0.3">
      <c r="A2249" t="s">
        <v>2865</v>
      </c>
      <c r="B2249" s="7">
        <v>27000000</v>
      </c>
      <c r="C2249" s="7">
        <v>28000000</v>
      </c>
      <c r="D2249" s="7">
        <v>-1000000</v>
      </c>
    </row>
    <row r="2250" spans="1:4" x14ac:dyDescent="0.3">
      <c r="A2250" t="s">
        <v>5961</v>
      </c>
      <c r="B2250" s="7">
        <v>0</v>
      </c>
      <c r="C2250" s="7">
        <v>1000000</v>
      </c>
      <c r="D2250" s="7">
        <v>-1000000</v>
      </c>
    </row>
    <row r="2251" spans="1:4" x14ac:dyDescent="0.3">
      <c r="A2251" t="s">
        <v>6049</v>
      </c>
      <c r="B2251" s="7">
        <v>0</v>
      </c>
      <c r="C2251" s="7">
        <v>1000000</v>
      </c>
      <c r="D2251" s="7">
        <v>-1000000</v>
      </c>
    </row>
    <row r="2252" spans="1:4" x14ac:dyDescent="0.3">
      <c r="A2252" t="s">
        <v>6051</v>
      </c>
      <c r="B2252" s="7">
        <v>0</v>
      </c>
      <c r="C2252" s="7">
        <v>1000000</v>
      </c>
      <c r="D2252" s="7">
        <v>-1000000</v>
      </c>
    </row>
    <row r="2253" spans="1:4" x14ac:dyDescent="0.3">
      <c r="A2253" t="s">
        <v>6053</v>
      </c>
      <c r="B2253" s="7">
        <v>0</v>
      </c>
      <c r="C2253" s="7">
        <v>1000000</v>
      </c>
      <c r="D2253" s="7">
        <v>-1000000</v>
      </c>
    </row>
    <row r="2254" spans="1:4" x14ac:dyDescent="0.3">
      <c r="A2254" t="s">
        <v>6055</v>
      </c>
      <c r="B2254" s="7">
        <v>0</v>
      </c>
      <c r="C2254" s="7">
        <v>1000000</v>
      </c>
      <c r="D2254" s="7">
        <v>-1000000</v>
      </c>
    </row>
    <row r="2255" spans="1:4" x14ac:dyDescent="0.3">
      <c r="A2255" t="s">
        <v>6057</v>
      </c>
      <c r="B2255" s="7">
        <v>0</v>
      </c>
      <c r="C2255" s="7">
        <v>1000000</v>
      </c>
      <c r="D2255" s="7">
        <v>-1000000</v>
      </c>
    </row>
    <row r="2256" spans="1:4" x14ac:dyDescent="0.3">
      <c r="A2256" t="s">
        <v>6059</v>
      </c>
      <c r="B2256" s="7">
        <v>0</v>
      </c>
      <c r="C2256" s="7">
        <v>1000000</v>
      </c>
      <c r="D2256" s="7">
        <v>-1000000</v>
      </c>
    </row>
    <row r="2257" spans="1:4" x14ac:dyDescent="0.3">
      <c r="A2257" t="s">
        <v>6063</v>
      </c>
      <c r="B2257" s="7">
        <v>0</v>
      </c>
      <c r="C2257" s="7">
        <v>1000000</v>
      </c>
      <c r="D2257" s="7">
        <v>-1000000</v>
      </c>
    </row>
    <row r="2258" spans="1:4" x14ac:dyDescent="0.3">
      <c r="A2258" t="s">
        <v>6065</v>
      </c>
      <c r="B2258" s="7">
        <v>0</v>
      </c>
      <c r="C2258" s="7">
        <v>1000000</v>
      </c>
      <c r="D2258" s="7">
        <v>-1000000</v>
      </c>
    </row>
    <row r="2259" spans="1:4" x14ac:dyDescent="0.3">
      <c r="A2259" t="s">
        <v>6067</v>
      </c>
      <c r="B2259" s="7">
        <v>0</v>
      </c>
      <c r="C2259" s="7">
        <v>1000000</v>
      </c>
      <c r="D2259" s="7">
        <v>-1000000</v>
      </c>
    </row>
    <row r="2260" spans="1:4" x14ac:dyDescent="0.3">
      <c r="A2260" t="s">
        <v>6068</v>
      </c>
      <c r="B2260" s="7">
        <v>0</v>
      </c>
      <c r="C2260" s="7">
        <v>1000000</v>
      </c>
      <c r="D2260" s="7">
        <v>-1000000</v>
      </c>
    </row>
    <row r="2261" spans="1:4" x14ac:dyDescent="0.3">
      <c r="A2261" t="s">
        <v>6070</v>
      </c>
      <c r="B2261" s="7">
        <v>0</v>
      </c>
      <c r="C2261" s="7">
        <v>1000000</v>
      </c>
      <c r="D2261" s="7">
        <v>-1000000</v>
      </c>
    </row>
    <row r="2262" spans="1:4" x14ac:dyDescent="0.3">
      <c r="A2262" t="s">
        <v>6072</v>
      </c>
      <c r="B2262" s="7">
        <v>0</v>
      </c>
      <c r="C2262" s="7">
        <v>1000000</v>
      </c>
      <c r="D2262" s="7">
        <v>-1000000</v>
      </c>
    </row>
    <row r="2263" spans="1:4" x14ac:dyDescent="0.3">
      <c r="A2263" t="s">
        <v>6075</v>
      </c>
      <c r="B2263" s="7">
        <v>0</v>
      </c>
      <c r="C2263" s="7">
        <v>1000000</v>
      </c>
      <c r="D2263" s="7">
        <v>-1000000</v>
      </c>
    </row>
    <row r="2264" spans="1:4" x14ac:dyDescent="0.3">
      <c r="A2264" t="s">
        <v>6077</v>
      </c>
      <c r="B2264" s="7">
        <v>0</v>
      </c>
      <c r="C2264" s="7">
        <v>1000000</v>
      </c>
      <c r="D2264" s="7">
        <v>-1000000</v>
      </c>
    </row>
    <row r="2265" spans="1:4" x14ac:dyDescent="0.3">
      <c r="A2265" t="s">
        <v>6079</v>
      </c>
      <c r="B2265" s="7">
        <v>0</v>
      </c>
      <c r="C2265" s="7">
        <v>1000000</v>
      </c>
      <c r="D2265" s="7">
        <v>-1000000</v>
      </c>
    </row>
    <row r="2266" spans="1:4" x14ac:dyDescent="0.3">
      <c r="A2266" t="s">
        <v>6081</v>
      </c>
      <c r="B2266" s="7">
        <v>0</v>
      </c>
      <c r="C2266" s="7">
        <v>1000000</v>
      </c>
      <c r="D2266" s="7">
        <v>-1000000</v>
      </c>
    </row>
    <row r="2267" spans="1:4" x14ac:dyDescent="0.3">
      <c r="A2267" t="s">
        <v>3249</v>
      </c>
      <c r="B2267" s="7">
        <v>21973182</v>
      </c>
      <c r="C2267" s="7">
        <v>23000000</v>
      </c>
      <c r="D2267" s="7">
        <v>-1026818</v>
      </c>
    </row>
    <row r="2268" spans="1:4" x14ac:dyDescent="0.3">
      <c r="A2268" t="s">
        <v>5956</v>
      </c>
      <c r="B2268" s="7">
        <v>56129</v>
      </c>
      <c r="C2268" s="7">
        <v>1100000</v>
      </c>
      <c r="D2268" s="7">
        <v>-1043871</v>
      </c>
    </row>
    <row r="2269" spans="1:4" x14ac:dyDescent="0.3">
      <c r="A2269" t="s">
        <v>5652</v>
      </c>
      <c r="B2269" s="7">
        <v>952620</v>
      </c>
      <c r="C2269" s="7">
        <v>2000000</v>
      </c>
      <c r="D2269" s="7">
        <v>-1047380</v>
      </c>
    </row>
    <row r="2270" spans="1:4" x14ac:dyDescent="0.3">
      <c r="A2270" t="s">
        <v>5872</v>
      </c>
      <c r="B2270" s="7">
        <v>418953</v>
      </c>
      <c r="C2270" s="7">
        <v>1500000</v>
      </c>
      <c r="D2270" s="7">
        <v>-1081047</v>
      </c>
    </row>
    <row r="2271" spans="1:4" x14ac:dyDescent="0.3">
      <c r="A2271" t="s">
        <v>6355</v>
      </c>
      <c r="B2271" s="7">
        <v>110720</v>
      </c>
      <c r="C2271" s="7">
        <v>1200000</v>
      </c>
      <c r="D2271" s="7">
        <v>-1089280</v>
      </c>
    </row>
    <row r="2272" spans="1:4" x14ac:dyDescent="0.3">
      <c r="A2272" t="s">
        <v>5874</v>
      </c>
      <c r="B2272" s="7">
        <v>406035</v>
      </c>
      <c r="C2272" s="7">
        <v>1500000</v>
      </c>
      <c r="D2272" s="7">
        <v>-1093965</v>
      </c>
    </row>
    <row r="2273" spans="1:4" x14ac:dyDescent="0.3">
      <c r="A2273" t="s">
        <v>5896</v>
      </c>
      <c r="B2273" s="7">
        <v>304124</v>
      </c>
      <c r="C2273" s="7">
        <v>1400000</v>
      </c>
      <c r="D2273" s="7">
        <v>-1095876</v>
      </c>
    </row>
    <row r="2274" spans="1:4" x14ac:dyDescent="0.3">
      <c r="A2274" t="s">
        <v>5449</v>
      </c>
      <c r="B2274" s="7">
        <v>2892582</v>
      </c>
      <c r="C2274" s="7">
        <v>4000000</v>
      </c>
      <c r="D2274" s="7">
        <v>-1107418</v>
      </c>
    </row>
    <row r="2275" spans="1:4" x14ac:dyDescent="0.3">
      <c r="A2275" t="s">
        <v>3490</v>
      </c>
      <c r="B2275" s="7">
        <v>18882880</v>
      </c>
      <c r="C2275" s="7">
        <v>20000000</v>
      </c>
      <c r="D2275" s="7">
        <v>-1117120</v>
      </c>
    </row>
    <row r="2276" spans="1:4" x14ac:dyDescent="0.3">
      <c r="A2276" t="s">
        <v>5875</v>
      </c>
      <c r="B2276" s="7">
        <v>373967</v>
      </c>
      <c r="C2276" s="7">
        <v>1500000</v>
      </c>
      <c r="D2276" s="7">
        <v>-1126033</v>
      </c>
    </row>
    <row r="2277" spans="1:4" x14ac:dyDescent="0.3">
      <c r="A2277" t="s">
        <v>5159</v>
      </c>
      <c r="B2277" s="7">
        <v>4859475</v>
      </c>
      <c r="C2277" s="7">
        <v>6000000</v>
      </c>
      <c r="D2277" s="7">
        <v>-1140525</v>
      </c>
    </row>
    <row r="2278" spans="1:4" x14ac:dyDescent="0.3">
      <c r="A2278" t="s">
        <v>5937</v>
      </c>
      <c r="B2278" s="7">
        <v>58936</v>
      </c>
      <c r="C2278" s="7">
        <v>1200000</v>
      </c>
      <c r="D2278" s="7">
        <v>-1141064</v>
      </c>
    </row>
    <row r="2279" spans="1:4" x14ac:dyDescent="0.3">
      <c r="A2279" t="s">
        <v>4041</v>
      </c>
      <c r="B2279" s="7">
        <v>18843314</v>
      </c>
      <c r="C2279" s="7">
        <v>20000000</v>
      </c>
      <c r="D2279" s="7">
        <v>-1156686</v>
      </c>
    </row>
    <row r="2280" spans="1:4" x14ac:dyDescent="0.3">
      <c r="A2280" t="s">
        <v>5704</v>
      </c>
      <c r="B2280" s="7">
        <v>327919</v>
      </c>
      <c r="C2280" s="7">
        <v>1500000</v>
      </c>
      <c r="D2280" s="7">
        <v>-1172081</v>
      </c>
    </row>
    <row r="2281" spans="1:4" x14ac:dyDescent="0.3">
      <c r="A2281" t="s">
        <v>5939</v>
      </c>
      <c r="B2281" s="7">
        <v>24784</v>
      </c>
      <c r="C2281" s="7">
        <v>1200000</v>
      </c>
      <c r="D2281" s="7">
        <v>-1175216</v>
      </c>
    </row>
    <row r="2282" spans="1:4" x14ac:dyDescent="0.3">
      <c r="A2282" t="s">
        <v>5617</v>
      </c>
      <c r="B2282" s="7">
        <v>1821983</v>
      </c>
      <c r="C2282" s="7">
        <v>3000000</v>
      </c>
      <c r="D2282" s="7">
        <v>-1178017</v>
      </c>
    </row>
    <row r="2283" spans="1:4" x14ac:dyDescent="0.3">
      <c r="A2283" t="s">
        <v>5941</v>
      </c>
      <c r="B2283" s="7">
        <v>7826</v>
      </c>
      <c r="C2283" s="7">
        <v>1200000</v>
      </c>
      <c r="D2283" s="7">
        <v>-1192174</v>
      </c>
    </row>
    <row r="2284" spans="1:4" x14ac:dyDescent="0.3">
      <c r="A2284" t="s">
        <v>5943</v>
      </c>
      <c r="B2284" s="7">
        <v>3830</v>
      </c>
      <c r="C2284" s="7">
        <v>1200000</v>
      </c>
      <c r="D2284" s="7">
        <v>-1196170</v>
      </c>
    </row>
    <row r="2285" spans="1:4" x14ac:dyDescent="0.3">
      <c r="A2285" t="s">
        <v>5451</v>
      </c>
      <c r="B2285" s="7">
        <v>2800000</v>
      </c>
      <c r="C2285" s="7">
        <v>4000000</v>
      </c>
      <c r="D2285" s="7">
        <v>-1200000</v>
      </c>
    </row>
    <row r="2286" spans="1:4" x14ac:dyDescent="0.3">
      <c r="A2286" t="s">
        <v>3905</v>
      </c>
      <c r="B2286" s="7">
        <v>14792779</v>
      </c>
      <c r="C2286" s="7">
        <v>16000000</v>
      </c>
      <c r="D2286" s="7">
        <v>-1207221</v>
      </c>
    </row>
    <row r="2287" spans="1:4" x14ac:dyDescent="0.3">
      <c r="A2287" t="s">
        <v>5606</v>
      </c>
      <c r="B2287" s="7">
        <v>3287435</v>
      </c>
      <c r="C2287" s="7">
        <v>4500000</v>
      </c>
      <c r="D2287" s="7">
        <v>-1212565</v>
      </c>
    </row>
    <row r="2288" spans="1:4" x14ac:dyDescent="0.3">
      <c r="A2288" t="s">
        <v>2292</v>
      </c>
      <c r="B2288" s="7">
        <v>13782838</v>
      </c>
      <c r="C2288" s="7">
        <v>15000000</v>
      </c>
      <c r="D2288" s="7">
        <v>-1217162</v>
      </c>
    </row>
    <row r="2289" spans="1:4" x14ac:dyDescent="0.3">
      <c r="A2289" t="s">
        <v>5675</v>
      </c>
      <c r="B2289" s="7">
        <v>1282084</v>
      </c>
      <c r="C2289" s="7">
        <v>2500000</v>
      </c>
      <c r="D2289" s="7">
        <v>-1217916</v>
      </c>
    </row>
    <row r="2290" spans="1:4" x14ac:dyDescent="0.3">
      <c r="A2290" t="s">
        <v>6224</v>
      </c>
      <c r="B2290" s="7">
        <v>768045</v>
      </c>
      <c r="C2290" s="7">
        <v>2000000</v>
      </c>
      <c r="D2290" s="7">
        <v>-1231955</v>
      </c>
    </row>
    <row r="2291" spans="1:4" x14ac:dyDescent="0.3">
      <c r="A2291" t="s">
        <v>4067</v>
      </c>
      <c r="B2291" s="7">
        <v>13766014</v>
      </c>
      <c r="C2291" s="7">
        <v>15000000</v>
      </c>
      <c r="D2291" s="7">
        <v>-1233986</v>
      </c>
    </row>
    <row r="2292" spans="1:4" x14ac:dyDescent="0.3">
      <c r="A2292" t="s">
        <v>5471</v>
      </c>
      <c r="B2292" s="7">
        <v>265107</v>
      </c>
      <c r="C2292" s="7">
        <v>1500000</v>
      </c>
      <c r="D2292" s="7">
        <v>-1234893</v>
      </c>
    </row>
    <row r="2293" spans="1:4" x14ac:dyDescent="0.3">
      <c r="A2293" t="s">
        <v>1712</v>
      </c>
      <c r="B2293" s="7">
        <v>48745150</v>
      </c>
      <c r="C2293" s="7">
        <v>50000000</v>
      </c>
      <c r="D2293" s="7">
        <v>-1254850</v>
      </c>
    </row>
    <row r="2294" spans="1:4" x14ac:dyDescent="0.3">
      <c r="A2294" t="s">
        <v>4434</v>
      </c>
      <c r="B2294" s="7">
        <v>6739141</v>
      </c>
      <c r="C2294" s="7">
        <v>8000000</v>
      </c>
      <c r="D2294" s="7">
        <v>-1260859</v>
      </c>
    </row>
    <row r="2295" spans="1:4" x14ac:dyDescent="0.3">
      <c r="A2295" t="s">
        <v>5923</v>
      </c>
      <c r="B2295" s="7">
        <v>11278</v>
      </c>
      <c r="C2295" s="7">
        <v>1300000</v>
      </c>
      <c r="D2295" s="7">
        <v>-1288722</v>
      </c>
    </row>
    <row r="2296" spans="1:4" x14ac:dyDescent="0.3">
      <c r="A2296" t="s">
        <v>5822</v>
      </c>
      <c r="B2296" s="7">
        <v>505295</v>
      </c>
      <c r="C2296" s="7">
        <v>1800000</v>
      </c>
      <c r="D2296" s="7">
        <v>-1294705</v>
      </c>
    </row>
    <row r="2297" spans="1:4" x14ac:dyDescent="0.3">
      <c r="A2297" t="s">
        <v>3733</v>
      </c>
      <c r="B2297" s="7">
        <v>16702864</v>
      </c>
      <c r="C2297" s="7">
        <v>18000000</v>
      </c>
      <c r="D2297" s="7">
        <v>-1297136</v>
      </c>
    </row>
    <row r="2298" spans="1:4" x14ac:dyDescent="0.3">
      <c r="A2298" t="s">
        <v>1232</v>
      </c>
      <c r="B2298" s="7">
        <v>63695760</v>
      </c>
      <c r="C2298" s="7">
        <v>65000000</v>
      </c>
      <c r="D2298" s="7">
        <v>-1304240</v>
      </c>
    </row>
    <row r="2299" spans="1:4" x14ac:dyDescent="0.3">
      <c r="A2299" t="s">
        <v>5877</v>
      </c>
      <c r="B2299" s="7">
        <v>194568</v>
      </c>
      <c r="C2299" s="7">
        <v>1500000</v>
      </c>
      <c r="D2299" s="7">
        <v>-1305432</v>
      </c>
    </row>
    <row r="2300" spans="1:4" x14ac:dyDescent="0.3">
      <c r="A2300" t="s">
        <v>5015</v>
      </c>
      <c r="B2300" s="7">
        <v>5694308</v>
      </c>
      <c r="C2300" s="7">
        <v>7000000</v>
      </c>
      <c r="D2300" s="7">
        <v>-1305692</v>
      </c>
    </row>
    <row r="2301" spans="1:4" x14ac:dyDescent="0.3">
      <c r="A2301" t="s">
        <v>3838</v>
      </c>
      <c r="B2301" s="7">
        <v>15681020</v>
      </c>
      <c r="C2301" s="7">
        <v>17000000</v>
      </c>
      <c r="D2301" s="7">
        <v>-1318980</v>
      </c>
    </row>
    <row r="2302" spans="1:4" x14ac:dyDescent="0.3">
      <c r="A2302" t="s">
        <v>5883</v>
      </c>
      <c r="B2302" s="7">
        <v>173066</v>
      </c>
      <c r="C2302" s="7">
        <v>1500000</v>
      </c>
      <c r="D2302" s="7">
        <v>-1326934</v>
      </c>
    </row>
    <row r="2303" spans="1:4" x14ac:dyDescent="0.3">
      <c r="A2303" t="s">
        <v>3326</v>
      </c>
      <c r="B2303" s="7">
        <v>20668843</v>
      </c>
      <c r="C2303" s="7">
        <v>22000000</v>
      </c>
      <c r="D2303" s="7">
        <v>-1331157</v>
      </c>
    </row>
    <row r="2304" spans="1:4" x14ac:dyDescent="0.3">
      <c r="A2304" t="s">
        <v>5892</v>
      </c>
      <c r="B2304" s="7">
        <v>1163508</v>
      </c>
      <c r="C2304" s="7">
        <v>2500000</v>
      </c>
      <c r="D2304" s="7">
        <v>-1336492</v>
      </c>
    </row>
    <row r="2305" spans="1:4" x14ac:dyDescent="0.3">
      <c r="A2305" t="s">
        <v>5879</v>
      </c>
      <c r="B2305" s="7">
        <v>163245</v>
      </c>
      <c r="C2305" s="7">
        <v>1500000</v>
      </c>
      <c r="D2305" s="7">
        <v>-1336755</v>
      </c>
    </row>
    <row r="2306" spans="1:4" x14ac:dyDescent="0.3">
      <c r="A2306" t="s">
        <v>1028</v>
      </c>
      <c r="B2306" s="7">
        <v>73661010</v>
      </c>
      <c r="C2306" s="7">
        <v>75000000</v>
      </c>
      <c r="D2306" s="7">
        <v>-1338990</v>
      </c>
    </row>
    <row r="2307" spans="1:4" x14ac:dyDescent="0.3">
      <c r="A2307" t="s">
        <v>5850</v>
      </c>
      <c r="B2307" s="7">
        <v>155972</v>
      </c>
      <c r="C2307" s="7">
        <v>1500000</v>
      </c>
      <c r="D2307" s="7">
        <v>-1344028</v>
      </c>
    </row>
    <row r="2308" spans="1:4" x14ac:dyDescent="0.3">
      <c r="A2308" t="s">
        <v>5770</v>
      </c>
      <c r="B2308" s="7">
        <v>653621</v>
      </c>
      <c r="C2308" s="7">
        <v>2000000</v>
      </c>
      <c r="D2308" s="7">
        <v>-1346379</v>
      </c>
    </row>
    <row r="2309" spans="1:4" x14ac:dyDescent="0.3">
      <c r="A2309" t="s">
        <v>2740</v>
      </c>
      <c r="B2309" s="7">
        <v>28644770</v>
      </c>
      <c r="C2309" s="7">
        <v>30000000</v>
      </c>
      <c r="D2309" s="7">
        <v>-1355230</v>
      </c>
    </row>
    <row r="2310" spans="1:4" x14ac:dyDescent="0.3">
      <c r="A2310" t="s">
        <v>5899</v>
      </c>
      <c r="B2310" s="7">
        <v>36830</v>
      </c>
      <c r="C2310" s="7">
        <v>1400000</v>
      </c>
      <c r="D2310" s="7">
        <v>-1363170</v>
      </c>
    </row>
    <row r="2311" spans="1:4" x14ac:dyDescent="0.3">
      <c r="A2311" t="s">
        <v>5881</v>
      </c>
      <c r="B2311" s="7">
        <v>119841</v>
      </c>
      <c r="C2311" s="7">
        <v>1500000</v>
      </c>
      <c r="D2311" s="7">
        <v>-1380159</v>
      </c>
    </row>
    <row r="2312" spans="1:4" x14ac:dyDescent="0.3">
      <c r="A2312" t="s">
        <v>5807</v>
      </c>
      <c r="B2312" s="7">
        <v>18435</v>
      </c>
      <c r="C2312" s="7">
        <v>1400000</v>
      </c>
      <c r="D2312" s="7">
        <v>-1381565</v>
      </c>
    </row>
    <row r="2313" spans="1:4" x14ac:dyDescent="0.3">
      <c r="A2313" t="s">
        <v>1387</v>
      </c>
      <c r="B2313" s="7">
        <v>46611204</v>
      </c>
      <c r="C2313" s="7">
        <v>48000000</v>
      </c>
      <c r="D2313" s="7">
        <v>-1388796</v>
      </c>
    </row>
    <row r="2314" spans="1:4" x14ac:dyDescent="0.3">
      <c r="A2314" t="s">
        <v>5886</v>
      </c>
      <c r="B2314" s="7">
        <v>105943</v>
      </c>
      <c r="C2314" s="7">
        <v>1500000</v>
      </c>
      <c r="D2314" s="7">
        <v>-1394057</v>
      </c>
    </row>
    <row r="2315" spans="1:4" x14ac:dyDescent="0.3">
      <c r="A2315" t="s">
        <v>5458</v>
      </c>
      <c r="B2315" s="7">
        <v>2601847</v>
      </c>
      <c r="C2315" s="7">
        <v>4000000</v>
      </c>
      <c r="D2315" s="7">
        <v>-1398153</v>
      </c>
    </row>
    <row r="2316" spans="1:4" x14ac:dyDescent="0.3">
      <c r="A2316" t="s">
        <v>5914</v>
      </c>
      <c r="B2316" s="7">
        <v>100358</v>
      </c>
      <c r="C2316" s="7">
        <v>1500000</v>
      </c>
      <c r="D2316" s="7">
        <v>-1399642</v>
      </c>
    </row>
    <row r="2317" spans="1:4" x14ac:dyDescent="0.3">
      <c r="A2317" t="s">
        <v>5188</v>
      </c>
      <c r="B2317" s="7">
        <v>3895664</v>
      </c>
      <c r="C2317" s="7">
        <v>5300000</v>
      </c>
      <c r="D2317" s="7">
        <v>-1404336</v>
      </c>
    </row>
    <row r="2318" spans="1:4" x14ac:dyDescent="0.3">
      <c r="A2318" t="s">
        <v>5884</v>
      </c>
      <c r="B2318" s="7">
        <v>92362</v>
      </c>
      <c r="C2318" s="7">
        <v>1500000</v>
      </c>
      <c r="D2318" s="7">
        <v>-1407638</v>
      </c>
    </row>
    <row r="2319" spans="1:4" x14ac:dyDescent="0.3">
      <c r="A2319" t="s">
        <v>5918</v>
      </c>
      <c r="B2319" s="7">
        <v>0</v>
      </c>
      <c r="C2319" s="7">
        <v>1420000</v>
      </c>
      <c r="D2319" s="7">
        <v>-1420000</v>
      </c>
    </row>
    <row r="2320" spans="1:4" x14ac:dyDescent="0.3">
      <c r="A2320" t="s">
        <v>5702</v>
      </c>
      <c r="B2320" s="7">
        <v>978908</v>
      </c>
      <c r="C2320" s="7">
        <v>2400000</v>
      </c>
      <c r="D2320" s="7">
        <v>-1421092</v>
      </c>
    </row>
    <row r="2321" spans="1:4" x14ac:dyDescent="0.3">
      <c r="A2321" t="s">
        <v>1829</v>
      </c>
      <c r="B2321" s="7">
        <v>53574088</v>
      </c>
      <c r="C2321" s="7">
        <v>55000000</v>
      </c>
      <c r="D2321" s="7">
        <v>-1425912</v>
      </c>
    </row>
    <row r="2322" spans="1:4" x14ac:dyDescent="0.3">
      <c r="A2322" t="s">
        <v>6032</v>
      </c>
      <c r="B2322" s="7">
        <v>49000</v>
      </c>
      <c r="C2322" s="7">
        <v>1500000</v>
      </c>
      <c r="D2322" s="7">
        <v>-1451000</v>
      </c>
    </row>
    <row r="2323" spans="1:4" x14ac:dyDescent="0.3">
      <c r="A2323" t="s">
        <v>5811</v>
      </c>
      <c r="B2323" s="7">
        <v>444044</v>
      </c>
      <c r="C2323" s="7">
        <v>1900000</v>
      </c>
      <c r="D2323" s="7">
        <v>-1455956</v>
      </c>
    </row>
    <row r="2324" spans="1:4" x14ac:dyDescent="0.3">
      <c r="A2324" t="s">
        <v>2139</v>
      </c>
      <c r="B2324" s="7">
        <v>38543473</v>
      </c>
      <c r="C2324" s="7">
        <v>40000000</v>
      </c>
      <c r="D2324" s="7">
        <v>-1456527</v>
      </c>
    </row>
    <row r="2325" spans="1:4" x14ac:dyDescent="0.3">
      <c r="A2325" t="s">
        <v>5161</v>
      </c>
      <c r="B2325" s="7">
        <v>4542775</v>
      </c>
      <c r="C2325" s="7">
        <v>6000000</v>
      </c>
      <c r="D2325" s="7">
        <v>-1457225</v>
      </c>
    </row>
    <row r="2326" spans="1:4" x14ac:dyDescent="0.3">
      <c r="A2326" t="s">
        <v>2966</v>
      </c>
      <c r="B2326" s="7">
        <v>54540525</v>
      </c>
      <c r="C2326" s="7">
        <v>56000000</v>
      </c>
      <c r="D2326" s="7">
        <v>-1459475</v>
      </c>
    </row>
    <row r="2327" spans="1:4" x14ac:dyDescent="0.3">
      <c r="A2327" t="s">
        <v>3100</v>
      </c>
      <c r="B2327" s="7">
        <v>23527955</v>
      </c>
      <c r="C2327" s="7">
        <v>25000000</v>
      </c>
      <c r="D2327" s="7">
        <v>-1472045</v>
      </c>
    </row>
    <row r="2328" spans="1:4" x14ac:dyDescent="0.3">
      <c r="A2328" t="s">
        <v>321</v>
      </c>
      <c r="B2328" s="7">
        <v>143523463</v>
      </c>
      <c r="C2328" s="7">
        <v>145000000</v>
      </c>
      <c r="D2328" s="7">
        <v>-1476537</v>
      </c>
    </row>
    <row r="2329" spans="1:4" x14ac:dyDescent="0.3">
      <c r="A2329" t="s">
        <v>5782</v>
      </c>
      <c r="B2329" s="7">
        <v>17580</v>
      </c>
      <c r="C2329" s="7">
        <v>1500000</v>
      </c>
      <c r="D2329" s="7">
        <v>-1482420</v>
      </c>
    </row>
    <row r="2330" spans="1:4" x14ac:dyDescent="0.3">
      <c r="A2330" t="s">
        <v>5889</v>
      </c>
      <c r="B2330" s="7">
        <v>3478</v>
      </c>
      <c r="C2330" s="7">
        <v>1500000</v>
      </c>
      <c r="D2330" s="7">
        <v>-1496522</v>
      </c>
    </row>
    <row r="2331" spans="1:4" x14ac:dyDescent="0.3">
      <c r="A2331" t="s">
        <v>5910</v>
      </c>
      <c r="B2331" s="7">
        <v>1521</v>
      </c>
      <c r="C2331" s="7">
        <v>1500000</v>
      </c>
      <c r="D2331" s="7">
        <v>-1498479</v>
      </c>
    </row>
    <row r="2332" spans="1:4" x14ac:dyDescent="0.3">
      <c r="A2332" t="s">
        <v>4522</v>
      </c>
      <c r="B2332" s="7">
        <v>11501093</v>
      </c>
      <c r="C2332" s="7">
        <v>13000000</v>
      </c>
      <c r="D2332" s="7">
        <v>-1498907</v>
      </c>
    </row>
    <row r="2333" spans="1:4" x14ac:dyDescent="0.3">
      <c r="A2333" t="s">
        <v>6047</v>
      </c>
      <c r="B2333" s="7">
        <v>703</v>
      </c>
      <c r="C2333" s="7">
        <v>1500000</v>
      </c>
      <c r="D2333" s="7">
        <v>-1499297</v>
      </c>
    </row>
    <row r="2334" spans="1:4" x14ac:dyDescent="0.3">
      <c r="A2334" t="s">
        <v>5724</v>
      </c>
      <c r="B2334" s="7">
        <v>792966</v>
      </c>
      <c r="C2334" s="7">
        <v>2300000</v>
      </c>
      <c r="D2334" s="7">
        <v>-1507034</v>
      </c>
    </row>
    <row r="2335" spans="1:4" x14ac:dyDescent="0.3">
      <c r="A2335" t="s">
        <v>5887</v>
      </c>
      <c r="B2335" s="7">
        <v>183490</v>
      </c>
      <c r="C2335" s="7">
        <v>1700000</v>
      </c>
      <c r="D2335" s="7">
        <v>-1516510</v>
      </c>
    </row>
    <row r="2336" spans="1:4" x14ac:dyDescent="0.3">
      <c r="A2336" t="s">
        <v>4658</v>
      </c>
      <c r="B2336" s="7">
        <v>8460995</v>
      </c>
      <c r="C2336" s="7">
        <v>10000000</v>
      </c>
      <c r="D2336" s="7">
        <v>-1539005</v>
      </c>
    </row>
    <row r="2337" spans="1:4" x14ac:dyDescent="0.3">
      <c r="A2337" t="s">
        <v>5369</v>
      </c>
      <c r="B2337" s="7">
        <v>1247453</v>
      </c>
      <c r="C2337" s="7">
        <v>2800000</v>
      </c>
      <c r="D2337" s="7">
        <v>-1552547</v>
      </c>
    </row>
    <row r="2338" spans="1:4" x14ac:dyDescent="0.3">
      <c r="A2338" t="s">
        <v>5954</v>
      </c>
      <c r="B2338" s="7">
        <v>39659</v>
      </c>
      <c r="C2338" s="7">
        <v>1600000</v>
      </c>
      <c r="D2338" s="7">
        <v>-1560341</v>
      </c>
    </row>
    <row r="2339" spans="1:4" x14ac:dyDescent="0.3">
      <c r="A2339" t="s">
        <v>5018</v>
      </c>
      <c r="B2339" s="7">
        <v>5430822</v>
      </c>
      <c r="C2339" s="7">
        <v>7000000</v>
      </c>
      <c r="D2339" s="7">
        <v>-1569178</v>
      </c>
    </row>
    <row r="2340" spans="1:4" x14ac:dyDescent="0.3">
      <c r="A2340" t="s">
        <v>5852</v>
      </c>
      <c r="B2340" s="7">
        <v>26893</v>
      </c>
      <c r="C2340" s="7">
        <v>1600000</v>
      </c>
      <c r="D2340" s="7">
        <v>-1573107</v>
      </c>
    </row>
    <row r="2341" spans="1:4" x14ac:dyDescent="0.3">
      <c r="A2341" t="s">
        <v>5452</v>
      </c>
      <c r="B2341" s="7">
        <v>2426851</v>
      </c>
      <c r="C2341" s="7">
        <v>4000000</v>
      </c>
      <c r="D2341" s="7">
        <v>-1573149</v>
      </c>
    </row>
    <row r="2342" spans="1:4" x14ac:dyDescent="0.3">
      <c r="A2342" t="s">
        <v>2416</v>
      </c>
      <c r="B2342" s="7">
        <v>33423521</v>
      </c>
      <c r="C2342" s="7">
        <v>35000000</v>
      </c>
      <c r="D2342" s="7">
        <v>-1576479</v>
      </c>
    </row>
    <row r="2343" spans="1:4" x14ac:dyDescent="0.3">
      <c r="A2343" t="s">
        <v>5393</v>
      </c>
      <c r="B2343" s="7">
        <v>410241</v>
      </c>
      <c r="C2343" s="7">
        <v>2000000</v>
      </c>
      <c r="D2343" s="7">
        <v>-1589759</v>
      </c>
    </row>
    <row r="2344" spans="1:4" x14ac:dyDescent="0.3">
      <c r="A2344" t="s">
        <v>5679</v>
      </c>
      <c r="B2344" s="7">
        <v>395592</v>
      </c>
      <c r="C2344" s="7">
        <v>2000000</v>
      </c>
      <c r="D2344" s="7">
        <v>-1604408</v>
      </c>
    </row>
    <row r="2345" spans="1:4" x14ac:dyDescent="0.3">
      <c r="A2345" t="s">
        <v>5165</v>
      </c>
      <c r="B2345" s="7">
        <v>4394936</v>
      </c>
      <c r="C2345" s="7">
        <v>6000000</v>
      </c>
      <c r="D2345" s="7">
        <v>-1605064</v>
      </c>
    </row>
    <row r="2346" spans="1:4" x14ac:dyDescent="0.3">
      <c r="A2346" t="s">
        <v>3885</v>
      </c>
      <c r="B2346" s="7">
        <v>33357476</v>
      </c>
      <c r="C2346" s="7">
        <v>35000000</v>
      </c>
      <c r="D2346" s="7">
        <v>-1642524</v>
      </c>
    </row>
    <row r="2347" spans="1:4" x14ac:dyDescent="0.3">
      <c r="A2347" t="s">
        <v>5854</v>
      </c>
      <c r="B2347" s="7">
        <v>2580</v>
      </c>
      <c r="C2347" s="7">
        <v>1650000</v>
      </c>
      <c r="D2347" s="7">
        <v>-1647420</v>
      </c>
    </row>
    <row r="2348" spans="1:4" x14ac:dyDescent="0.3">
      <c r="A2348" t="s">
        <v>4905</v>
      </c>
      <c r="B2348" s="7">
        <v>6350058</v>
      </c>
      <c r="C2348" s="7">
        <v>8000000</v>
      </c>
      <c r="D2348" s="7">
        <v>-1649942</v>
      </c>
    </row>
    <row r="2349" spans="1:4" x14ac:dyDescent="0.3">
      <c r="A2349" t="s">
        <v>5086</v>
      </c>
      <c r="B2349" s="7">
        <v>2338695</v>
      </c>
      <c r="C2349" s="7">
        <v>4000000</v>
      </c>
      <c r="D2349" s="7">
        <v>-1661305</v>
      </c>
    </row>
    <row r="2350" spans="1:4" x14ac:dyDescent="0.3">
      <c r="A2350" t="s">
        <v>4225</v>
      </c>
      <c r="B2350" s="7">
        <v>12282677</v>
      </c>
      <c r="C2350" s="7">
        <v>14000000</v>
      </c>
      <c r="D2350" s="7">
        <v>-1717323</v>
      </c>
    </row>
    <row r="2351" spans="1:4" x14ac:dyDescent="0.3">
      <c r="A2351" t="s">
        <v>6194</v>
      </c>
      <c r="B2351" s="7">
        <v>269061</v>
      </c>
      <c r="C2351" s="7">
        <v>2000000</v>
      </c>
      <c r="D2351" s="7">
        <v>-1730939</v>
      </c>
    </row>
    <row r="2352" spans="1:4" x14ac:dyDescent="0.3">
      <c r="A2352" t="s">
        <v>1715</v>
      </c>
      <c r="B2352" s="7">
        <v>48265581</v>
      </c>
      <c r="C2352" s="7">
        <v>50000000</v>
      </c>
      <c r="D2352" s="7">
        <v>-1734419</v>
      </c>
    </row>
    <row r="2353" spans="1:4" x14ac:dyDescent="0.3">
      <c r="A2353" t="s">
        <v>4329</v>
      </c>
      <c r="B2353" s="7">
        <v>10725228</v>
      </c>
      <c r="C2353" s="7">
        <v>12500000</v>
      </c>
      <c r="D2353" s="7">
        <v>-1774772</v>
      </c>
    </row>
    <row r="2354" spans="1:4" x14ac:dyDescent="0.3">
      <c r="A2354" t="s">
        <v>5345</v>
      </c>
      <c r="B2354" s="7">
        <v>3219029</v>
      </c>
      <c r="C2354" s="7">
        <v>5000000</v>
      </c>
      <c r="D2354" s="7">
        <v>-1780971</v>
      </c>
    </row>
    <row r="2355" spans="1:4" x14ac:dyDescent="0.3">
      <c r="A2355" t="s">
        <v>4310</v>
      </c>
      <c r="B2355" s="7">
        <v>1200000</v>
      </c>
      <c r="C2355" s="7">
        <v>3000000</v>
      </c>
      <c r="D2355" s="7">
        <v>-1800000</v>
      </c>
    </row>
    <row r="2356" spans="1:4" x14ac:dyDescent="0.3">
      <c r="A2356" t="s">
        <v>5825</v>
      </c>
      <c r="B2356" s="7">
        <v>0</v>
      </c>
      <c r="C2356" s="7">
        <v>1800000</v>
      </c>
      <c r="D2356" s="7">
        <v>-1800000</v>
      </c>
    </row>
    <row r="2357" spans="1:4" x14ac:dyDescent="0.3">
      <c r="A2357" t="s">
        <v>5827</v>
      </c>
      <c r="B2357" s="7">
        <v>0</v>
      </c>
      <c r="C2357" s="7">
        <v>1800000</v>
      </c>
      <c r="D2357" s="7">
        <v>-1800000</v>
      </c>
    </row>
    <row r="2358" spans="1:4" x14ac:dyDescent="0.3">
      <c r="A2358" t="s">
        <v>5829</v>
      </c>
      <c r="B2358" s="7">
        <v>0</v>
      </c>
      <c r="C2358" s="7">
        <v>1800000</v>
      </c>
      <c r="D2358" s="7">
        <v>-1800000</v>
      </c>
    </row>
    <row r="2359" spans="1:4" x14ac:dyDescent="0.3">
      <c r="A2359" t="s">
        <v>4422</v>
      </c>
      <c r="B2359" s="7">
        <v>10198766</v>
      </c>
      <c r="C2359" s="7">
        <v>12000000</v>
      </c>
      <c r="D2359" s="7">
        <v>-1801234</v>
      </c>
    </row>
    <row r="2360" spans="1:4" x14ac:dyDescent="0.3">
      <c r="A2360" t="s">
        <v>5786</v>
      </c>
      <c r="B2360" s="7">
        <v>198407</v>
      </c>
      <c r="C2360" s="7">
        <v>2000000</v>
      </c>
      <c r="D2360" s="7">
        <v>-1801593</v>
      </c>
    </row>
    <row r="2361" spans="1:4" x14ac:dyDescent="0.3">
      <c r="A2361" t="s">
        <v>5158</v>
      </c>
      <c r="B2361" s="7">
        <v>4693919</v>
      </c>
      <c r="C2361" s="7">
        <v>6500000</v>
      </c>
      <c r="D2361" s="7">
        <v>-1806081</v>
      </c>
    </row>
    <row r="2362" spans="1:4" x14ac:dyDescent="0.3">
      <c r="A2362" t="s">
        <v>5712</v>
      </c>
      <c r="B2362" s="7">
        <v>379643</v>
      </c>
      <c r="C2362" s="7">
        <v>2200000</v>
      </c>
      <c r="D2362" s="7">
        <v>-1820357</v>
      </c>
    </row>
    <row r="2363" spans="1:4" x14ac:dyDescent="0.3">
      <c r="A2363" t="s">
        <v>2135</v>
      </c>
      <c r="B2363" s="7">
        <v>38176892</v>
      </c>
      <c r="C2363" s="7">
        <v>40000000</v>
      </c>
      <c r="D2363" s="7">
        <v>-1823108</v>
      </c>
    </row>
    <row r="2364" spans="1:4" x14ac:dyDescent="0.3">
      <c r="A2364" t="s">
        <v>4525</v>
      </c>
      <c r="B2364" s="7">
        <v>9170214</v>
      </c>
      <c r="C2364" s="7">
        <v>11000000</v>
      </c>
      <c r="D2364" s="7">
        <v>-1829786</v>
      </c>
    </row>
    <row r="2365" spans="1:4" x14ac:dyDescent="0.3">
      <c r="A2365" t="s">
        <v>1714</v>
      </c>
      <c r="B2365" s="7">
        <v>48154732</v>
      </c>
      <c r="C2365" s="7">
        <v>50000000</v>
      </c>
      <c r="D2365" s="7">
        <v>-1845268</v>
      </c>
    </row>
    <row r="2366" spans="1:4" x14ac:dyDescent="0.3">
      <c r="A2366" t="s">
        <v>5210</v>
      </c>
      <c r="B2366" s="7">
        <v>3629758</v>
      </c>
      <c r="C2366" s="7">
        <v>5500000</v>
      </c>
      <c r="D2366" s="7">
        <v>-1870242</v>
      </c>
    </row>
    <row r="2367" spans="1:4" x14ac:dyDescent="0.3">
      <c r="A2367" t="s">
        <v>5777</v>
      </c>
      <c r="B2367" s="7">
        <v>124494</v>
      </c>
      <c r="C2367" s="7">
        <v>2000000</v>
      </c>
      <c r="D2367" s="7">
        <v>-1875506</v>
      </c>
    </row>
    <row r="2368" spans="1:4" x14ac:dyDescent="0.3">
      <c r="A2368" t="s">
        <v>4659</v>
      </c>
      <c r="B2368" s="7">
        <v>8111360</v>
      </c>
      <c r="C2368" s="7">
        <v>10000000</v>
      </c>
      <c r="D2368" s="7">
        <v>-1888640</v>
      </c>
    </row>
    <row r="2369" spans="1:4" x14ac:dyDescent="0.3">
      <c r="A2369" t="s">
        <v>3909</v>
      </c>
      <c r="B2369" s="7">
        <v>14108518</v>
      </c>
      <c r="C2369" s="7">
        <v>16000000</v>
      </c>
      <c r="D2369" s="7">
        <v>-1891482</v>
      </c>
    </row>
    <row r="2370" spans="1:4" x14ac:dyDescent="0.3">
      <c r="A2370" t="s">
        <v>1744</v>
      </c>
      <c r="B2370" s="7">
        <v>38105077</v>
      </c>
      <c r="C2370" s="7">
        <v>40000000</v>
      </c>
      <c r="D2370" s="7">
        <v>-1894923</v>
      </c>
    </row>
    <row r="2371" spans="1:4" x14ac:dyDescent="0.3">
      <c r="A2371" t="s">
        <v>5353</v>
      </c>
      <c r="B2371" s="7">
        <v>99147</v>
      </c>
      <c r="C2371" s="7">
        <v>2000000</v>
      </c>
      <c r="D2371" s="7">
        <v>-1900853</v>
      </c>
    </row>
    <row r="2372" spans="1:4" x14ac:dyDescent="0.3">
      <c r="A2372" t="s">
        <v>4736</v>
      </c>
      <c r="B2372" s="7">
        <v>3093491</v>
      </c>
      <c r="C2372" s="7">
        <v>5000000</v>
      </c>
      <c r="D2372" s="7">
        <v>-1906509</v>
      </c>
    </row>
    <row r="2373" spans="1:4" x14ac:dyDescent="0.3">
      <c r="A2373" t="s">
        <v>5835</v>
      </c>
      <c r="B2373" s="7">
        <v>92401</v>
      </c>
      <c r="C2373" s="7">
        <v>2000000</v>
      </c>
      <c r="D2373" s="7">
        <v>-1907599</v>
      </c>
    </row>
    <row r="2374" spans="1:4" x14ac:dyDescent="0.3">
      <c r="A2374" t="s">
        <v>2129</v>
      </c>
      <c r="B2374" s="7">
        <v>38087756</v>
      </c>
      <c r="C2374" s="7">
        <v>40000000</v>
      </c>
      <c r="D2374" s="7">
        <v>-1912244</v>
      </c>
    </row>
    <row r="2375" spans="1:4" x14ac:dyDescent="0.3">
      <c r="A2375" t="s">
        <v>3506</v>
      </c>
      <c r="B2375" s="7">
        <v>18081626</v>
      </c>
      <c r="C2375" s="7">
        <v>20000000</v>
      </c>
      <c r="D2375" s="7">
        <v>-1918374</v>
      </c>
    </row>
    <row r="2376" spans="1:4" x14ac:dyDescent="0.3">
      <c r="A2376" t="s">
        <v>4656</v>
      </c>
      <c r="B2376" s="7">
        <v>8070311</v>
      </c>
      <c r="C2376" s="7">
        <v>10000000</v>
      </c>
      <c r="D2376" s="7">
        <v>-1929689</v>
      </c>
    </row>
    <row r="2377" spans="1:4" x14ac:dyDescent="0.3">
      <c r="A2377" t="s">
        <v>5381</v>
      </c>
      <c r="B2377" s="7">
        <v>13060843</v>
      </c>
      <c r="C2377" s="7">
        <v>15000000</v>
      </c>
      <c r="D2377" s="7">
        <v>-1939157</v>
      </c>
    </row>
    <row r="2378" spans="1:4" x14ac:dyDescent="0.3">
      <c r="A2378" t="s">
        <v>5891</v>
      </c>
      <c r="B2378" s="7">
        <v>52166</v>
      </c>
      <c r="C2378" s="7">
        <v>2000000</v>
      </c>
      <c r="D2378" s="7">
        <v>-1947834</v>
      </c>
    </row>
    <row r="2379" spans="1:4" x14ac:dyDescent="0.3">
      <c r="A2379" t="s">
        <v>5329</v>
      </c>
      <c r="B2379" s="7">
        <v>3049135</v>
      </c>
      <c r="C2379" s="7">
        <v>5000000</v>
      </c>
      <c r="D2379" s="7">
        <v>-1950865</v>
      </c>
    </row>
    <row r="2380" spans="1:4" x14ac:dyDescent="0.3">
      <c r="A2380" t="s">
        <v>6003</v>
      </c>
      <c r="B2380" s="7">
        <v>548712</v>
      </c>
      <c r="C2380" s="7">
        <v>2500000</v>
      </c>
      <c r="D2380" s="7">
        <v>-1951288</v>
      </c>
    </row>
    <row r="2381" spans="1:4" x14ac:dyDescent="0.3">
      <c r="A2381" t="s">
        <v>4069</v>
      </c>
      <c r="B2381" s="7">
        <v>13034417</v>
      </c>
      <c r="C2381" s="7">
        <v>15000000</v>
      </c>
      <c r="D2381" s="7">
        <v>-1965583</v>
      </c>
    </row>
    <row r="2382" spans="1:4" x14ac:dyDescent="0.3">
      <c r="A2382" t="s">
        <v>5805</v>
      </c>
      <c r="B2382" s="7">
        <v>1028658</v>
      </c>
      <c r="C2382" s="7">
        <v>3000000</v>
      </c>
      <c r="D2382" s="7">
        <v>-1971342</v>
      </c>
    </row>
    <row r="2383" spans="1:4" x14ac:dyDescent="0.3">
      <c r="A2383" t="s">
        <v>5555</v>
      </c>
      <c r="B2383" s="7">
        <v>7680</v>
      </c>
      <c r="C2383" s="7">
        <v>2000000</v>
      </c>
      <c r="D2383" s="7">
        <v>-1992320</v>
      </c>
    </row>
    <row r="2384" spans="1:4" x14ac:dyDescent="0.3">
      <c r="A2384" t="s">
        <v>3865</v>
      </c>
      <c r="B2384" s="7">
        <v>13005485</v>
      </c>
      <c r="C2384" s="7">
        <v>15000000</v>
      </c>
      <c r="D2384" s="7">
        <v>-1994515</v>
      </c>
    </row>
    <row r="2385" spans="1:4" x14ac:dyDescent="0.3">
      <c r="A2385" t="s">
        <v>5788</v>
      </c>
      <c r="B2385" s="7">
        <v>4958</v>
      </c>
      <c r="C2385" s="7">
        <v>2000000</v>
      </c>
      <c r="D2385" s="7">
        <v>-1995042</v>
      </c>
    </row>
    <row r="2386" spans="1:4" x14ac:dyDescent="0.3">
      <c r="A2386" t="s">
        <v>5800</v>
      </c>
      <c r="B2386" s="7">
        <v>2436</v>
      </c>
      <c r="C2386" s="7">
        <v>2000000</v>
      </c>
      <c r="D2386" s="7">
        <v>-1997564</v>
      </c>
    </row>
    <row r="2387" spans="1:4" x14ac:dyDescent="0.3">
      <c r="A2387" t="s">
        <v>5791</v>
      </c>
      <c r="B2387" s="7">
        <v>0</v>
      </c>
      <c r="C2387" s="7">
        <v>2000000</v>
      </c>
      <c r="D2387" s="7">
        <v>-2000000</v>
      </c>
    </row>
    <row r="2388" spans="1:4" x14ac:dyDescent="0.3">
      <c r="A2388" t="s">
        <v>5793</v>
      </c>
      <c r="B2388" s="7">
        <v>0</v>
      </c>
      <c r="C2388" s="7">
        <v>2000000</v>
      </c>
      <c r="D2388" s="7">
        <v>-2000000</v>
      </c>
    </row>
    <row r="2389" spans="1:4" x14ac:dyDescent="0.3">
      <c r="A2389" t="s">
        <v>5794</v>
      </c>
      <c r="B2389" s="7">
        <v>0</v>
      </c>
      <c r="C2389" s="7">
        <v>2000000</v>
      </c>
      <c r="D2389" s="7">
        <v>-2000000</v>
      </c>
    </row>
    <row r="2390" spans="1:4" x14ac:dyDescent="0.3">
      <c r="A2390" t="s">
        <v>3688</v>
      </c>
      <c r="B2390" s="7">
        <v>13998282</v>
      </c>
      <c r="C2390" s="7">
        <v>16000000</v>
      </c>
      <c r="D2390" s="7">
        <v>-2001718</v>
      </c>
    </row>
    <row r="2391" spans="1:4" x14ac:dyDescent="0.3">
      <c r="A2391" t="s">
        <v>3688</v>
      </c>
      <c r="B2391" s="7">
        <v>13998282</v>
      </c>
      <c r="C2391" s="7">
        <v>16000000</v>
      </c>
      <c r="D2391" s="7">
        <v>-2001718</v>
      </c>
    </row>
    <row r="2392" spans="1:4" x14ac:dyDescent="0.3">
      <c r="A2392" t="s">
        <v>4278</v>
      </c>
      <c r="B2392" s="7">
        <v>10996440</v>
      </c>
      <c r="C2392" s="7">
        <v>13000000</v>
      </c>
      <c r="D2392" s="7">
        <v>-2003560</v>
      </c>
    </row>
    <row r="2393" spans="1:4" x14ac:dyDescent="0.3">
      <c r="A2393" t="s">
        <v>2944</v>
      </c>
      <c r="B2393" s="7">
        <v>25977365</v>
      </c>
      <c r="C2393" s="7">
        <v>28000000</v>
      </c>
      <c r="D2393" s="7">
        <v>-2022635</v>
      </c>
    </row>
    <row r="2394" spans="1:4" x14ac:dyDescent="0.3">
      <c r="A2394" t="s">
        <v>3939</v>
      </c>
      <c r="B2394" s="7">
        <v>13571817</v>
      </c>
      <c r="C2394" s="7">
        <v>15600000</v>
      </c>
      <c r="D2394" s="7">
        <v>-2028183</v>
      </c>
    </row>
    <row r="2395" spans="1:4" x14ac:dyDescent="0.3">
      <c r="A2395" t="s">
        <v>3086</v>
      </c>
      <c r="B2395" s="7">
        <v>24944213</v>
      </c>
      <c r="C2395" s="7">
        <v>27000000</v>
      </c>
      <c r="D2395" s="7">
        <v>-2055787</v>
      </c>
    </row>
    <row r="2396" spans="1:4" x14ac:dyDescent="0.3">
      <c r="A2396" t="s">
        <v>3930</v>
      </c>
      <c r="B2396" s="7">
        <v>13922211</v>
      </c>
      <c r="C2396" s="7">
        <v>16000000</v>
      </c>
      <c r="D2396" s="7">
        <v>-2077789</v>
      </c>
    </row>
    <row r="2397" spans="1:4" x14ac:dyDescent="0.3">
      <c r="A2397" t="s">
        <v>5551</v>
      </c>
      <c r="B2397" s="7">
        <v>104257</v>
      </c>
      <c r="C2397" s="7">
        <v>2200000</v>
      </c>
      <c r="D2397" s="7">
        <v>-2095743</v>
      </c>
    </row>
    <row r="2398" spans="1:4" x14ac:dyDescent="0.3">
      <c r="A2398" t="s">
        <v>5720</v>
      </c>
      <c r="B2398" s="7">
        <v>3330</v>
      </c>
      <c r="C2398" s="7">
        <v>2100000</v>
      </c>
      <c r="D2398" s="7">
        <v>-2096670</v>
      </c>
    </row>
    <row r="2399" spans="1:4" x14ac:dyDescent="0.3">
      <c r="A2399" t="s">
        <v>5699</v>
      </c>
      <c r="B2399" s="7">
        <v>322157</v>
      </c>
      <c r="C2399" s="7">
        <v>2500000</v>
      </c>
      <c r="D2399" s="7">
        <v>-2177843</v>
      </c>
    </row>
    <row r="2400" spans="1:4" x14ac:dyDescent="0.3">
      <c r="A2400" t="s">
        <v>4799</v>
      </c>
      <c r="B2400" s="7">
        <v>17804273</v>
      </c>
      <c r="C2400" s="7">
        <v>20000000</v>
      </c>
      <c r="D2400" s="7">
        <v>-2195727</v>
      </c>
    </row>
    <row r="2401" spans="1:4" x14ac:dyDescent="0.3">
      <c r="A2401" t="s">
        <v>3498</v>
      </c>
      <c r="B2401" s="7">
        <v>17803796</v>
      </c>
      <c r="C2401" s="7">
        <v>20000000</v>
      </c>
      <c r="D2401" s="7">
        <v>-2196204</v>
      </c>
    </row>
    <row r="2402" spans="1:4" x14ac:dyDescent="0.3">
      <c r="A2402" t="s">
        <v>4062</v>
      </c>
      <c r="B2402" s="7">
        <v>12801190</v>
      </c>
      <c r="C2402" s="7">
        <v>15000000</v>
      </c>
      <c r="D2402" s="7">
        <v>-2198810</v>
      </c>
    </row>
    <row r="2403" spans="1:4" x14ac:dyDescent="0.3">
      <c r="A2403" t="s">
        <v>2672</v>
      </c>
      <c r="B2403" s="7">
        <v>52799004</v>
      </c>
      <c r="C2403" s="7">
        <v>55000000</v>
      </c>
      <c r="D2403" s="7">
        <v>-2200996</v>
      </c>
    </row>
    <row r="2404" spans="1:4" x14ac:dyDescent="0.3">
      <c r="A2404" t="s">
        <v>3306</v>
      </c>
      <c r="B2404" s="7">
        <v>19783777</v>
      </c>
      <c r="C2404" s="7">
        <v>22000000</v>
      </c>
      <c r="D2404" s="7">
        <v>-2216223</v>
      </c>
    </row>
    <row r="2405" spans="1:4" x14ac:dyDescent="0.3">
      <c r="A2405" t="s">
        <v>4680</v>
      </c>
      <c r="B2405" s="7">
        <v>7764027</v>
      </c>
      <c r="C2405" s="7">
        <v>10000000</v>
      </c>
      <c r="D2405" s="7">
        <v>-2235973</v>
      </c>
    </row>
    <row r="2406" spans="1:4" x14ac:dyDescent="0.3">
      <c r="A2406" t="s">
        <v>3257</v>
      </c>
      <c r="B2406" s="7">
        <v>20763013</v>
      </c>
      <c r="C2406" s="7">
        <v>23000000</v>
      </c>
      <c r="D2406" s="7">
        <v>-2236987</v>
      </c>
    </row>
    <row r="2407" spans="1:4" x14ac:dyDescent="0.3">
      <c r="A2407" t="s">
        <v>2131</v>
      </c>
      <c r="B2407" s="7">
        <v>37752931</v>
      </c>
      <c r="C2407" s="7">
        <v>40000000</v>
      </c>
      <c r="D2407" s="7">
        <v>-2247069</v>
      </c>
    </row>
    <row r="2408" spans="1:4" x14ac:dyDescent="0.3">
      <c r="A2408" t="s">
        <v>5706</v>
      </c>
      <c r="B2408" s="7">
        <v>178739</v>
      </c>
      <c r="C2408" s="7">
        <v>2450000</v>
      </c>
      <c r="D2408" s="7">
        <v>-2271261</v>
      </c>
    </row>
    <row r="2409" spans="1:4" x14ac:dyDescent="0.3">
      <c r="A2409" t="s">
        <v>5020</v>
      </c>
      <c r="B2409" s="7">
        <v>4720371</v>
      </c>
      <c r="C2409" s="7">
        <v>7000000</v>
      </c>
      <c r="D2409" s="7">
        <v>-2279629</v>
      </c>
    </row>
    <row r="2410" spans="1:4" x14ac:dyDescent="0.3">
      <c r="A2410" t="s">
        <v>5332</v>
      </c>
      <c r="B2410" s="7">
        <v>2711210</v>
      </c>
      <c r="C2410" s="7">
        <v>5000000</v>
      </c>
      <c r="D2410" s="7">
        <v>-2288790</v>
      </c>
    </row>
    <row r="2411" spans="1:4" x14ac:dyDescent="0.3">
      <c r="A2411" t="s">
        <v>5797</v>
      </c>
      <c r="B2411" s="7">
        <v>7927</v>
      </c>
      <c r="C2411" s="7">
        <v>2300000</v>
      </c>
      <c r="D2411" s="7">
        <v>-2292073</v>
      </c>
    </row>
    <row r="2412" spans="1:4" x14ac:dyDescent="0.3">
      <c r="A2412" t="s">
        <v>5622</v>
      </c>
      <c r="B2412" s="7">
        <v>703002</v>
      </c>
      <c r="C2412" s="7">
        <v>3000000</v>
      </c>
      <c r="D2412" s="7">
        <v>-2296998</v>
      </c>
    </row>
    <row r="2413" spans="1:4" x14ac:dyDescent="0.3">
      <c r="A2413" t="s">
        <v>4060</v>
      </c>
      <c r="B2413" s="7">
        <v>12701880</v>
      </c>
      <c r="C2413" s="7">
        <v>15000000</v>
      </c>
      <c r="D2413" s="7">
        <v>-2298120</v>
      </c>
    </row>
    <row r="2414" spans="1:4" x14ac:dyDescent="0.3">
      <c r="A2414" t="s">
        <v>4158</v>
      </c>
      <c r="B2414" s="7">
        <v>7691700</v>
      </c>
      <c r="C2414" s="7">
        <v>10000000</v>
      </c>
      <c r="D2414" s="7">
        <v>-2308300</v>
      </c>
    </row>
    <row r="2415" spans="1:4" x14ac:dyDescent="0.3">
      <c r="A2415" t="s">
        <v>5660</v>
      </c>
      <c r="B2415" s="7">
        <v>475000</v>
      </c>
      <c r="C2415" s="7">
        <v>2800000</v>
      </c>
      <c r="D2415" s="7">
        <v>-2325000</v>
      </c>
    </row>
    <row r="2416" spans="1:4" x14ac:dyDescent="0.3">
      <c r="A2416" t="s">
        <v>5687</v>
      </c>
      <c r="B2416" s="7">
        <v>173783</v>
      </c>
      <c r="C2416" s="7">
        <v>2500000</v>
      </c>
      <c r="D2416" s="7">
        <v>-2326217</v>
      </c>
    </row>
    <row r="2417" spans="1:4" x14ac:dyDescent="0.3">
      <c r="A2417" t="s">
        <v>5689</v>
      </c>
      <c r="B2417" s="7">
        <v>118666</v>
      </c>
      <c r="C2417" s="7">
        <v>2500000</v>
      </c>
      <c r="D2417" s="7">
        <v>-2381334</v>
      </c>
    </row>
    <row r="2418" spans="1:4" x14ac:dyDescent="0.3">
      <c r="A2418" t="s">
        <v>4949</v>
      </c>
      <c r="B2418" s="7">
        <v>5100000</v>
      </c>
      <c r="C2418" s="7">
        <v>7500000</v>
      </c>
      <c r="D2418" s="7">
        <v>-2400000</v>
      </c>
    </row>
    <row r="2419" spans="1:4" x14ac:dyDescent="0.3">
      <c r="A2419" t="s">
        <v>5693</v>
      </c>
      <c r="B2419" s="7">
        <v>99851</v>
      </c>
      <c r="C2419" s="7">
        <v>2500000</v>
      </c>
      <c r="D2419" s="7">
        <v>-2400149</v>
      </c>
    </row>
    <row r="2420" spans="1:4" x14ac:dyDescent="0.3">
      <c r="A2420" t="s">
        <v>5396</v>
      </c>
      <c r="B2420" s="7">
        <v>92191</v>
      </c>
      <c r="C2420" s="7">
        <v>2500000</v>
      </c>
      <c r="D2420" s="7">
        <v>-2407809</v>
      </c>
    </row>
    <row r="2421" spans="1:4" x14ac:dyDescent="0.3">
      <c r="A2421" t="s">
        <v>5163</v>
      </c>
      <c r="B2421" s="7">
        <v>3588432</v>
      </c>
      <c r="C2421" s="7">
        <v>6000000</v>
      </c>
      <c r="D2421" s="7">
        <v>-2411568</v>
      </c>
    </row>
    <row r="2422" spans="1:4" x14ac:dyDescent="0.3">
      <c r="A2422" t="s">
        <v>5698</v>
      </c>
      <c r="B2422" s="7">
        <v>75727</v>
      </c>
      <c r="C2422" s="7">
        <v>2500000</v>
      </c>
      <c r="D2422" s="7">
        <v>-2424273</v>
      </c>
    </row>
    <row r="2423" spans="1:4" x14ac:dyDescent="0.3">
      <c r="A2423" t="s">
        <v>4711</v>
      </c>
      <c r="B2423" s="7">
        <v>7574066</v>
      </c>
      <c r="C2423" s="7">
        <v>10000000</v>
      </c>
      <c r="D2423" s="7">
        <v>-2425934</v>
      </c>
    </row>
    <row r="2424" spans="1:4" x14ac:dyDescent="0.3">
      <c r="A2424" t="s">
        <v>5691</v>
      </c>
      <c r="B2424" s="7">
        <v>71904</v>
      </c>
      <c r="C2424" s="7">
        <v>2500000</v>
      </c>
      <c r="D2424" s="7">
        <v>-2428096</v>
      </c>
    </row>
    <row r="2425" spans="1:4" x14ac:dyDescent="0.3">
      <c r="A2425" t="s">
        <v>5478</v>
      </c>
      <c r="B2425" s="7">
        <v>64359</v>
      </c>
      <c r="C2425" s="7">
        <v>2500000</v>
      </c>
      <c r="D2425" s="7">
        <v>-2435641</v>
      </c>
    </row>
    <row r="2426" spans="1:4" x14ac:dyDescent="0.3">
      <c r="A2426" t="s">
        <v>4662</v>
      </c>
      <c r="B2426" s="7">
        <v>7563670</v>
      </c>
      <c r="C2426" s="7">
        <v>10000000</v>
      </c>
      <c r="D2426" s="7">
        <v>-2436330</v>
      </c>
    </row>
    <row r="2427" spans="1:4" x14ac:dyDescent="0.3">
      <c r="A2427" t="s">
        <v>3734</v>
      </c>
      <c r="B2427" s="7">
        <v>15561627</v>
      </c>
      <c r="C2427" s="7">
        <v>18000000</v>
      </c>
      <c r="D2427" s="7">
        <v>-2438373</v>
      </c>
    </row>
    <row r="2428" spans="1:4" x14ac:dyDescent="0.3">
      <c r="A2428" t="s">
        <v>2408</v>
      </c>
      <c r="B2428" s="7">
        <v>37553932</v>
      </c>
      <c r="C2428" s="7">
        <v>40000000</v>
      </c>
      <c r="D2428" s="7">
        <v>-2446068</v>
      </c>
    </row>
    <row r="2429" spans="1:4" x14ac:dyDescent="0.3">
      <c r="A2429" t="s">
        <v>1725</v>
      </c>
      <c r="B2429" s="7">
        <v>47553512</v>
      </c>
      <c r="C2429" s="7">
        <v>50000000</v>
      </c>
      <c r="D2429" s="7">
        <v>-2446488</v>
      </c>
    </row>
    <row r="2430" spans="1:4" x14ac:dyDescent="0.3">
      <c r="A2430" t="s">
        <v>4065</v>
      </c>
      <c r="B2430" s="7">
        <v>12549485</v>
      </c>
      <c r="C2430" s="7">
        <v>15000000</v>
      </c>
      <c r="D2430" s="7">
        <v>-2450515</v>
      </c>
    </row>
    <row r="2431" spans="1:4" x14ac:dyDescent="0.3">
      <c r="A2431" t="s">
        <v>4805</v>
      </c>
      <c r="B2431" s="7">
        <v>6047856</v>
      </c>
      <c r="C2431" s="7">
        <v>8500000</v>
      </c>
      <c r="D2431" s="7">
        <v>-2452144</v>
      </c>
    </row>
    <row r="2432" spans="1:4" x14ac:dyDescent="0.3">
      <c r="A2432" t="s">
        <v>3501</v>
      </c>
      <c r="B2432" s="7">
        <v>17529157</v>
      </c>
      <c r="C2432" s="7">
        <v>20000000</v>
      </c>
      <c r="D2432" s="7">
        <v>-2470843</v>
      </c>
    </row>
    <row r="2433" spans="1:4" x14ac:dyDescent="0.3">
      <c r="A2433" t="s">
        <v>2417</v>
      </c>
      <c r="B2433" s="7">
        <v>32519322</v>
      </c>
      <c r="C2433" s="7">
        <v>35000000</v>
      </c>
      <c r="D2433" s="7">
        <v>-2480678</v>
      </c>
    </row>
    <row r="2434" spans="1:4" x14ac:dyDescent="0.3">
      <c r="A2434" t="s">
        <v>3507</v>
      </c>
      <c r="B2434" s="7">
        <v>17518220</v>
      </c>
      <c r="C2434" s="7">
        <v>20000000</v>
      </c>
      <c r="D2434" s="7">
        <v>-2481780</v>
      </c>
    </row>
    <row r="2435" spans="1:4" x14ac:dyDescent="0.3">
      <c r="A2435" t="s">
        <v>5738</v>
      </c>
      <c r="B2435" s="7">
        <v>7002255</v>
      </c>
      <c r="C2435" s="7">
        <v>9500000</v>
      </c>
      <c r="D2435" s="7">
        <v>-2497745</v>
      </c>
    </row>
    <row r="2436" spans="1:4" x14ac:dyDescent="0.3">
      <c r="A2436" t="s">
        <v>5085</v>
      </c>
      <c r="B2436" s="7">
        <v>4000304</v>
      </c>
      <c r="C2436" s="7">
        <v>6500000</v>
      </c>
      <c r="D2436" s="7">
        <v>-2499696</v>
      </c>
    </row>
    <row r="2437" spans="1:4" x14ac:dyDescent="0.3">
      <c r="A2437" t="s">
        <v>3105</v>
      </c>
      <c r="B2437" s="7">
        <v>22466994</v>
      </c>
      <c r="C2437" s="7">
        <v>25000000</v>
      </c>
      <c r="D2437" s="7">
        <v>-2533006</v>
      </c>
    </row>
    <row r="2438" spans="1:4" x14ac:dyDescent="0.3">
      <c r="A2438" t="s">
        <v>5196</v>
      </c>
      <c r="B2438" s="7">
        <v>3064356</v>
      </c>
      <c r="C2438" s="7">
        <v>5600000</v>
      </c>
      <c r="D2438" s="7">
        <v>-2535644</v>
      </c>
    </row>
    <row r="2439" spans="1:4" x14ac:dyDescent="0.3">
      <c r="A2439" t="s">
        <v>5339</v>
      </c>
      <c r="B2439" s="7">
        <v>2445646</v>
      </c>
      <c r="C2439" s="7">
        <v>5000000</v>
      </c>
      <c r="D2439" s="7">
        <v>-2554354</v>
      </c>
    </row>
    <row r="2440" spans="1:4" x14ac:dyDescent="0.3">
      <c r="A2440" t="s">
        <v>5662</v>
      </c>
      <c r="B2440" s="7">
        <v>38108</v>
      </c>
      <c r="C2440" s="7">
        <v>2600000</v>
      </c>
      <c r="D2440" s="7">
        <v>-2561892</v>
      </c>
    </row>
    <row r="2441" spans="1:4" x14ac:dyDescent="0.3">
      <c r="A2441" t="s">
        <v>4420</v>
      </c>
      <c r="B2441" s="7">
        <v>11433134</v>
      </c>
      <c r="C2441" s="7">
        <v>14000000</v>
      </c>
      <c r="D2441" s="7">
        <v>-2566866</v>
      </c>
    </row>
    <row r="2442" spans="1:4" x14ac:dyDescent="0.3">
      <c r="A2442" t="s">
        <v>5312</v>
      </c>
      <c r="B2442" s="7">
        <v>3432342</v>
      </c>
      <c r="C2442" s="7">
        <v>6000000</v>
      </c>
      <c r="D2442" s="7">
        <v>-2567658</v>
      </c>
    </row>
    <row r="2443" spans="1:4" x14ac:dyDescent="0.3">
      <c r="A2443" t="s">
        <v>5626</v>
      </c>
      <c r="B2443" s="7">
        <v>418268</v>
      </c>
      <c r="C2443" s="7">
        <v>3000000</v>
      </c>
      <c r="D2443" s="7">
        <v>-2581732</v>
      </c>
    </row>
    <row r="2444" spans="1:4" x14ac:dyDescent="0.3">
      <c r="A2444" t="s">
        <v>5629</v>
      </c>
      <c r="B2444" s="7">
        <v>95016</v>
      </c>
      <c r="C2444" s="7">
        <v>2700000</v>
      </c>
      <c r="D2444" s="7">
        <v>-2604984</v>
      </c>
    </row>
    <row r="2445" spans="1:4" x14ac:dyDescent="0.3">
      <c r="A2445" t="s">
        <v>5528</v>
      </c>
      <c r="B2445" s="7">
        <v>886410</v>
      </c>
      <c r="C2445" s="7">
        <v>3500000</v>
      </c>
      <c r="D2445" s="7">
        <v>-2613590</v>
      </c>
    </row>
    <row r="2446" spans="1:4" x14ac:dyDescent="0.3">
      <c r="A2446" t="s">
        <v>2133</v>
      </c>
      <c r="B2446" s="7">
        <v>37371385</v>
      </c>
      <c r="C2446" s="7">
        <v>40000000</v>
      </c>
      <c r="D2446" s="7">
        <v>-2628615</v>
      </c>
    </row>
    <row r="2447" spans="1:4" x14ac:dyDescent="0.3">
      <c r="A2447" t="s">
        <v>3296</v>
      </c>
      <c r="B2447" s="7">
        <v>19351569</v>
      </c>
      <c r="C2447" s="7">
        <v>22000000</v>
      </c>
      <c r="D2447" s="7">
        <v>-2648431</v>
      </c>
    </row>
    <row r="2448" spans="1:4" x14ac:dyDescent="0.3">
      <c r="A2448" t="s">
        <v>5454</v>
      </c>
      <c r="B2448" s="7">
        <v>1325073</v>
      </c>
      <c r="C2448" s="7">
        <v>4000000</v>
      </c>
      <c r="D2448" s="7">
        <v>-2674927</v>
      </c>
    </row>
    <row r="2449" spans="1:4" x14ac:dyDescent="0.3">
      <c r="A2449" t="s">
        <v>5467</v>
      </c>
      <c r="B2449" s="7">
        <v>302204</v>
      </c>
      <c r="C2449" s="7">
        <v>3000000</v>
      </c>
      <c r="D2449" s="7">
        <v>-2697796</v>
      </c>
    </row>
    <row r="2450" spans="1:4" x14ac:dyDescent="0.3">
      <c r="A2450" t="s">
        <v>5410</v>
      </c>
      <c r="B2450" s="7">
        <v>1487477</v>
      </c>
      <c r="C2450" s="7">
        <v>4200000</v>
      </c>
      <c r="D2450" s="7">
        <v>-2712523</v>
      </c>
    </row>
    <row r="2451" spans="1:4" x14ac:dyDescent="0.3">
      <c r="A2451" t="s">
        <v>3298</v>
      </c>
      <c r="B2451" s="7">
        <v>19283782</v>
      </c>
      <c r="C2451" s="7">
        <v>22000000</v>
      </c>
      <c r="D2451" s="7">
        <v>-2716218</v>
      </c>
    </row>
    <row r="2452" spans="1:4" x14ac:dyDescent="0.3">
      <c r="A2452" t="s">
        <v>3737</v>
      </c>
      <c r="B2452" s="7">
        <v>15281286</v>
      </c>
      <c r="C2452" s="7">
        <v>18000000</v>
      </c>
      <c r="D2452" s="7">
        <v>-2718714</v>
      </c>
    </row>
    <row r="2453" spans="1:4" x14ac:dyDescent="0.3">
      <c r="A2453" t="s">
        <v>5169</v>
      </c>
      <c r="B2453" s="7">
        <v>3273588</v>
      </c>
      <c r="C2453" s="7">
        <v>6000000</v>
      </c>
      <c r="D2453" s="7">
        <v>-2726412</v>
      </c>
    </row>
    <row r="2454" spans="1:4" x14ac:dyDescent="0.3">
      <c r="A2454" t="s">
        <v>4844</v>
      </c>
      <c r="B2454" s="7">
        <v>6262942</v>
      </c>
      <c r="C2454" s="7">
        <v>9000000</v>
      </c>
      <c r="D2454" s="7">
        <v>-2737058</v>
      </c>
    </row>
    <row r="2455" spans="1:4" x14ac:dyDescent="0.3">
      <c r="A2455" t="s">
        <v>2965</v>
      </c>
      <c r="B2455" s="7">
        <v>23222861</v>
      </c>
      <c r="C2455" s="7">
        <v>26000000</v>
      </c>
      <c r="D2455" s="7">
        <v>-2777139</v>
      </c>
    </row>
    <row r="2456" spans="1:4" x14ac:dyDescent="0.3">
      <c r="A2456" t="s">
        <v>5340</v>
      </c>
      <c r="B2456" s="7">
        <v>2221809</v>
      </c>
      <c r="C2456" s="7">
        <v>5000000</v>
      </c>
      <c r="D2456" s="7">
        <v>-2778191</v>
      </c>
    </row>
    <row r="2457" spans="1:4" x14ac:dyDescent="0.3">
      <c r="A2457" t="s">
        <v>4071</v>
      </c>
      <c r="B2457" s="7">
        <v>12212417</v>
      </c>
      <c r="C2457" s="7">
        <v>15000000</v>
      </c>
      <c r="D2457" s="7">
        <v>-2787583</v>
      </c>
    </row>
    <row r="2458" spans="1:4" x14ac:dyDescent="0.3">
      <c r="A2458" t="s">
        <v>4199</v>
      </c>
      <c r="B2458" s="7">
        <v>11204499</v>
      </c>
      <c r="C2458" s="7">
        <v>14000000</v>
      </c>
      <c r="D2458" s="7">
        <v>-2795501</v>
      </c>
    </row>
    <row r="2459" spans="1:4" x14ac:dyDescent="0.3">
      <c r="A2459" t="s">
        <v>5628</v>
      </c>
      <c r="B2459" s="7">
        <v>200803</v>
      </c>
      <c r="C2459" s="7">
        <v>3000000</v>
      </c>
      <c r="D2459" s="7">
        <v>-2799197</v>
      </c>
    </row>
    <row r="2460" spans="1:4" x14ac:dyDescent="0.3">
      <c r="A2460" t="s">
        <v>3097</v>
      </c>
      <c r="B2460" s="7">
        <v>22200000</v>
      </c>
      <c r="C2460" s="7">
        <v>25000000</v>
      </c>
      <c r="D2460" s="7">
        <v>-2800000</v>
      </c>
    </row>
    <row r="2461" spans="1:4" x14ac:dyDescent="0.3">
      <c r="A2461" t="s">
        <v>2137</v>
      </c>
      <c r="B2461" s="7">
        <v>35183792</v>
      </c>
      <c r="C2461" s="7">
        <v>38000000</v>
      </c>
      <c r="D2461" s="7">
        <v>-2816208</v>
      </c>
    </row>
    <row r="2462" spans="1:4" x14ac:dyDescent="0.3">
      <c r="A2462" t="s">
        <v>3745</v>
      </c>
      <c r="B2462" s="7">
        <v>15155772</v>
      </c>
      <c r="C2462" s="7">
        <v>18000000</v>
      </c>
      <c r="D2462" s="7">
        <v>-2844228</v>
      </c>
    </row>
    <row r="2463" spans="1:4" x14ac:dyDescent="0.3">
      <c r="A2463" t="s">
        <v>4968</v>
      </c>
      <c r="B2463" s="7">
        <v>4443403</v>
      </c>
      <c r="C2463" s="7">
        <v>7300000</v>
      </c>
      <c r="D2463" s="7">
        <v>-2856597</v>
      </c>
    </row>
    <row r="2464" spans="1:4" x14ac:dyDescent="0.3">
      <c r="A2464" t="s">
        <v>5772</v>
      </c>
      <c r="B2464" s="7">
        <v>535249</v>
      </c>
      <c r="C2464" s="7">
        <v>3400000</v>
      </c>
      <c r="D2464" s="7">
        <v>-2864751</v>
      </c>
    </row>
    <row r="2465" spans="1:4" x14ac:dyDescent="0.3">
      <c r="A2465" t="s">
        <v>1729</v>
      </c>
      <c r="B2465" s="7">
        <v>47105085</v>
      </c>
      <c r="C2465" s="7">
        <v>50000000</v>
      </c>
      <c r="D2465" s="7">
        <v>-2894915</v>
      </c>
    </row>
    <row r="2466" spans="1:4" x14ac:dyDescent="0.3">
      <c r="A2466" t="s">
        <v>3510</v>
      </c>
      <c r="B2466" s="7">
        <v>17104669</v>
      </c>
      <c r="C2466" s="7">
        <v>20000000</v>
      </c>
      <c r="D2466" s="7">
        <v>-2895331</v>
      </c>
    </row>
    <row r="2467" spans="1:4" x14ac:dyDescent="0.3">
      <c r="A2467" t="s">
        <v>2134</v>
      </c>
      <c r="B2467" s="7">
        <v>37101011</v>
      </c>
      <c r="C2467" s="7">
        <v>40000000</v>
      </c>
      <c r="D2467" s="7">
        <v>-2898989</v>
      </c>
    </row>
    <row r="2468" spans="1:4" x14ac:dyDescent="0.3">
      <c r="A2468" t="s">
        <v>5643</v>
      </c>
      <c r="B2468" s="7">
        <v>100675</v>
      </c>
      <c r="C2468" s="7">
        <v>3000000</v>
      </c>
      <c r="D2468" s="7">
        <v>-2899325</v>
      </c>
    </row>
    <row r="2469" spans="1:4" x14ac:dyDescent="0.3">
      <c r="A2469" t="s">
        <v>5631</v>
      </c>
      <c r="B2469" s="7">
        <v>73678</v>
      </c>
      <c r="C2469" s="7">
        <v>3000000</v>
      </c>
      <c r="D2469" s="7">
        <v>-2926322</v>
      </c>
    </row>
    <row r="2470" spans="1:4" x14ac:dyDescent="0.3">
      <c r="A2470" t="s">
        <v>5635</v>
      </c>
      <c r="B2470" s="7">
        <v>39852</v>
      </c>
      <c r="C2470" s="7">
        <v>3000000</v>
      </c>
      <c r="D2470" s="7">
        <v>-2960148</v>
      </c>
    </row>
    <row r="2471" spans="1:4" x14ac:dyDescent="0.3">
      <c r="A2471" t="s">
        <v>563</v>
      </c>
      <c r="B2471" s="7">
        <v>97030725</v>
      </c>
      <c r="C2471" s="7">
        <v>100000000</v>
      </c>
      <c r="D2471" s="7">
        <v>-2969275</v>
      </c>
    </row>
    <row r="2472" spans="1:4" x14ac:dyDescent="0.3">
      <c r="A2472" t="s">
        <v>5168</v>
      </c>
      <c r="B2472" s="7">
        <v>3029081</v>
      </c>
      <c r="C2472" s="7">
        <v>6000000</v>
      </c>
      <c r="D2472" s="7">
        <v>-2970919</v>
      </c>
    </row>
    <row r="2473" spans="1:4" x14ac:dyDescent="0.3">
      <c r="A2473" t="s">
        <v>5405</v>
      </c>
      <c r="B2473" s="7">
        <v>26345</v>
      </c>
      <c r="C2473" s="7">
        <v>3000000</v>
      </c>
      <c r="D2473" s="7">
        <v>-2973655</v>
      </c>
    </row>
    <row r="2474" spans="1:4" x14ac:dyDescent="0.3">
      <c r="A2474" t="s">
        <v>5636</v>
      </c>
      <c r="B2474" s="7">
        <v>22000</v>
      </c>
      <c r="C2474" s="7">
        <v>3000000</v>
      </c>
      <c r="D2474" s="7">
        <v>-2978000</v>
      </c>
    </row>
    <row r="2475" spans="1:4" x14ac:dyDescent="0.3">
      <c r="A2475" t="s">
        <v>4894</v>
      </c>
      <c r="B2475" s="7">
        <v>5018450</v>
      </c>
      <c r="C2475" s="7">
        <v>8000000</v>
      </c>
      <c r="D2475" s="7">
        <v>-2981550</v>
      </c>
    </row>
    <row r="2476" spans="1:4" x14ac:dyDescent="0.3">
      <c r="A2476" t="s">
        <v>5372</v>
      </c>
      <c r="B2476" s="7">
        <v>1705139</v>
      </c>
      <c r="C2476" s="7">
        <v>4700000</v>
      </c>
      <c r="D2476" s="7">
        <v>-2994861</v>
      </c>
    </row>
    <row r="2477" spans="1:4" x14ac:dyDescent="0.3">
      <c r="A2477" t="s">
        <v>5638</v>
      </c>
      <c r="B2477" s="7">
        <v>5005</v>
      </c>
      <c r="C2477" s="7">
        <v>3000000</v>
      </c>
      <c r="D2477" s="7">
        <v>-2994995</v>
      </c>
    </row>
    <row r="2478" spans="1:4" x14ac:dyDescent="0.3">
      <c r="A2478" t="s">
        <v>4432</v>
      </c>
      <c r="B2478" s="7">
        <v>6982680</v>
      </c>
      <c r="C2478" s="7">
        <v>10000000</v>
      </c>
      <c r="D2478" s="7">
        <v>-3017320</v>
      </c>
    </row>
    <row r="2479" spans="1:4" x14ac:dyDescent="0.3">
      <c r="A2479" t="s">
        <v>1718</v>
      </c>
      <c r="B2479" s="7">
        <v>46982632</v>
      </c>
      <c r="C2479" s="7">
        <v>50000000</v>
      </c>
      <c r="D2479" s="7">
        <v>-3017368</v>
      </c>
    </row>
    <row r="2480" spans="1:4" x14ac:dyDescent="0.3">
      <c r="A2480" t="s">
        <v>5334</v>
      </c>
      <c r="B2480" s="7">
        <v>1980338</v>
      </c>
      <c r="C2480" s="7">
        <v>5000000</v>
      </c>
      <c r="D2480" s="7">
        <v>-3019662</v>
      </c>
    </row>
    <row r="2481" spans="1:4" x14ac:dyDescent="0.3">
      <c r="A2481" t="s">
        <v>4284</v>
      </c>
      <c r="B2481" s="7">
        <v>9975684</v>
      </c>
      <c r="C2481" s="7">
        <v>13000000</v>
      </c>
      <c r="D2481" s="7">
        <v>-3024316</v>
      </c>
    </row>
    <row r="2482" spans="1:4" x14ac:dyDescent="0.3">
      <c r="A2482" t="s">
        <v>2305</v>
      </c>
      <c r="B2482" s="7">
        <v>34912982</v>
      </c>
      <c r="C2482" s="7">
        <v>38000000</v>
      </c>
      <c r="D2482" s="7">
        <v>-3087018</v>
      </c>
    </row>
    <row r="2483" spans="1:4" x14ac:dyDescent="0.3">
      <c r="A2483" t="s">
        <v>3652</v>
      </c>
      <c r="B2483" s="7">
        <v>15911333</v>
      </c>
      <c r="C2483" s="7">
        <v>19000000</v>
      </c>
      <c r="D2483" s="7">
        <v>-3088667</v>
      </c>
    </row>
    <row r="2484" spans="1:4" x14ac:dyDescent="0.3">
      <c r="A2484" t="s">
        <v>5456</v>
      </c>
      <c r="B2484" s="7">
        <v>864959</v>
      </c>
      <c r="C2484" s="7">
        <v>4000000</v>
      </c>
      <c r="D2484" s="7">
        <v>-3135041</v>
      </c>
    </row>
    <row r="2485" spans="1:4" x14ac:dyDescent="0.3">
      <c r="A2485" t="s">
        <v>4669</v>
      </c>
      <c r="B2485" s="7">
        <v>6842058</v>
      </c>
      <c r="C2485" s="7">
        <v>10000000</v>
      </c>
      <c r="D2485" s="7">
        <v>-3157942</v>
      </c>
    </row>
    <row r="2486" spans="1:4" x14ac:dyDescent="0.3">
      <c r="A2486" t="s">
        <v>5552</v>
      </c>
      <c r="B2486" s="7">
        <v>610968</v>
      </c>
      <c r="C2486" s="7">
        <v>3800000</v>
      </c>
      <c r="D2486" s="7">
        <v>-3189032</v>
      </c>
    </row>
    <row r="2487" spans="1:4" x14ac:dyDescent="0.3">
      <c r="A2487" t="s">
        <v>5461</v>
      </c>
      <c r="B2487" s="7">
        <v>800000</v>
      </c>
      <c r="C2487" s="7">
        <v>4000000</v>
      </c>
      <c r="D2487" s="7">
        <v>-3200000</v>
      </c>
    </row>
    <row r="2488" spans="1:4" x14ac:dyDescent="0.3">
      <c r="A2488" t="s">
        <v>3736</v>
      </c>
      <c r="B2488" s="7">
        <v>14793904</v>
      </c>
      <c r="C2488" s="7">
        <v>18000000</v>
      </c>
      <c r="D2488" s="7">
        <v>-3206096</v>
      </c>
    </row>
    <row r="2489" spans="1:4" x14ac:dyDescent="0.3">
      <c r="A2489" t="s">
        <v>3584</v>
      </c>
      <c r="B2489" s="7">
        <v>5480996</v>
      </c>
      <c r="C2489" s="7">
        <v>8700000</v>
      </c>
      <c r="D2489" s="7">
        <v>-3219004</v>
      </c>
    </row>
    <row r="2490" spans="1:4" x14ac:dyDescent="0.3">
      <c r="A2490" t="s">
        <v>5219</v>
      </c>
      <c r="B2490" s="7">
        <v>611709</v>
      </c>
      <c r="C2490" s="7">
        <v>3850000</v>
      </c>
      <c r="D2490" s="7">
        <v>-3238291</v>
      </c>
    </row>
    <row r="2491" spans="1:4" x14ac:dyDescent="0.3">
      <c r="A2491" t="s">
        <v>3352</v>
      </c>
      <c r="B2491" s="7">
        <v>17757087</v>
      </c>
      <c r="C2491" s="7">
        <v>21000000</v>
      </c>
      <c r="D2491" s="7">
        <v>-3242913</v>
      </c>
    </row>
    <row r="2492" spans="1:4" x14ac:dyDescent="0.3">
      <c r="A2492" t="s">
        <v>4952</v>
      </c>
      <c r="B2492" s="7">
        <v>4239767</v>
      </c>
      <c r="C2492" s="7">
        <v>7500000</v>
      </c>
      <c r="D2492" s="7">
        <v>-3260233</v>
      </c>
    </row>
    <row r="2493" spans="1:4" x14ac:dyDescent="0.3">
      <c r="A2493" t="s">
        <v>5042</v>
      </c>
      <c r="B2493" s="7">
        <v>236266</v>
      </c>
      <c r="C2493" s="7">
        <v>3500000</v>
      </c>
      <c r="D2493" s="7">
        <v>-3263734</v>
      </c>
    </row>
    <row r="2494" spans="1:4" x14ac:dyDescent="0.3">
      <c r="A2494" t="s">
        <v>5370</v>
      </c>
      <c r="B2494" s="7">
        <v>1729969</v>
      </c>
      <c r="C2494" s="7">
        <v>5000000</v>
      </c>
      <c r="D2494" s="7">
        <v>-3270031</v>
      </c>
    </row>
    <row r="2495" spans="1:4" x14ac:dyDescent="0.3">
      <c r="A2495" t="s">
        <v>5533</v>
      </c>
      <c r="B2495" s="7">
        <v>220234</v>
      </c>
      <c r="C2495" s="7">
        <v>3500000</v>
      </c>
      <c r="D2495" s="7">
        <v>-3279766</v>
      </c>
    </row>
    <row r="2496" spans="1:4" x14ac:dyDescent="0.3">
      <c r="A2496" t="s">
        <v>1361</v>
      </c>
      <c r="B2496" s="7">
        <v>56702901</v>
      </c>
      <c r="C2496" s="7">
        <v>60000000</v>
      </c>
      <c r="D2496" s="7">
        <v>-3297099</v>
      </c>
    </row>
    <row r="2497" spans="1:4" x14ac:dyDescent="0.3">
      <c r="A2497" t="s">
        <v>4892</v>
      </c>
      <c r="B2497" s="7">
        <v>4692814</v>
      </c>
      <c r="C2497" s="7">
        <v>8000000</v>
      </c>
      <c r="D2497" s="7">
        <v>-3307186</v>
      </c>
    </row>
    <row r="2498" spans="1:4" x14ac:dyDescent="0.3">
      <c r="A2498" t="s">
        <v>2725</v>
      </c>
      <c r="B2498" s="7">
        <v>26687172</v>
      </c>
      <c r="C2498" s="7">
        <v>30000000</v>
      </c>
      <c r="D2498" s="7">
        <v>-3312828</v>
      </c>
    </row>
    <row r="2499" spans="1:4" x14ac:dyDescent="0.3">
      <c r="A2499" t="s">
        <v>2174</v>
      </c>
      <c r="B2499" s="7">
        <v>36665854</v>
      </c>
      <c r="C2499" s="7">
        <v>40000000</v>
      </c>
      <c r="D2499" s="7">
        <v>-3334146</v>
      </c>
    </row>
    <row r="2500" spans="1:4" x14ac:dyDescent="0.3">
      <c r="A2500" t="s">
        <v>4954</v>
      </c>
      <c r="B2500" s="7">
        <v>4131640</v>
      </c>
      <c r="C2500" s="7">
        <v>7500000</v>
      </c>
      <c r="D2500" s="7">
        <v>-3368360</v>
      </c>
    </row>
    <row r="2501" spans="1:4" x14ac:dyDescent="0.3">
      <c r="A2501" t="s">
        <v>5539</v>
      </c>
      <c r="B2501" s="7">
        <v>123777</v>
      </c>
      <c r="C2501" s="7">
        <v>3500000</v>
      </c>
      <c r="D2501" s="7">
        <v>-3376223</v>
      </c>
    </row>
    <row r="2502" spans="1:4" x14ac:dyDescent="0.3">
      <c r="A2502" t="s">
        <v>4665</v>
      </c>
      <c r="B2502" s="7">
        <v>6619173</v>
      </c>
      <c r="C2502" s="7">
        <v>10000000</v>
      </c>
      <c r="D2502" s="7">
        <v>-3380827</v>
      </c>
    </row>
    <row r="2503" spans="1:4" x14ac:dyDescent="0.3">
      <c r="A2503" t="s">
        <v>4073</v>
      </c>
      <c r="B2503" s="7">
        <v>11614236</v>
      </c>
      <c r="C2503" s="7">
        <v>15000000</v>
      </c>
      <c r="D2503" s="7">
        <v>-3385764</v>
      </c>
    </row>
    <row r="2504" spans="1:4" x14ac:dyDescent="0.3">
      <c r="A2504" t="s">
        <v>5535</v>
      </c>
      <c r="B2504" s="7">
        <v>101228</v>
      </c>
      <c r="C2504" s="7">
        <v>3500000</v>
      </c>
      <c r="D2504" s="7">
        <v>-3398772</v>
      </c>
    </row>
    <row r="2505" spans="1:4" x14ac:dyDescent="0.3">
      <c r="A2505" t="s">
        <v>4776</v>
      </c>
      <c r="B2505" s="7">
        <v>2600000</v>
      </c>
      <c r="C2505" s="7">
        <v>6000000</v>
      </c>
      <c r="D2505" s="7">
        <v>-3400000</v>
      </c>
    </row>
    <row r="2506" spans="1:4" x14ac:dyDescent="0.3">
      <c r="A2506" t="s">
        <v>1895</v>
      </c>
      <c r="B2506" s="7">
        <v>31598308</v>
      </c>
      <c r="C2506" s="7">
        <v>35000000</v>
      </c>
      <c r="D2506" s="7">
        <v>-3401692</v>
      </c>
    </row>
    <row r="2507" spans="1:4" x14ac:dyDescent="0.3">
      <c r="A2507" t="s">
        <v>1895</v>
      </c>
      <c r="B2507" s="7">
        <v>31598308</v>
      </c>
      <c r="C2507" s="7">
        <v>35000000</v>
      </c>
      <c r="D2507" s="7">
        <v>-3401692</v>
      </c>
    </row>
    <row r="2508" spans="1:4" x14ac:dyDescent="0.3">
      <c r="A2508" t="s">
        <v>5536</v>
      </c>
      <c r="B2508" s="7">
        <v>96793</v>
      </c>
      <c r="C2508" s="7">
        <v>3500000</v>
      </c>
      <c r="D2508" s="7">
        <v>-3403207</v>
      </c>
    </row>
    <row r="2509" spans="1:4" x14ac:dyDescent="0.3">
      <c r="A2509" t="s">
        <v>5463</v>
      </c>
      <c r="B2509" s="7">
        <v>562059</v>
      </c>
      <c r="C2509" s="7">
        <v>4000000</v>
      </c>
      <c r="D2509" s="7">
        <v>-3437941</v>
      </c>
    </row>
    <row r="2510" spans="1:4" x14ac:dyDescent="0.3">
      <c r="A2510" t="s">
        <v>3095</v>
      </c>
      <c r="B2510" s="7">
        <v>21554585</v>
      </c>
      <c r="C2510" s="7">
        <v>25000000</v>
      </c>
      <c r="D2510" s="7">
        <v>-3445415</v>
      </c>
    </row>
    <row r="2511" spans="1:4" x14ac:dyDescent="0.3">
      <c r="A2511" t="s">
        <v>5192</v>
      </c>
      <c r="B2511" s="7">
        <v>542860</v>
      </c>
      <c r="C2511" s="7">
        <v>4000000</v>
      </c>
      <c r="D2511" s="7">
        <v>-3457140</v>
      </c>
    </row>
    <row r="2512" spans="1:4" x14ac:dyDescent="0.3">
      <c r="A2512" t="s">
        <v>5500</v>
      </c>
      <c r="B2512" s="7">
        <v>37606</v>
      </c>
      <c r="C2512" s="7">
        <v>3500000</v>
      </c>
      <c r="D2512" s="7">
        <v>-3462394</v>
      </c>
    </row>
    <row r="2513" spans="1:4" x14ac:dyDescent="0.3">
      <c r="A2513" t="s">
        <v>4335</v>
      </c>
      <c r="B2513" s="7">
        <v>9030581</v>
      </c>
      <c r="C2513" s="7">
        <v>12500000</v>
      </c>
      <c r="D2513" s="7">
        <v>-3469419</v>
      </c>
    </row>
    <row r="2514" spans="1:4" x14ac:dyDescent="0.3">
      <c r="A2514" t="s">
        <v>5541</v>
      </c>
      <c r="B2514" s="7">
        <v>29233</v>
      </c>
      <c r="C2514" s="7">
        <v>3500000</v>
      </c>
      <c r="D2514" s="7">
        <v>-3470767</v>
      </c>
    </row>
    <row r="2515" spans="1:4" x14ac:dyDescent="0.3">
      <c r="A2515" t="s">
        <v>2728</v>
      </c>
      <c r="B2515" s="7">
        <v>26525834</v>
      </c>
      <c r="C2515" s="7">
        <v>30000000</v>
      </c>
      <c r="D2515" s="7">
        <v>-3474166</v>
      </c>
    </row>
    <row r="2516" spans="1:4" x14ac:dyDescent="0.3">
      <c r="A2516" t="s">
        <v>4671</v>
      </c>
      <c r="B2516" s="7">
        <v>6491350</v>
      </c>
      <c r="C2516" s="7">
        <v>10000000</v>
      </c>
      <c r="D2516" s="7">
        <v>-3508650</v>
      </c>
    </row>
    <row r="2517" spans="1:4" x14ac:dyDescent="0.3">
      <c r="A2517" t="s">
        <v>4721</v>
      </c>
      <c r="B2517" s="7">
        <v>1474508</v>
      </c>
      <c r="C2517" s="7">
        <v>5000000</v>
      </c>
      <c r="D2517" s="7">
        <v>-3525492</v>
      </c>
    </row>
    <row r="2518" spans="1:4" x14ac:dyDescent="0.3">
      <c r="A2518" t="s">
        <v>452</v>
      </c>
      <c r="B2518" s="7">
        <v>126464904</v>
      </c>
      <c r="C2518" s="7">
        <v>130000000</v>
      </c>
      <c r="D2518" s="7">
        <v>-3535096</v>
      </c>
    </row>
    <row r="2519" spans="1:4" x14ac:dyDescent="0.3">
      <c r="A2519" t="s">
        <v>1377</v>
      </c>
      <c r="B2519" s="7">
        <v>56443482</v>
      </c>
      <c r="C2519" s="7">
        <v>60000000</v>
      </c>
      <c r="D2519" s="7">
        <v>-3556518</v>
      </c>
    </row>
    <row r="2520" spans="1:4" x14ac:dyDescent="0.3">
      <c r="A2520" t="s">
        <v>4852</v>
      </c>
      <c r="B2520" s="7">
        <v>4992159</v>
      </c>
      <c r="C2520" s="7">
        <v>8550000</v>
      </c>
      <c r="D2520" s="7">
        <v>-3557841</v>
      </c>
    </row>
    <row r="2521" spans="1:4" x14ac:dyDescent="0.3">
      <c r="A2521" t="s">
        <v>5464</v>
      </c>
      <c r="B2521" s="7">
        <v>399793</v>
      </c>
      <c r="C2521" s="7">
        <v>4000000</v>
      </c>
      <c r="D2521" s="7">
        <v>-3600207</v>
      </c>
    </row>
    <row r="2522" spans="1:4" x14ac:dyDescent="0.3">
      <c r="A2522" t="s">
        <v>4201</v>
      </c>
      <c r="B2522" s="7">
        <v>10397365</v>
      </c>
      <c r="C2522" s="7">
        <v>14000000</v>
      </c>
      <c r="D2522" s="7">
        <v>-3602635</v>
      </c>
    </row>
    <row r="2523" spans="1:4" x14ac:dyDescent="0.3">
      <c r="A2523" t="s">
        <v>5933</v>
      </c>
      <c r="B2523" s="7">
        <v>375723</v>
      </c>
      <c r="C2523" s="7">
        <v>4000000</v>
      </c>
      <c r="D2523" s="7">
        <v>-3624277</v>
      </c>
    </row>
    <row r="2524" spans="1:4" x14ac:dyDescent="0.3">
      <c r="A2524" t="s">
        <v>5465</v>
      </c>
      <c r="B2524" s="7">
        <v>371897</v>
      </c>
      <c r="C2524" s="7">
        <v>4000000</v>
      </c>
      <c r="D2524" s="7">
        <v>-3628103</v>
      </c>
    </row>
    <row r="2525" spans="1:4" x14ac:dyDescent="0.3">
      <c r="A2525" t="s">
        <v>5096</v>
      </c>
      <c r="B2525" s="7">
        <v>871577</v>
      </c>
      <c r="C2525" s="7">
        <v>4500000</v>
      </c>
      <c r="D2525" s="7">
        <v>-3628423</v>
      </c>
    </row>
    <row r="2526" spans="1:4" x14ac:dyDescent="0.3">
      <c r="A2526" t="s">
        <v>514</v>
      </c>
      <c r="B2526" s="7">
        <v>106369117</v>
      </c>
      <c r="C2526" s="7">
        <v>110000000</v>
      </c>
      <c r="D2526" s="7">
        <v>-3630883</v>
      </c>
    </row>
    <row r="2527" spans="1:4" x14ac:dyDescent="0.3">
      <c r="A2527" t="s">
        <v>4808</v>
      </c>
      <c r="B2527" s="7">
        <v>4350774</v>
      </c>
      <c r="C2527" s="7">
        <v>8000000</v>
      </c>
      <c r="D2527" s="7">
        <v>-3649226</v>
      </c>
    </row>
    <row r="2528" spans="1:4" x14ac:dyDescent="0.3">
      <c r="A2528" t="s">
        <v>5779</v>
      </c>
      <c r="B2528" s="7">
        <v>100669</v>
      </c>
      <c r="C2528" s="7">
        <v>3800000</v>
      </c>
      <c r="D2528" s="7">
        <v>-3699331</v>
      </c>
    </row>
    <row r="2529" spans="1:4" x14ac:dyDescent="0.3">
      <c r="A2529" t="s">
        <v>2256</v>
      </c>
      <c r="B2529" s="7">
        <v>35287788</v>
      </c>
      <c r="C2529" s="7">
        <v>39000000</v>
      </c>
      <c r="D2529" s="7">
        <v>-3712212</v>
      </c>
    </row>
    <row r="2530" spans="1:4" x14ac:dyDescent="0.3">
      <c r="A2530" t="s">
        <v>5033</v>
      </c>
      <c r="B2530" s="7">
        <v>1110286</v>
      </c>
      <c r="C2530" s="7">
        <v>4825000</v>
      </c>
      <c r="D2530" s="7">
        <v>-3714714</v>
      </c>
    </row>
    <row r="2531" spans="1:4" x14ac:dyDescent="0.3">
      <c r="A2531" t="s">
        <v>2136</v>
      </c>
      <c r="B2531" s="7">
        <v>36283504</v>
      </c>
      <c r="C2531" s="7">
        <v>40000000</v>
      </c>
      <c r="D2531" s="7">
        <v>-3716496</v>
      </c>
    </row>
    <row r="2532" spans="1:4" x14ac:dyDescent="0.3">
      <c r="A2532" t="s">
        <v>5366</v>
      </c>
      <c r="B2532" s="7">
        <v>274385</v>
      </c>
      <c r="C2532" s="7">
        <v>4000000</v>
      </c>
      <c r="D2532" s="7">
        <v>-3725615</v>
      </c>
    </row>
    <row r="2533" spans="1:4" x14ac:dyDescent="0.3">
      <c r="A2533" t="s">
        <v>2878</v>
      </c>
      <c r="B2533" s="7">
        <v>24268828</v>
      </c>
      <c r="C2533" s="7">
        <v>28000000</v>
      </c>
      <c r="D2533" s="7">
        <v>-3731172</v>
      </c>
    </row>
    <row r="2534" spans="1:4" x14ac:dyDescent="0.3">
      <c r="A2534" t="s">
        <v>1120</v>
      </c>
      <c r="B2534" s="7">
        <v>66257002</v>
      </c>
      <c r="C2534" s="7">
        <v>70000000</v>
      </c>
      <c r="D2534" s="7">
        <v>-3742998</v>
      </c>
    </row>
    <row r="2535" spans="1:4" x14ac:dyDescent="0.3">
      <c r="A2535" t="s">
        <v>3516</v>
      </c>
      <c r="B2535" s="7">
        <v>16248701</v>
      </c>
      <c r="C2535" s="7">
        <v>20000000</v>
      </c>
      <c r="D2535" s="7">
        <v>-3751299</v>
      </c>
    </row>
    <row r="2536" spans="1:4" x14ac:dyDescent="0.3">
      <c r="A2536" t="s">
        <v>4738</v>
      </c>
      <c r="B2536" s="7">
        <v>228524</v>
      </c>
      <c r="C2536" s="7">
        <v>4000000</v>
      </c>
      <c r="D2536" s="7">
        <v>-3771476</v>
      </c>
    </row>
    <row r="2537" spans="1:4" x14ac:dyDescent="0.3">
      <c r="A2537" t="s">
        <v>5389</v>
      </c>
      <c r="B2537" s="7">
        <v>727883</v>
      </c>
      <c r="C2537" s="7">
        <v>4500000</v>
      </c>
      <c r="D2537" s="7">
        <v>-3772117</v>
      </c>
    </row>
    <row r="2538" spans="1:4" x14ac:dyDescent="0.3">
      <c r="A2538" t="s">
        <v>5505</v>
      </c>
      <c r="B2538" s="7">
        <v>19959</v>
      </c>
      <c r="C2538" s="7">
        <v>3800000</v>
      </c>
      <c r="D2538" s="7">
        <v>-3780041</v>
      </c>
    </row>
    <row r="2539" spans="1:4" x14ac:dyDescent="0.3">
      <c r="A2539" t="s">
        <v>5495</v>
      </c>
      <c r="B2539" s="7">
        <v>14873</v>
      </c>
      <c r="C2539" s="7">
        <v>3800000</v>
      </c>
      <c r="D2539" s="7">
        <v>-3785127</v>
      </c>
    </row>
    <row r="2540" spans="1:4" x14ac:dyDescent="0.3">
      <c r="A2540" t="s">
        <v>5391</v>
      </c>
      <c r="B2540" s="7">
        <v>713413</v>
      </c>
      <c r="C2540" s="7">
        <v>4500000</v>
      </c>
      <c r="D2540" s="7">
        <v>-3786587</v>
      </c>
    </row>
    <row r="2541" spans="1:4" x14ac:dyDescent="0.3">
      <c r="A2541" t="s">
        <v>5171</v>
      </c>
      <c r="B2541" s="7">
        <v>2207975</v>
      </c>
      <c r="C2541" s="7">
        <v>6000000</v>
      </c>
      <c r="D2541" s="7">
        <v>-3792025</v>
      </c>
    </row>
    <row r="2542" spans="1:4" x14ac:dyDescent="0.3">
      <c r="A2542" t="s">
        <v>3579</v>
      </c>
      <c r="B2542" s="7">
        <v>6201757</v>
      </c>
      <c r="C2542" s="7">
        <v>10000000</v>
      </c>
      <c r="D2542" s="7">
        <v>-3798243</v>
      </c>
    </row>
    <row r="2543" spans="1:4" x14ac:dyDescent="0.3">
      <c r="A2543" t="s">
        <v>4675</v>
      </c>
      <c r="B2543" s="7">
        <v>6197866</v>
      </c>
      <c r="C2543" s="7">
        <v>10000000</v>
      </c>
      <c r="D2543" s="7">
        <v>-3802134</v>
      </c>
    </row>
    <row r="2544" spans="1:4" x14ac:dyDescent="0.3">
      <c r="A2544" t="s">
        <v>5472</v>
      </c>
      <c r="B2544" s="7">
        <v>185577</v>
      </c>
      <c r="C2544" s="7">
        <v>4000000</v>
      </c>
      <c r="D2544" s="7">
        <v>-3814423</v>
      </c>
    </row>
    <row r="2545" spans="1:4" x14ac:dyDescent="0.3">
      <c r="A2545" t="s">
        <v>5481</v>
      </c>
      <c r="B2545" s="7">
        <v>146402</v>
      </c>
      <c r="C2545" s="7">
        <v>4000000</v>
      </c>
      <c r="D2545" s="7">
        <v>-3853598</v>
      </c>
    </row>
    <row r="2546" spans="1:4" x14ac:dyDescent="0.3">
      <c r="A2546" t="s">
        <v>4077</v>
      </c>
      <c r="B2546" s="7">
        <v>11144518</v>
      </c>
      <c r="C2546" s="7">
        <v>15000000</v>
      </c>
      <c r="D2546" s="7">
        <v>-3855482</v>
      </c>
    </row>
    <row r="2547" spans="1:4" x14ac:dyDescent="0.3">
      <c r="A2547" t="s">
        <v>5492</v>
      </c>
      <c r="B2547" s="7">
        <v>143653</v>
      </c>
      <c r="C2547" s="7">
        <v>4000000</v>
      </c>
      <c r="D2547" s="7">
        <v>-3856347</v>
      </c>
    </row>
    <row r="2548" spans="1:4" x14ac:dyDescent="0.3">
      <c r="A2548" t="s">
        <v>4430</v>
      </c>
      <c r="B2548" s="7">
        <v>8134217</v>
      </c>
      <c r="C2548" s="7">
        <v>12000000</v>
      </c>
      <c r="D2548" s="7">
        <v>-3865783</v>
      </c>
    </row>
    <row r="2549" spans="1:4" x14ac:dyDescent="0.3">
      <c r="A2549" t="s">
        <v>5101</v>
      </c>
      <c r="B2549" s="7">
        <v>2122561</v>
      </c>
      <c r="C2549" s="7">
        <v>6000000</v>
      </c>
      <c r="D2549" s="7">
        <v>-3877439</v>
      </c>
    </row>
    <row r="2550" spans="1:4" x14ac:dyDescent="0.3">
      <c r="A2550" t="s">
        <v>5414</v>
      </c>
      <c r="B2550" s="7">
        <v>101055</v>
      </c>
      <c r="C2550" s="7">
        <v>4000000</v>
      </c>
      <c r="D2550" s="7">
        <v>-3898945</v>
      </c>
    </row>
    <row r="2551" spans="1:4" x14ac:dyDescent="0.3">
      <c r="A2551" t="s">
        <v>5474</v>
      </c>
      <c r="B2551" s="7">
        <v>100412</v>
      </c>
      <c r="C2551" s="7">
        <v>4000000</v>
      </c>
      <c r="D2551" s="7">
        <v>-3899588</v>
      </c>
    </row>
    <row r="2552" spans="1:4" x14ac:dyDescent="0.3">
      <c r="A2552" t="s">
        <v>5336</v>
      </c>
      <c r="B2552" s="7">
        <v>1100000</v>
      </c>
      <c r="C2552" s="7">
        <v>5000000</v>
      </c>
      <c r="D2552" s="7">
        <v>-3900000</v>
      </c>
    </row>
    <row r="2553" spans="1:4" x14ac:dyDescent="0.3">
      <c r="A2553" t="s">
        <v>5335</v>
      </c>
      <c r="B2553" s="7">
        <v>1082044</v>
      </c>
      <c r="C2553" s="7">
        <v>5000000</v>
      </c>
      <c r="D2553" s="7">
        <v>-3917956</v>
      </c>
    </row>
    <row r="2554" spans="1:4" x14ac:dyDescent="0.3">
      <c r="A2554" t="s">
        <v>5174</v>
      </c>
      <c r="B2554" s="7">
        <v>2077046</v>
      </c>
      <c r="C2554" s="7">
        <v>6000000</v>
      </c>
      <c r="D2554" s="7">
        <v>-3922954</v>
      </c>
    </row>
    <row r="2555" spans="1:4" x14ac:dyDescent="0.3">
      <c r="A2555" t="s">
        <v>5214</v>
      </c>
      <c r="B2555" s="7">
        <v>1056102</v>
      </c>
      <c r="C2555" s="7">
        <v>5000000</v>
      </c>
      <c r="D2555" s="7">
        <v>-3943898</v>
      </c>
    </row>
    <row r="2556" spans="1:4" x14ac:dyDescent="0.3">
      <c r="A2556" t="s">
        <v>4678</v>
      </c>
      <c r="B2556" s="7">
        <v>6044618</v>
      </c>
      <c r="C2556" s="7">
        <v>10000000</v>
      </c>
      <c r="D2556" s="7">
        <v>-3955382</v>
      </c>
    </row>
    <row r="2557" spans="1:4" x14ac:dyDescent="0.3">
      <c r="A2557" t="s">
        <v>2342</v>
      </c>
      <c r="B2557" s="7">
        <v>33037754</v>
      </c>
      <c r="C2557" s="7">
        <v>37000000</v>
      </c>
      <c r="D2557" s="7">
        <v>-3962246</v>
      </c>
    </row>
    <row r="2558" spans="1:4" x14ac:dyDescent="0.3">
      <c r="A2558" t="s">
        <v>5173</v>
      </c>
      <c r="B2558" s="7">
        <v>2025238</v>
      </c>
      <c r="C2558" s="7">
        <v>6000000</v>
      </c>
      <c r="D2558" s="7">
        <v>-3974762</v>
      </c>
    </row>
    <row r="2559" spans="1:4" x14ac:dyDescent="0.3">
      <c r="A2559" t="s">
        <v>5486</v>
      </c>
      <c r="B2559" s="7">
        <v>20262</v>
      </c>
      <c r="C2559" s="7">
        <v>4000000</v>
      </c>
      <c r="D2559" s="7">
        <v>-3979738</v>
      </c>
    </row>
    <row r="2560" spans="1:4" x14ac:dyDescent="0.3">
      <c r="A2560" t="s">
        <v>5484</v>
      </c>
      <c r="B2560" s="7">
        <v>12836</v>
      </c>
      <c r="C2560" s="7">
        <v>4000000</v>
      </c>
      <c r="D2560" s="7">
        <v>-3987164</v>
      </c>
    </row>
    <row r="2561" spans="1:4" x14ac:dyDescent="0.3">
      <c r="A2561" t="s">
        <v>5066</v>
      </c>
      <c r="B2561" s="7">
        <v>8060</v>
      </c>
      <c r="C2561" s="7">
        <v>4000000</v>
      </c>
      <c r="D2561" s="7">
        <v>-3991940</v>
      </c>
    </row>
    <row r="2562" spans="1:4" x14ac:dyDescent="0.3">
      <c r="A2562" t="s">
        <v>5488</v>
      </c>
      <c r="B2562" s="7">
        <v>4063</v>
      </c>
      <c r="C2562" s="7">
        <v>4000000</v>
      </c>
      <c r="D2562" s="7">
        <v>-3995937</v>
      </c>
    </row>
    <row r="2563" spans="1:4" x14ac:dyDescent="0.3">
      <c r="A2563" t="s">
        <v>6402</v>
      </c>
      <c r="B2563" s="7">
        <v>0</v>
      </c>
      <c r="C2563" s="7">
        <v>4000000</v>
      </c>
      <c r="D2563" s="7">
        <v>-4000000</v>
      </c>
    </row>
    <row r="2564" spans="1:4" x14ac:dyDescent="0.3">
      <c r="A2564" t="s">
        <v>1363</v>
      </c>
      <c r="B2564" s="7">
        <v>55994557</v>
      </c>
      <c r="C2564" s="7">
        <v>60000000</v>
      </c>
      <c r="D2564" s="7">
        <v>-4005443</v>
      </c>
    </row>
    <row r="2565" spans="1:4" x14ac:dyDescent="0.3">
      <c r="A2565" t="s">
        <v>5374</v>
      </c>
      <c r="B2565" s="7">
        <v>778565</v>
      </c>
      <c r="C2565" s="7">
        <v>4800000</v>
      </c>
      <c r="D2565" s="7">
        <v>-4021435</v>
      </c>
    </row>
    <row r="2566" spans="1:4" x14ac:dyDescent="0.3">
      <c r="A2566" t="s">
        <v>4332</v>
      </c>
      <c r="B2566" s="7">
        <v>11956207</v>
      </c>
      <c r="C2566" s="7">
        <v>16000000</v>
      </c>
      <c r="D2566" s="7">
        <v>-4043793</v>
      </c>
    </row>
    <row r="2567" spans="1:4" x14ac:dyDescent="0.3">
      <c r="A2567" t="s">
        <v>4842</v>
      </c>
      <c r="B2567" s="7">
        <v>4440055</v>
      </c>
      <c r="C2567" s="7">
        <v>8500000</v>
      </c>
      <c r="D2567" s="7">
        <v>-4059945</v>
      </c>
    </row>
    <row r="2568" spans="1:4" x14ac:dyDescent="0.3">
      <c r="A2568" t="s">
        <v>3255</v>
      </c>
      <c r="B2568" s="7">
        <v>18934858</v>
      </c>
      <c r="C2568" s="7">
        <v>23000000</v>
      </c>
      <c r="D2568" s="7">
        <v>-4065142</v>
      </c>
    </row>
    <row r="2569" spans="1:4" x14ac:dyDescent="0.3">
      <c r="A2569" t="s">
        <v>2528</v>
      </c>
      <c r="B2569" s="7">
        <v>28927720</v>
      </c>
      <c r="C2569" s="7">
        <v>33000000</v>
      </c>
      <c r="D2569" s="7">
        <v>-4072280</v>
      </c>
    </row>
    <row r="2570" spans="1:4" x14ac:dyDescent="0.3">
      <c r="A2570" t="s">
        <v>5021</v>
      </c>
      <c r="B2570" s="7">
        <v>2921738</v>
      </c>
      <c r="C2570" s="7">
        <v>7000000</v>
      </c>
      <c r="D2570" s="7">
        <v>-4078262</v>
      </c>
    </row>
    <row r="2571" spans="1:4" x14ac:dyDescent="0.3">
      <c r="A2571" t="s">
        <v>4426</v>
      </c>
      <c r="B2571" s="7">
        <v>7918283</v>
      </c>
      <c r="C2571" s="7">
        <v>12000000</v>
      </c>
      <c r="D2571" s="7">
        <v>-4081717</v>
      </c>
    </row>
    <row r="2572" spans="1:4" x14ac:dyDescent="0.3">
      <c r="A2572" t="s">
        <v>5376</v>
      </c>
      <c r="B2572" s="7">
        <v>513836</v>
      </c>
      <c r="C2572" s="7">
        <v>4600000</v>
      </c>
      <c r="D2572" s="7">
        <v>-4086164</v>
      </c>
    </row>
    <row r="2573" spans="1:4" x14ac:dyDescent="0.3">
      <c r="A2573" t="s">
        <v>727</v>
      </c>
      <c r="B2573" s="7">
        <v>85884815</v>
      </c>
      <c r="C2573" s="7">
        <v>90000000</v>
      </c>
      <c r="D2573" s="7">
        <v>-4115185</v>
      </c>
    </row>
    <row r="2574" spans="1:4" x14ac:dyDescent="0.3">
      <c r="A2574" t="s">
        <v>4811</v>
      </c>
      <c r="B2574" s="7">
        <v>4881867</v>
      </c>
      <c r="C2574" s="7">
        <v>9000000</v>
      </c>
      <c r="D2574" s="7">
        <v>-4118133</v>
      </c>
    </row>
    <row r="2575" spans="1:4" x14ac:dyDescent="0.3">
      <c r="A2575" t="s">
        <v>4956</v>
      </c>
      <c r="B2575" s="7">
        <v>3347439</v>
      </c>
      <c r="C2575" s="7">
        <v>7500000</v>
      </c>
      <c r="D2575" s="7">
        <v>-4152561</v>
      </c>
    </row>
    <row r="2576" spans="1:4" x14ac:dyDescent="0.3">
      <c r="A2576" t="s">
        <v>5378</v>
      </c>
      <c r="B2576" s="7">
        <v>434417</v>
      </c>
      <c r="C2576" s="7">
        <v>4600000</v>
      </c>
      <c r="D2576" s="7">
        <v>-4165583</v>
      </c>
    </row>
    <row r="2577" spans="1:4" x14ac:dyDescent="0.3">
      <c r="A2577" t="s">
        <v>5347</v>
      </c>
      <c r="B2577" s="7">
        <v>830210</v>
      </c>
      <c r="C2577" s="7">
        <v>5000000</v>
      </c>
      <c r="D2577" s="7">
        <v>-4169790</v>
      </c>
    </row>
    <row r="2578" spans="1:4" x14ac:dyDescent="0.3">
      <c r="A2578" t="s">
        <v>4782</v>
      </c>
      <c r="B2578" s="7">
        <v>3047539</v>
      </c>
      <c r="C2578" s="7">
        <v>7217600</v>
      </c>
      <c r="D2578" s="7">
        <v>-4170061</v>
      </c>
    </row>
    <row r="2579" spans="1:4" x14ac:dyDescent="0.3">
      <c r="A2579" t="s">
        <v>3514</v>
      </c>
      <c r="B2579" s="7">
        <v>15797907</v>
      </c>
      <c r="C2579" s="7">
        <v>20000000</v>
      </c>
      <c r="D2579" s="7">
        <v>-4202093</v>
      </c>
    </row>
    <row r="2580" spans="1:4" x14ac:dyDescent="0.3">
      <c r="A2580" t="s">
        <v>5208</v>
      </c>
      <c r="B2580" s="7">
        <v>1292119</v>
      </c>
      <c r="C2580" s="7">
        <v>5500000</v>
      </c>
      <c r="D2580" s="7">
        <v>-4207881</v>
      </c>
    </row>
    <row r="2581" spans="1:4" x14ac:dyDescent="0.3">
      <c r="A2581" t="s">
        <v>5090</v>
      </c>
      <c r="B2581" s="7">
        <v>2268296</v>
      </c>
      <c r="C2581" s="7">
        <v>6500000</v>
      </c>
      <c r="D2581" s="7">
        <v>-4231704</v>
      </c>
    </row>
    <row r="2582" spans="1:4" x14ac:dyDescent="0.3">
      <c r="A2582" t="s">
        <v>4075</v>
      </c>
      <c r="B2582" s="7">
        <v>10763469</v>
      </c>
      <c r="C2582" s="7">
        <v>15000000</v>
      </c>
      <c r="D2582" s="7">
        <v>-4236531</v>
      </c>
    </row>
    <row r="2583" spans="1:4" x14ac:dyDescent="0.3">
      <c r="A2583" t="s">
        <v>4215</v>
      </c>
      <c r="B2583" s="7">
        <v>3958500</v>
      </c>
      <c r="C2583" s="7">
        <v>8200000</v>
      </c>
      <c r="D2583" s="7">
        <v>-4241500</v>
      </c>
    </row>
    <row r="2584" spans="1:4" x14ac:dyDescent="0.3">
      <c r="A2584" t="s">
        <v>5447</v>
      </c>
      <c r="B2584" s="7">
        <v>3713002</v>
      </c>
      <c r="C2584" s="7">
        <v>8000000</v>
      </c>
      <c r="D2584" s="7">
        <v>-4286998</v>
      </c>
    </row>
    <row r="2585" spans="1:4" x14ac:dyDescent="0.3">
      <c r="A2585" t="s">
        <v>3518</v>
      </c>
      <c r="B2585" s="7">
        <v>15712072</v>
      </c>
      <c r="C2585" s="7">
        <v>20000000</v>
      </c>
      <c r="D2585" s="7">
        <v>-4287928</v>
      </c>
    </row>
    <row r="2586" spans="1:4" x14ac:dyDescent="0.3">
      <c r="A2586" t="s">
        <v>3826</v>
      </c>
      <c r="B2586" s="7">
        <v>12693621</v>
      </c>
      <c r="C2586" s="7">
        <v>17000000</v>
      </c>
      <c r="D2586" s="7">
        <v>-4306379</v>
      </c>
    </row>
    <row r="2587" spans="1:4" x14ac:dyDescent="0.3">
      <c r="A2587" t="s">
        <v>2423</v>
      </c>
      <c r="B2587" s="7">
        <v>30691439</v>
      </c>
      <c r="C2587" s="7">
        <v>35000000</v>
      </c>
      <c r="D2587" s="7">
        <v>-4308561</v>
      </c>
    </row>
    <row r="2588" spans="1:4" x14ac:dyDescent="0.3">
      <c r="A2588" t="s">
        <v>4806</v>
      </c>
      <c r="B2588" s="7">
        <v>4681503</v>
      </c>
      <c r="C2588" s="7">
        <v>9000000</v>
      </c>
      <c r="D2588" s="7">
        <v>-4318497</v>
      </c>
    </row>
    <row r="2589" spans="1:4" x14ac:dyDescent="0.3">
      <c r="A2589" t="s">
        <v>2426</v>
      </c>
      <c r="B2589" s="7">
        <v>30669413</v>
      </c>
      <c r="C2589" s="7">
        <v>35000000</v>
      </c>
      <c r="D2589" s="7">
        <v>-4330587</v>
      </c>
    </row>
    <row r="2590" spans="1:4" x14ac:dyDescent="0.3">
      <c r="A2590" t="s">
        <v>3252</v>
      </c>
      <c r="B2590" s="7">
        <v>18653615</v>
      </c>
      <c r="C2590" s="7">
        <v>23000000</v>
      </c>
      <c r="D2590" s="7">
        <v>-4346385</v>
      </c>
    </row>
    <row r="2591" spans="1:4" x14ac:dyDescent="0.3">
      <c r="A2591" t="s">
        <v>2010</v>
      </c>
      <c r="B2591" s="7">
        <v>37652565</v>
      </c>
      <c r="C2591" s="7">
        <v>42000000</v>
      </c>
      <c r="D2591" s="7">
        <v>-4347435</v>
      </c>
    </row>
    <row r="2592" spans="1:4" x14ac:dyDescent="0.3">
      <c r="A2592" t="s">
        <v>4780</v>
      </c>
      <c r="B2592" s="7">
        <v>3029870</v>
      </c>
      <c r="C2592" s="7">
        <v>7400000</v>
      </c>
      <c r="D2592" s="7">
        <v>-4370130</v>
      </c>
    </row>
    <row r="2593" spans="1:4" x14ac:dyDescent="0.3">
      <c r="A2593" t="s">
        <v>5400</v>
      </c>
      <c r="B2593" s="7">
        <v>108229</v>
      </c>
      <c r="C2593" s="7">
        <v>4500000</v>
      </c>
      <c r="D2593" s="7">
        <v>-4391771</v>
      </c>
    </row>
    <row r="2594" spans="1:4" x14ac:dyDescent="0.3">
      <c r="A2594" t="s">
        <v>5088</v>
      </c>
      <c r="B2594" s="7">
        <v>2024854</v>
      </c>
      <c r="C2594" s="7">
        <v>6500000</v>
      </c>
      <c r="D2594" s="7">
        <v>-4475146</v>
      </c>
    </row>
    <row r="2595" spans="1:4" x14ac:dyDescent="0.3">
      <c r="A2595" t="s">
        <v>5225</v>
      </c>
      <c r="B2595" s="7">
        <v>766487</v>
      </c>
      <c r="C2595" s="7">
        <v>5250000</v>
      </c>
      <c r="D2595" s="7">
        <v>-4483513</v>
      </c>
    </row>
    <row r="2596" spans="1:4" x14ac:dyDescent="0.3">
      <c r="A2596" t="s">
        <v>5403</v>
      </c>
      <c r="B2596" s="7">
        <v>8691</v>
      </c>
      <c r="C2596" s="7">
        <v>4500000</v>
      </c>
      <c r="D2596" s="7">
        <v>-4491309</v>
      </c>
    </row>
    <row r="2597" spans="1:4" x14ac:dyDescent="0.3">
      <c r="A2597" t="s">
        <v>2913</v>
      </c>
      <c r="B2597" s="7">
        <v>22494487</v>
      </c>
      <c r="C2597" s="7">
        <v>27000000</v>
      </c>
      <c r="D2597" s="7">
        <v>-4505513</v>
      </c>
    </row>
    <row r="2598" spans="1:4" x14ac:dyDescent="0.3">
      <c r="A2598" t="s">
        <v>2913</v>
      </c>
      <c r="B2598" s="7">
        <v>22494487</v>
      </c>
      <c r="C2598" s="7">
        <v>27000000</v>
      </c>
      <c r="D2598" s="7">
        <v>-4505513</v>
      </c>
    </row>
    <row r="2599" spans="1:4" x14ac:dyDescent="0.3">
      <c r="A2599" t="s">
        <v>4082</v>
      </c>
      <c r="B2599" s="7">
        <v>10494147</v>
      </c>
      <c r="C2599" s="7">
        <v>15000000</v>
      </c>
      <c r="D2599" s="7">
        <v>-4505853</v>
      </c>
    </row>
    <row r="2600" spans="1:4" x14ac:dyDescent="0.3">
      <c r="A2600" t="s">
        <v>3741</v>
      </c>
      <c r="B2600" s="7">
        <v>13491653</v>
      </c>
      <c r="C2600" s="7">
        <v>18000000</v>
      </c>
      <c r="D2600" s="7">
        <v>-4508347</v>
      </c>
    </row>
    <row r="2601" spans="1:4" x14ac:dyDescent="0.3">
      <c r="A2601" t="s">
        <v>4685</v>
      </c>
      <c r="B2601" s="7">
        <v>5484375</v>
      </c>
      <c r="C2601" s="7">
        <v>10000000</v>
      </c>
      <c r="D2601" s="7">
        <v>-4515625</v>
      </c>
    </row>
    <row r="2602" spans="1:4" x14ac:dyDescent="0.3">
      <c r="A2602" t="s">
        <v>1453</v>
      </c>
      <c r="B2602" s="7">
        <v>25472967</v>
      </c>
      <c r="C2602" s="7">
        <v>30000000</v>
      </c>
      <c r="D2602" s="7">
        <v>-4527033</v>
      </c>
    </row>
    <row r="2603" spans="1:4" x14ac:dyDescent="0.3">
      <c r="A2603" t="s">
        <v>3522</v>
      </c>
      <c r="B2603" s="7">
        <v>15464026</v>
      </c>
      <c r="C2603" s="7">
        <v>20000000</v>
      </c>
      <c r="D2603" s="7">
        <v>-4535974</v>
      </c>
    </row>
    <row r="2604" spans="1:4" x14ac:dyDescent="0.3">
      <c r="A2604" t="s">
        <v>4080</v>
      </c>
      <c r="B2604" s="7">
        <v>10443316</v>
      </c>
      <c r="C2604" s="7">
        <v>15000000</v>
      </c>
      <c r="D2604" s="7">
        <v>-4556684</v>
      </c>
    </row>
    <row r="2605" spans="1:4" x14ac:dyDescent="0.3">
      <c r="A2605" t="s">
        <v>4897</v>
      </c>
      <c r="B2605" s="7">
        <v>3442820</v>
      </c>
      <c r="C2605" s="7">
        <v>8000000</v>
      </c>
      <c r="D2605" s="7">
        <v>-4557180</v>
      </c>
    </row>
    <row r="2606" spans="1:4" x14ac:dyDescent="0.3">
      <c r="A2606" t="s">
        <v>4085</v>
      </c>
      <c r="B2606" s="7">
        <v>10411980</v>
      </c>
      <c r="C2606" s="7">
        <v>15000000</v>
      </c>
      <c r="D2606" s="7">
        <v>-4588020</v>
      </c>
    </row>
    <row r="2607" spans="1:4" x14ac:dyDescent="0.3">
      <c r="A2607" t="s">
        <v>3520</v>
      </c>
      <c r="B2607" s="7">
        <v>15408822</v>
      </c>
      <c r="C2607" s="7">
        <v>20000000</v>
      </c>
      <c r="D2607" s="7">
        <v>-4591178</v>
      </c>
    </row>
    <row r="2608" spans="1:4" x14ac:dyDescent="0.3">
      <c r="A2608" t="s">
        <v>4203</v>
      </c>
      <c r="B2608" s="7">
        <v>9402410</v>
      </c>
      <c r="C2608" s="7">
        <v>14000000</v>
      </c>
      <c r="D2608" s="7">
        <v>-4597590</v>
      </c>
    </row>
    <row r="2609" spans="1:4" x14ac:dyDescent="0.3">
      <c r="A2609" t="s">
        <v>3755</v>
      </c>
      <c r="B2609" s="7">
        <v>13362308</v>
      </c>
      <c r="C2609" s="7">
        <v>18000000</v>
      </c>
      <c r="D2609" s="7">
        <v>-4637692</v>
      </c>
    </row>
    <row r="2610" spans="1:4" x14ac:dyDescent="0.3">
      <c r="A2610" t="s">
        <v>4687</v>
      </c>
      <c r="B2610" s="7">
        <v>5348317</v>
      </c>
      <c r="C2610" s="7">
        <v>10000000</v>
      </c>
      <c r="D2610" s="7">
        <v>-4651683</v>
      </c>
    </row>
    <row r="2611" spans="1:4" x14ac:dyDescent="0.3">
      <c r="A2611" t="s">
        <v>5180</v>
      </c>
      <c r="B2611" s="7">
        <v>1346503</v>
      </c>
      <c r="C2611" s="7">
        <v>6000000</v>
      </c>
      <c r="D2611" s="7">
        <v>-4653497</v>
      </c>
    </row>
    <row r="2612" spans="1:4" x14ac:dyDescent="0.3">
      <c r="A2612" t="s">
        <v>5022</v>
      </c>
      <c r="B2612" s="7">
        <v>2344847</v>
      </c>
      <c r="C2612" s="7">
        <v>7000000</v>
      </c>
      <c r="D2612" s="7">
        <v>-4655153</v>
      </c>
    </row>
    <row r="2613" spans="1:4" x14ac:dyDescent="0.3">
      <c r="A2613" t="s">
        <v>663</v>
      </c>
      <c r="B2613" s="7">
        <v>95328937</v>
      </c>
      <c r="C2613" s="7">
        <v>100000000</v>
      </c>
      <c r="D2613" s="7">
        <v>-4671063</v>
      </c>
    </row>
    <row r="2614" spans="1:4" x14ac:dyDescent="0.3">
      <c r="A2614" t="s">
        <v>5349</v>
      </c>
      <c r="B2614" s="7">
        <v>326308</v>
      </c>
      <c r="C2614" s="7">
        <v>5000000</v>
      </c>
      <c r="D2614" s="7">
        <v>-4673692</v>
      </c>
    </row>
    <row r="2615" spans="1:4" x14ac:dyDescent="0.3">
      <c r="A2615" t="s">
        <v>2425</v>
      </c>
      <c r="B2615" s="7">
        <v>30307804</v>
      </c>
      <c r="C2615" s="7">
        <v>35000000</v>
      </c>
      <c r="D2615" s="7">
        <v>-4692196</v>
      </c>
    </row>
    <row r="2616" spans="1:4" x14ac:dyDescent="0.3">
      <c r="A2616" t="s">
        <v>5342</v>
      </c>
      <c r="B2616" s="7">
        <v>296665</v>
      </c>
      <c r="C2616" s="7">
        <v>5000000</v>
      </c>
      <c r="D2616" s="7">
        <v>-4703335</v>
      </c>
    </row>
    <row r="2617" spans="1:4" x14ac:dyDescent="0.3">
      <c r="A2617" t="s">
        <v>3355</v>
      </c>
      <c r="B2617" s="7">
        <v>16284360</v>
      </c>
      <c r="C2617" s="7">
        <v>21000000</v>
      </c>
      <c r="D2617" s="7">
        <v>-4715640</v>
      </c>
    </row>
    <row r="2618" spans="1:4" x14ac:dyDescent="0.3">
      <c r="A2618" t="s">
        <v>5065</v>
      </c>
      <c r="B2618" s="7">
        <v>223878</v>
      </c>
      <c r="C2618" s="7">
        <v>5000000</v>
      </c>
      <c r="D2618" s="7">
        <v>-4776122</v>
      </c>
    </row>
    <row r="2619" spans="1:4" x14ac:dyDescent="0.3">
      <c r="A2619" t="s">
        <v>3863</v>
      </c>
      <c r="B2619" s="7">
        <v>11702090</v>
      </c>
      <c r="C2619" s="7">
        <v>16500000</v>
      </c>
      <c r="D2619" s="7">
        <v>-4797910</v>
      </c>
    </row>
    <row r="2620" spans="1:4" x14ac:dyDescent="0.3">
      <c r="A2620" t="s">
        <v>834</v>
      </c>
      <c r="B2620" s="7">
        <v>80170146</v>
      </c>
      <c r="C2620" s="7">
        <v>85000000</v>
      </c>
      <c r="D2620" s="7">
        <v>-4829854</v>
      </c>
    </row>
    <row r="2621" spans="1:4" x14ac:dyDescent="0.3">
      <c r="A2621" t="s">
        <v>968</v>
      </c>
      <c r="B2621" s="7">
        <v>74158157</v>
      </c>
      <c r="C2621" s="7">
        <v>79000000</v>
      </c>
      <c r="D2621" s="7">
        <v>-4841843</v>
      </c>
    </row>
    <row r="2622" spans="1:4" x14ac:dyDescent="0.3">
      <c r="A2622" t="s">
        <v>5025</v>
      </c>
      <c r="B2622" s="7">
        <v>2148212</v>
      </c>
      <c r="C2622" s="7">
        <v>7000000</v>
      </c>
      <c r="D2622" s="7">
        <v>-4851788</v>
      </c>
    </row>
    <row r="2623" spans="1:4" x14ac:dyDescent="0.3">
      <c r="A2623" t="s">
        <v>5633</v>
      </c>
      <c r="B2623" s="7">
        <v>143000</v>
      </c>
      <c r="C2623" s="7">
        <v>5000000</v>
      </c>
      <c r="D2623" s="7">
        <v>-4857000</v>
      </c>
    </row>
    <row r="2624" spans="1:4" x14ac:dyDescent="0.3">
      <c r="A2624" t="s">
        <v>4743</v>
      </c>
      <c r="B2624" s="7">
        <v>136432</v>
      </c>
      <c r="C2624" s="7">
        <v>5000000</v>
      </c>
      <c r="D2624" s="7">
        <v>-4863568</v>
      </c>
    </row>
    <row r="2625" spans="1:4" x14ac:dyDescent="0.3">
      <c r="A2625" t="s">
        <v>5351</v>
      </c>
      <c r="B2625" s="7">
        <v>124720</v>
      </c>
      <c r="C2625" s="7">
        <v>5000000</v>
      </c>
      <c r="D2625" s="7">
        <v>-4875280</v>
      </c>
    </row>
    <row r="2626" spans="1:4" x14ac:dyDescent="0.3">
      <c r="A2626" t="s">
        <v>345</v>
      </c>
      <c r="B2626" s="7">
        <v>132122995</v>
      </c>
      <c r="C2626" s="7">
        <v>137000000</v>
      </c>
      <c r="D2626" s="7">
        <v>-4877005</v>
      </c>
    </row>
    <row r="2627" spans="1:4" x14ac:dyDescent="0.3">
      <c r="A2627" t="s">
        <v>4756</v>
      </c>
      <c r="B2627" s="7">
        <v>92900</v>
      </c>
      <c r="C2627" s="7">
        <v>5000000</v>
      </c>
      <c r="D2627" s="7">
        <v>-4907100</v>
      </c>
    </row>
    <row r="2628" spans="1:4" x14ac:dyDescent="0.3">
      <c r="A2628" t="s">
        <v>1705</v>
      </c>
      <c r="B2628" s="7">
        <v>55092830</v>
      </c>
      <c r="C2628" s="7">
        <v>60000000</v>
      </c>
      <c r="D2628" s="7">
        <v>-4907170</v>
      </c>
    </row>
    <row r="2629" spans="1:4" x14ac:dyDescent="0.3">
      <c r="A2629" t="s">
        <v>3448</v>
      </c>
      <c r="B2629" s="7">
        <v>30079316</v>
      </c>
      <c r="C2629" s="7">
        <v>35000000</v>
      </c>
      <c r="D2629" s="7">
        <v>-4920684</v>
      </c>
    </row>
    <row r="2630" spans="1:4" x14ac:dyDescent="0.3">
      <c r="A2630" t="s">
        <v>2433</v>
      </c>
      <c r="B2630" s="7">
        <v>25078937</v>
      </c>
      <c r="C2630" s="7">
        <v>30000000</v>
      </c>
      <c r="D2630" s="7">
        <v>-4921063</v>
      </c>
    </row>
    <row r="2631" spans="1:4" x14ac:dyDescent="0.3">
      <c r="A2631" t="s">
        <v>4901</v>
      </c>
      <c r="B2631" s="7">
        <v>3076425</v>
      </c>
      <c r="C2631" s="7">
        <v>8000000</v>
      </c>
      <c r="D2631" s="7">
        <v>-4923575</v>
      </c>
    </row>
    <row r="2632" spans="1:4" x14ac:dyDescent="0.3">
      <c r="A2632" t="s">
        <v>5356</v>
      </c>
      <c r="B2632" s="7">
        <v>65087</v>
      </c>
      <c r="C2632" s="7">
        <v>5000000</v>
      </c>
      <c r="D2632" s="7">
        <v>-4934913</v>
      </c>
    </row>
    <row r="2633" spans="1:4" x14ac:dyDescent="0.3">
      <c r="A2633" t="s">
        <v>5027</v>
      </c>
      <c r="B2633" s="7">
        <v>2062066</v>
      </c>
      <c r="C2633" s="7">
        <v>7000000</v>
      </c>
      <c r="D2633" s="7">
        <v>-4937934</v>
      </c>
    </row>
    <row r="2634" spans="1:4" x14ac:dyDescent="0.3">
      <c r="A2634" t="s">
        <v>5360</v>
      </c>
      <c r="B2634" s="7">
        <v>37440</v>
      </c>
      <c r="C2634" s="7">
        <v>5000000</v>
      </c>
      <c r="D2634" s="7">
        <v>-4962560</v>
      </c>
    </row>
    <row r="2635" spans="1:4" x14ac:dyDescent="0.3">
      <c r="A2635" t="s">
        <v>4280</v>
      </c>
      <c r="B2635" s="7">
        <v>8026971</v>
      </c>
      <c r="C2635" s="7">
        <v>13000000</v>
      </c>
      <c r="D2635" s="7">
        <v>-4973029</v>
      </c>
    </row>
    <row r="2636" spans="1:4" x14ac:dyDescent="0.3">
      <c r="A2636" t="s">
        <v>5358</v>
      </c>
      <c r="B2636" s="7">
        <v>16066</v>
      </c>
      <c r="C2636" s="7">
        <v>5000000</v>
      </c>
      <c r="D2636" s="7">
        <v>-4983934</v>
      </c>
    </row>
    <row r="2637" spans="1:4" x14ac:dyDescent="0.3">
      <c r="A2637" t="s">
        <v>4963</v>
      </c>
      <c r="B2637" s="7">
        <v>3014541</v>
      </c>
      <c r="C2637" s="7">
        <v>8000000</v>
      </c>
      <c r="D2637" s="7">
        <v>-4985459</v>
      </c>
    </row>
    <row r="2638" spans="1:4" x14ac:dyDescent="0.3">
      <c r="A2638" t="s">
        <v>1122</v>
      </c>
      <c r="B2638" s="7">
        <v>65012000</v>
      </c>
      <c r="C2638" s="7">
        <v>70000000</v>
      </c>
      <c r="D2638" s="7">
        <v>-4988000</v>
      </c>
    </row>
    <row r="2639" spans="1:4" x14ac:dyDescent="0.3">
      <c r="A2639" t="s">
        <v>4691</v>
      </c>
      <c r="B2639" s="7">
        <v>5004648</v>
      </c>
      <c r="C2639" s="7">
        <v>10000000</v>
      </c>
      <c r="D2639" s="7">
        <v>-4995352</v>
      </c>
    </row>
    <row r="2640" spans="1:4" x14ac:dyDescent="0.3">
      <c r="A2640" t="s">
        <v>3572</v>
      </c>
      <c r="B2640" s="7">
        <v>7001720</v>
      </c>
      <c r="C2640" s="7">
        <v>12000000</v>
      </c>
      <c r="D2640" s="7">
        <v>-4998280</v>
      </c>
    </row>
    <row r="2641" spans="1:4" x14ac:dyDescent="0.3">
      <c r="A2641" t="s">
        <v>1548</v>
      </c>
      <c r="B2641" s="7">
        <v>49994804</v>
      </c>
      <c r="C2641" s="7">
        <v>55000000</v>
      </c>
      <c r="D2641" s="7">
        <v>-5005196</v>
      </c>
    </row>
    <row r="2642" spans="1:4" x14ac:dyDescent="0.3">
      <c r="A2642" t="s">
        <v>4083</v>
      </c>
      <c r="B2642" s="7">
        <v>9929000</v>
      </c>
      <c r="C2642" s="7">
        <v>15000000</v>
      </c>
      <c r="D2642" s="7">
        <v>-5071000</v>
      </c>
    </row>
    <row r="2643" spans="1:4" x14ac:dyDescent="0.3">
      <c r="A2643" t="s">
        <v>1364</v>
      </c>
      <c r="B2643" s="7">
        <v>54910560</v>
      </c>
      <c r="C2643" s="7">
        <v>60000000</v>
      </c>
      <c r="D2643" s="7">
        <v>-5089440</v>
      </c>
    </row>
    <row r="2644" spans="1:4" x14ac:dyDescent="0.3">
      <c r="A2644" t="s">
        <v>1809</v>
      </c>
      <c r="B2644" s="7">
        <v>43905746</v>
      </c>
      <c r="C2644" s="7">
        <v>49000000</v>
      </c>
      <c r="D2644" s="7">
        <v>-5094254</v>
      </c>
    </row>
    <row r="2645" spans="1:4" x14ac:dyDescent="0.3">
      <c r="A2645" t="s">
        <v>5032</v>
      </c>
      <c r="B2645" s="7">
        <v>1889522</v>
      </c>
      <c r="C2645" s="7">
        <v>7000000</v>
      </c>
      <c r="D2645" s="7">
        <v>-5110478</v>
      </c>
    </row>
    <row r="2646" spans="1:4" x14ac:dyDescent="0.3">
      <c r="A2646" t="s">
        <v>4286</v>
      </c>
      <c r="B2646" s="7">
        <v>7881335</v>
      </c>
      <c r="C2646" s="7">
        <v>13000000</v>
      </c>
      <c r="D2646" s="7">
        <v>-5118665</v>
      </c>
    </row>
    <row r="2647" spans="1:4" x14ac:dyDescent="0.3">
      <c r="A2647" t="s">
        <v>4965</v>
      </c>
      <c r="B2647" s="7">
        <v>872643</v>
      </c>
      <c r="C2647" s="7">
        <v>6000000</v>
      </c>
      <c r="D2647" s="7">
        <v>-5127357</v>
      </c>
    </row>
    <row r="2648" spans="1:4" x14ac:dyDescent="0.3">
      <c r="A2648" t="s">
        <v>5176</v>
      </c>
      <c r="B2648" s="7">
        <v>869325</v>
      </c>
      <c r="C2648" s="7">
        <v>6000000</v>
      </c>
      <c r="D2648" s="7">
        <v>-5130675</v>
      </c>
    </row>
    <row r="2649" spans="1:4" x14ac:dyDescent="0.3">
      <c r="A2649" t="s">
        <v>4558</v>
      </c>
      <c r="B2649" s="7">
        <v>5669081</v>
      </c>
      <c r="C2649" s="7">
        <v>10818775</v>
      </c>
      <c r="D2649" s="7">
        <v>-5149694</v>
      </c>
    </row>
    <row r="2650" spans="1:4" x14ac:dyDescent="0.3">
      <c r="A2650" t="s">
        <v>2938</v>
      </c>
      <c r="B2650" s="7">
        <v>20819129</v>
      </c>
      <c r="C2650" s="7">
        <v>26000000</v>
      </c>
      <c r="D2650" s="7">
        <v>-5180871</v>
      </c>
    </row>
    <row r="2651" spans="1:4" x14ac:dyDescent="0.3">
      <c r="A2651" t="s">
        <v>5229</v>
      </c>
      <c r="B2651" s="7">
        <v>795126</v>
      </c>
      <c r="C2651" s="7">
        <v>6000000</v>
      </c>
      <c r="D2651" s="7">
        <v>-5204874</v>
      </c>
    </row>
    <row r="2652" spans="1:4" x14ac:dyDescent="0.3">
      <c r="A2652" t="s">
        <v>1496</v>
      </c>
      <c r="B2652" s="7">
        <v>51774002</v>
      </c>
      <c r="C2652" s="7">
        <v>57000000</v>
      </c>
      <c r="D2652" s="7">
        <v>-5225998</v>
      </c>
    </row>
    <row r="2653" spans="1:4" x14ac:dyDescent="0.3">
      <c r="A2653" t="s">
        <v>5037</v>
      </c>
      <c r="B2653" s="7">
        <v>1768416</v>
      </c>
      <c r="C2653" s="7">
        <v>7000000</v>
      </c>
      <c r="D2653" s="7">
        <v>-5231584</v>
      </c>
    </row>
    <row r="2654" spans="1:4" x14ac:dyDescent="0.3">
      <c r="A2654" t="s">
        <v>4438</v>
      </c>
      <c r="B2654" s="7">
        <v>6754898</v>
      </c>
      <c r="C2654" s="7">
        <v>12000000</v>
      </c>
      <c r="D2654" s="7">
        <v>-5245102</v>
      </c>
    </row>
    <row r="2655" spans="1:4" x14ac:dyDescent="0.3">
      <c r="A2655" t="s">
        <v>4276</v>
      </c>
      <c r="B2655" s="7">
        <v>13753931</v>
      </c>
      <c r="C2655" s="7">
        <v>19000000</v>
      </c>
      <c r="D2655" s="7">
        <v>-5246069</v>
      </c>
    </row>
    <row r="2656" spans="1:4" x14ac:dyDescent="0.3">
      <c r="A2656" t="s">
        <v>5030</v>
      </c>
      <c r="B2656" s="7">
        <v>1738692</v>
      </c>
      <c r="C2656" s="7">
        <v>7000000</v>
      </c>
      <c r="D2656" s="7">
        <v>-5261308</v>
      </c>
    </row>
    <row r="2657" spans="1:4" x14ac:dyDescent="0.3">
      <c r="A2657" t="s">
        <v>1720</v>
      </c>
      <c r="B2657" s="7">
        <v>44737059</v>
      </c>
      <c r="C2657" s="7">
        <v>50000000</v>
      </c>
      <c r="D2657" s="7">
        <v>-5262941</v>
      </c>
    </row>
    <row r="2658" spans="1:4" x14ac:dyDescent="0.3">
      <c r="A2658" t="s">
        <v>5028</v>
      </c>
      <c r="B2658" s="7">
        <v>1654367</v>
      </c>
      <c r="C2658" s="7">
        <v>7000000</v>
      </c>
      <c r="D2658" s="7">
        <v>-5345633</v>
      </c>
    </row>
    <row r="2659" spans="1:4" x14ac:dyDescent="0.3">
      <c r="A2659" t="s">
        <v>3831</v>
      </c>
      <c r="B2659" s="7">
        <v>11634458</v>
      </c>
      <c r="C2659" s="7">
        <v>17000000</v>
      </c>
      <c r="D2659" s="7">
        <v>-5365542</v>
      </c>
    </row>
    <row r="2660" spans="1:4" x14ac:dyDescent="0.3">
      <c r="A2660" t="s">
        <v>1234</v>
      </c>
      <c r="B2660" s="7">
        <v>59617068</v>
      </c>
      <c r="C2660" s="7">
        <v>65000000</v>
      </c>
      <c r="D2660" s="7">
        <v>-5382932</v>
      </c>
    </row>
    <row r="2661" spans="1:4" x14ac:dyDescent="0.3">
      <c r="A2661" t="s">
        <v>5217</v>
      </c>
      <c r="B2661" s="7">
        <v>56007</v>
      </c>
      <c r="C2661" s="7">
        <v>5500000</v>
      </c>
      <c r="D2661" s="7">
        <v>-5443993</v>
      </c>
    </row>
    <row r="2662" spans="1:4" x14ac:dyDescent="0.3">
      <c r="A2662" t="s">
        <v>5091</v>
      </c>
      <c r="B2662" s="7">
        <v>1029017</v>
      </c>
      <c r="C2662" s="7">
        <v>6500000</v>
      </c>
      <c r="D2662" s="7">
        <v>-5470983</v>
      </c>
    </row>
    <row r="2663" spans="1:4" x14ac:dyDescent="0.3">
      <c r="A2663" t="s">
        <v>5221</v>
      </c>
      <c r="B2663" s="7">
        <v>22770</v>
      </c>
      <c r="C2663" s="7">
        <v>5500000</v>
      </c>
      <c r="D2663" s="7">
        <v>-5477230</v>
      </c>
    </row>
    <row r="2664" spans="1:4" x14ac:dyDescent="0.3">
      <c r="A2664" t="s">
        <v>4971</v>
      </c>
      <c r="B2664" s="7">
        <v>1818681</v>
      </c>
      <c r="C2664" s="7">
        <v>7300000</v>
      </c>
      <c r="D2664" s="7">
        <v>-5481319</v>
      </c>
    </row>
    <row r="2665" spans="1:4" x14ac:dyDescent="0.3">
      <c r="A2665" t="s">
        <v>2980</v>
      </c>
      <c r="B2665" s="7">
        <v>20047715</v>
      </c>
      <c r="C2665" s="7">
        <v>25530000</v>
      </c>
      <c r="D2665" s="7">
        <v>-5482285</v>
      </c>
    </row>
    <row r="2666" spans="1:4" x14ac:dyDescent="0.3">
      <c r="A2666" t="s">
        <v>2915</v>
      </c>
      <c r="B2666" s="7">
        <v>21500000</v>
      </c>
      <c r="C2666" s="7">
        <v>27000000</v>
      </c>
      <c r="D2666" s="7">
        <v>-5500000</v>
      </c>
    </row>
    <row r="2667" spans="1:4" x14ac:dyDescent="0.3">
      <c r="A2667" t="s">
        <v>1723</v>
      </c>
      <c r="B2667" s="7">
        <v>44484065</v>
      </c>
      <c r="C2667" s="7">
        <v>50000000</v>
      </c>
      <c r="D2667" s="7">
        <v>-5515935</v>
      </c>
    </row>
    <row r="2668" spans="1:4" x14ac:dyDescent="0.3">
      <c r="A2668" t="s">
        <v>5199</v>
      </c>
      <c r="B2668" s="7">
        <v>27024</v>
      </c>
      <c r="C2668" s="7">
        <v>5600000</v>
      </c>
      <c r="D2668" s="7">
        <v>-5572976</v>
      </c>
    </row>
    <row r="2669" spans="1:4" x14ac:dyDescent="0.3">
      <c r="A2669" t="s">
        <v>5178</v>
      </c>
      <c r="B2669" s="7">
        <v>399611</v>
      </c>
      <c r="C2669" s="7">
        <v>6000000</v>
      </c>
      <c r="D2669" s="7">
        <v>-5600389</v>
      </c>
    </row>
    <row r="2670" spans="1:4" x14ac:dyDescent="0.3">
      <c r="A2670" t="s">
        <v>4088</v>
      </c>
      <c r="B2670" s="7">
        <v>9396487</v>
      </c>
      <c r="C2670" s="7">
        <v>15000000</v>
      </c>
      <c r="D2670" s="7">
        <v>-5603513</v>
      </c>
    </row>
    <row r="2671" spans="1:4" x14ac:dyDescent="0.3">
      <c r="A2671" t="s">
        <v>5774</v>
      </c>
      <c r="B2671" s="7">
        <v>371081</v>
      </c>
      <c r="C2671" s="7">
        <v>6000000</v>
      </c>
      <c r="D2671" s="7">
        <v>-5628919</v>
      </c>
    </row>
    <row r="2672" spans="1:4" x14ac:dyDescent="0.3">
      <c r="A2672" t="s">
        <v>4969</v>
      </c>
      <c r="B2672" s="7">
        <v>1330827</v>
      </c>
      <c r="C2672" s="7">
        <v>7000000</v>
      </c>
      <c r="D2672" s="7">
        <v>-5669173</v>
      </c>
    </row>
    <row r="2673" spans="1:4" x14ac:dyDescent="0.3">
      <c r="A2673" t="s">
        <v>1492</v>
      </c>
      <c r="B2673" s="7">
        <v>51317350</v>
      </c>
      <c r="C2673" s="7">
        <v>57000000</v>
      </c>
      <c r="D2673" s="7">
        <v>-5682650</v>
      </c>
    </row>
    <row r="2674" spans="1:4" x14ac:dyDescent="0.3">
      <c r="A2674" t="s">
        <v>3531</v>
      </c>
      <c r="B2674" s="7">
        <v>14291570</v>
      </c>
      <c r="C2674" s="7">
        <v>20000000</v>
      </c>
      <c r="D2674" s="7">
        <v>-5708430</v>
      </c>
    </row>
    <row r="2675" spans="1:4" x14ac:dyDescent="0.3">
      <c r="A2675" t="s">
        <v>2532</v>
      </c>
      <c r="B2675" s="7">
        <v>4280577</v>
      </c>
      <c r="C2675" s="7">
        <v>10000000</v>
      </c>
      <c r="D2675" s="7">
        <v>-5719423</v>
      </c>
    </row>
    <row r="2676" spans="1:4" x14ac:dyDescent="0.3">
      <c r="A2676" t="s">
        <v>4902</v>
      </c>
      <c r="B2676" s="7">
        <v>2275557</v>
      </c>
      <c r="C2676" s="7">
        <v>8000000</v>
      </c>
      <c r="D2676" s="7">
        <v>-5724443</v>
      </c>
    </row>
    <row r="2677" spans="1:4" x14ac:dyDescent="0.3">
      <c r="A2677" t="s">
        <v>1283</v>
      </c>
      <c r="B2677" s="7">
        <v>58255287</v>
      </c>
      <c r="C2677" s="7">
        <v>64000000</v>
      </c>
      <c r="D2677" s="7">
        <v>-5744713</v>
      </c>
    </row>
    <row r="2678" spans="1:4" x14ac:dyDescent="0.3">
      <c r="A2678" t="s">
        <v>4689</v>
      </c>
      <c r="B2678" s="7">
        <v>4244155</v>
      </c>
      <c r="C2678" s="7">
        <v>10000000</v>
      </c>
      <c r="D2678" s="7">
        <v>-5755845</v>
      </c>
    </row>
    <row r="2679" spans="1:4" x14ac:dyDescent="0.3">
      <c r="A2679" t="s">
        <v>4696</v>
      </c>
      <c r="B2679" s="7">
        <v>3193102</v>
      </c>
      <c r="C2679" s="7">
        <v>9000000</v>
      </c>
      <c r="D2679" s="7">
        <v>-5806898</v>
      </c>
    </row>
    <row r="2680" spans="1:4" x14ac:dyDescent="0.3">
      <c r="A2680" t="s">
        <v>4911</v>
      </c>
      <c r="B2680" s="7">
        <v>686383</v>
      </c>
      <c r="C2680" s="7">
        <v>6500000</v>
      </c>
      <c r="D2680" s="7">
        <v>-5813617</v>
      </c>
    </row>
    <row r="2681" spans="1:4" x14ac:dyDescent="0.3">
      <c r="A2681" t="s">
        <v>4103</v>
      </c>
      <c r="B2681" s="7">
        <v>9123834</v>
      </c>
      <c r="C2681" s="7">
        <v>15000000</v>
      </c>
      <c r="D2681" s="7">
        <v>-5876166</v>
      </c>
    </row>
    <row r="2682" spans="1:4" x14ac:dyDescent="0.3">
      <c r="A2682" t="s">
        <v>5182</v>
      </c>
      <c r="B2682" s="7">
        <v>117560</v>
      </c>
      <c r="C2682" s="7">
        <v>6000000</v>
      </c>
      <c r="D2682" s="7">
        <v>-5882440</v>
      </c>
    </row>
    <row r="2683" spans="1:4" x14ac:dyDescent="0.3">
      <c r="A2683" t="s">
        <v>5179</v>
      </c>
      <c r="B2683" s="7">
        <v>115862</v>
      </c>
      <c r="C2683" s="7">
        <v>6000000</v>
      </c>
      <c r="D2683" s="7">
        <v>-5884138</v>
      </c>
    </row>
    <row r="2684" spans="1:4" x14ac:dyDescent="0.3">
      <c r="A2684" t="s">
        <v>4089</v>
      </c>
      <c r="B2684" s="7">
        <v>9059588</v>
      </c>
      <c r="C2684" s="7">
        <v>15000000</v>
      </c>
      <c r="D2684" s="7">
        <v>-5940412</v>
      </c>
    </row>
    <row r="2685" spans="1:4" x14ac:dyDescent="0.3">
      <c r="A2685" t="s">
        <v>5183</v>
      </c>
      <c r="B2685" s="7">
        <v>54606</v>
      </c>
      <c r="C2685" s="7">
        <v>6000000</v>
      </c>
      <c r="D2685" s="7">
        <v>-5945394</v>
      </c>
    </row>
    <row r="2686" spans="1:4" x14ac:dyDescent="0.3">
      <c r="A2686" t="s">
        <v>2733</v>
      </c>
      <c r="B2686" s="7">
        <v>24048000</v>
      </c>
      <c r="C2686" s="7">
        <v>30000000</v>
      </c>
      <c r="D2686" s="7">
        <v>-5952000</v>
      </c>
    </row>
    <row r="2687" spans="1:4" x14ac:dyDescent="0.3">
      <c r="A2687" t="s">
        <v>5348</v>
      </c>
      <c r="B2687" s="7">
        <v>1040879</v>
      </c>
      <c r="C2687" s="7">
        <v>7000000</v>
      </c>
      <c r="D2687" s="7">
        <v>-5959121</v>
      </c>
    </row>
    <row r="2688" spans="1:4" x14ac:dyDescent="0.3">
      <c r="A2688" t="s">
        <v>5185</v>
      </c>
      <c r="B2688" s="7">
        <v>36497</v>
      </c>
      <c r="C2688" s="7">
        <v>6000000</v>
      </c>
      <c r="D2688" s="7">
        <v>-5963503</v>
      </c>
    </row>
    <row r="2689" spans="1:4" x14ac:dyDescent="0.3">
      <c r="A2689" t="s">
        <v>1980</v>
      </c>
      <c r="B2689" s="7">
        <v>37035515</v>
      </c>
      <c r="C2689" s="7">
        <v>43000000</v>
      </c>
      <c r="D2689" s="7">
        <v>-5964485</v>
      </c>
    </row>
    <row r="2690" spans="1:4" x14ac:dyDescent="0.3">
      <c r="A2690" t="s">
        <v>4131</v>
      </c>
      <c r="B2690" s="7">
        <v>26435</v>
      </c>
      <c r="C2690" s="7">
        <v>6000000</v>
      </c>
      <c r="D2690" s="7">
        <v>-5973565</v>
      </c>
    </row>
    <row r="2691" spans="1:4" x14ac:dyDescent="0.3">
      <c r="A2691" t="s">
        <v>5190</v>
      </c>
      <c r="B2691" s="7">
        <v>20200</v>
      </c>
      <c r="C2691" s="7">
        <v>6000000</v>
      </c>
      <c r="D2691" s="7">
        <v>-5979800</v>
      </c>
    </row>
    <row r="2692" spans="1:4" x14ac:dyDescent="0.3">
      <c r="A2692" t="s">
        <v>6258</v>
      </c>
      <c r="B2692" s="7">
        <v>12843</v>
      </c>
      <c r="C2692" s="7">
        <v>6000000</v>
      </c>
      <c r="D2692" s="7">
        <v>-5987157</v>
      </c>
    </row>
    <row r="2693" spans="1:4" x14ac:dyDescent="0.3">
      <c r="A2693" t="s">
        <v>4846</v>
      </c>
      <c r="B2693" s="7">
        <v>1997807</v>
      </c>
      <c r="C2693" s="7">
        <v>8000000</v>
      </c>
      <c r="D2693" s="7">
        <v>-6002193</v>
      </c>
    </row>
    <row r="2694" spans="1:4" x14ac:dyDescent="0.3">
      <c r="A2694" t="s">
        <v>2435</v>
      </c>
      <c r="B2694" s="7">
        <v>28995450</v>
      </c>
      <c r="C2694" s="7">
        <v>35000000</v>
      </c>
      <c r="D2694" s="7">
        <v>-6004550</v>
      </c>
    </row>
    <row r="2695" spans="1:4" x14ac:dyDescent="0.3">
      <c r="A2695" t="s">
        <v>3529</v>
      </c>
      <c r="B2695" s="7">
        <v>13987482</v>
      </c>
      <c r="C2695" s="7">
        <v>20000000</v>
      </c>
      <c r="D2695" s="7">
        <v>-6012518</v>
      </c>
    </row>
    <row r="2696" spans="1:4" x14ac:dyDescent="0.3">
      <c r="A2696" t="s">
        <v>4809</v>
      </c>
      <c r="B2696" s="7">
        <v>2955039</v>
      </c>
      <c r="C2696" s="7">
        <v>9000000</v>
      </c>
      <c r="D2696" s="7">
        <v>-6044961</v>
      </c>
    </row>
    <row r="2697" spans="1:4" x14ac:dyDescent="0.3">
      <c r="A2697" t="s">
        <v>4333</v>
      </c>
      <c r="B2697" s="7">
        <v>5949693</v>
      </c>
      <c r="C2697" s="7">
        <v>12000000</v>
      </c>
      <c r="D2697" s="7">
        <v>-6050307</v>
      </c>
    </row>
    <row r="2698" spans="1:4" x14ac:dyDescent="0.3">
      <c r="A2698" t="s">
        <v>1413</v>
      </c>
      <c r="B2698" s="7">
        <v>33927476</v>
      </c>
      <c r="C2698" s="7">
        <v>40000000</v>
      </c>
      <c r="D2698" s="7">
        <v>-6072524</v>
      </c>
    </row>
    <row r="2699" spans="1:4" x14ac:dyDescent="0.3">
      <c r="A2699" t="s">
        <v>4746</v>
      </c>
      <c r="B2699" s="7">
        <v>126247</v>
      </c>
      <c r="C2699" s="7">
        <v>6200000</v>
      </c>
      <c r="D2699" s="7">
        <v>-6073753</v>
      </c>
    </row>
    <row r="2700" spans="1:4" x14ac:dyDescent="0.3">
      <c r="A2700" t="s">
        <v>4906</v>
      </c>
      <c r="B2700" s="7">
        <v>1094798</v>
      </c>
      <c r="C2700" s="7">
        <v>7200000</v>
      </c>
      <c r="D2700" s="7">
        <v>-6105202</v>
      </c>
    </row>
    <row r="2701" spans="1:4" x14ac:dyDescent="0.3">
      <c r="A2701" t="s">
        <v>2144</v>
      </c>
      <c r="B2701" s="7">
        <v>33864342</v>
      </c>
      <c r="C2701" s="7">
        <v>40000000</v>
      </c>
      <c r="D2701" s="7">
        <v>-6135658</v>
      </c>
    </row>
    <row r="2702" spans="1:4" x14ac:dyDescent="0.3">
      <c r="A2702" t="s">
        <v>3134</v>
      </c>
      <c r="B2702" s="7">
        <v>18860403</v>
      </c>
      <c r="C2702" s="7">
        <v>25000000</v>
      </c>
      <c r="D2702" s="7">
        <v>-6139597</v>
      </c>
    </row>
    <row r="2703" spans="1:4" x14ac:dyDescent="0.3">
      <c r="A2703" t="s">
        <v>3910</v>
      </c>
      <c r="B2703" s="7">
        <v>13854000</v>
      </c>
      <c r="C2703" s="7">
        <v>20000000</v>
      </c>
      <c r="D2703" s="7">
        <v>-6146000</v>
      </c>
    </row>
    <row r="2704" spans="1:4" x14ac:dyDescent="0.3">
      <c r="A2704" t="s">
        <v>4524</v>
      </c>
      <c r="B2704" s="7">
        <v>4814244</v>
      </c>
      <c r="C2704" s="7">
        <v>11000000</v>
      </c>
      <c r="D2704" s="7">
        <v>-6185756</v>
      </c>
    </row>
    <row r="2705" spans="1:4" x14ac:dyDescent="0.3">
      <c r="A2705" t="s">
        <v>3527</v>
      </c>
      <c r="B2705" s="7">
        <v>13801755</v>
      </c>
      <c r="C2705" s="7">
        <v>20000000</v>
      </c>
      <c r="D2705" s="7">
        <v>-6198245</v>
      </c>
    </row>
    <row r="2706" spans="1:4" x14ac:dyDescent="0.3">
      <c r="A2706" t="s">
        <v>4903</v>
      </c>
      <c r="B2706" s="7">
        <v>1789892</v>
      </c>
      <c r="C2706" s="7">
        <v>8000000</v>
      </c>
      <c r="D2706" s="7">
        <v>-6210108</v>
      </c>
    </row>
    <row r="2707" spans="1:4" x14ac:dyDescent="0.3">
      <c r="A2707" t="s">
        <v>1365</v>
      </c>
      <c r="B2707" s="7">
        <v>53789313</v>
      </c>
      <c r="C2707" s="7">
        <v>60000000</v>
      </c>
      <c r="D2707" s="7">
        <v>-6210687</v>
      </c>
    </row>
    <row r="2708" spans="1:4" x14ac:dyDescent="0.3">
      <c r="A2708" t="s">
        <v>695</v>
      </c>
      <c r="B2708" s="7">
        <v>88761720</v>
      </c>
      <c r="C2708" s="7">
        <v>95000000</v>
      </c>
      <c r="D2708" s="7">
        <v>-6238280</v>
      </c>
    </row>
    <row r="2709" spans="1:4" x14ac:dyDescent="0.3">
      <c r="A2709" t="s">
        <v>4094</v>
      </c>
      <c r="B2709" s="7">
        <v>8735529</v>
      </c>
      <c r="C2709" s="7">
        <v>15000000</v>
      </c>
      <c r="D2709" s="7">
        <v>-6264471</v>
      </c>
    </row>
    <row r="2710" spans="1:4" x14ac:dyDescent="0.3">
      <c r="A2710" t="s">
        <v>2427</v>
      </c>
      <c r="B2710" s="7">
        <v>28687835</v>
      </c>
      <c r="C2710" s="7">
        <v>35000000</v>
      </c>
      <c r="D2710" s="7">
        <v>-6312165</v>
      </c>
    </row>
    <row r="2711" spans="1:4" x14ac:dyDescent="0.3">
      <c r="A2711" t="s">
        <v>3555</v>
      </c>
      <c r="B2711" s="7">
        <v>13650738</v>
      </c>
      <c r="C2711" s="7">
        <v>20000000</v>
      </c>
      <c r="D2711" s="7">
        <v>-6349262</v>
      </c>
    </row>
    <row r="2712" spans="1:4" x14ac:dyDescent="0.3">
      <c r="A2712" t="s">
        <v>4713</v>
      </c>
      <c r="B2712" s="7">
        <v>1641788</v>
      </c>
      <c r="C2712" s="7">
        <v>8000000</v>
      </c>
      <c r="D2712" s="7">
        <v>-6358212</v>
      </c>
    </row>
    <row r="2713" spans="1:4" x14ac:dyDescent="0.3">
      <c r="A2713" t="s">
        <v>4452</v>
      </c>
      <c r="B2713" s="7">
        <v>2835886</v>
      </c>
      <c r="C2713" s="7">
        <v>9200000</v>
      </c>
      <c r="D2713" s="7">
        <v>-6364114</v>
      </c>
    </row>
    <row r="2714" spans="1:4" x14ac:dyDescent="0.3">
      <c r="A2714" t="s">
        <v>3533</v>
      </c>
      <c r="B2714" s="7">
        <v>13630226</v>
      </c>
      <c r="C2714" s="7">
        <v>20000000</v>
      </c>
      <c r="D2714" s="7">
        <v>-6369774</v>
      </c>
    </row>
    <row r="2715" spans="1:4" x14ac:dyDescent="0.3">
      <c r="A2715" t="s">
        <v>3753</v>
      </c>
      <c r="B2715" s="7">
        <v>6615578</v>
      </c>
      <c r="C2715" s="7">
        <v>13000000</v>
      </c>
      <c r="D2715" s="7">
        <v>-6384422</v>
      </c>
    </row>
    <row r="2716" spans="1:4" x14ac:dyDescent="0.3">
      <c r="A2716" t="s">
        <v>5071</v>
      </c>
      <c r="B2716" s="7">
        <v>110029</v>
      </c>
      <c r="C2716" s="7">
        <v>6500000</v>
      </c>
      <c r="D2716" s="7">
        <v>-6389971</v>
      </c>
    </row>
    <row r="2717" spans="1:4" x14ac:dyDescent="0.3">
      <c r="A2717" t="s">
        <v>4786</v>
      </c>
      <c r="B2717" s="7">
        <v>3571735</v>
      </c>
      <c r="C2717" s="7">
        <v>10000000</v>
      </c>
      <c r="D2717" s="7">
        <v>-6428265</v>
      </c>
    </row>
    <row r="2718" spans="1:4" x14ac:dyDescent="0.3">
      <c r="A2718" t="s">
        <v>4762</v>
      </c>
      <c r="B2718" s="7">
        <v>70527</v>
      </c>
      <c r="C2718" s="7">
        <v>6500000</v>
      </c>
      <c r="D2718" s="7">
        <v>-6429473</v>
      </c>
    </row>
    <row r="2719" spans="1:4" x14ac:dyDescent="0.3">
      <c r="A2719" t="s">
        <v>5095</v>
      </c>
      <c r="B2719" s="7">
        <v>66637</v>
      </c>
      <c r="C2719" s="7">
        <v>6500000</v>
      </c>
      <c r="D2719" s="7">
        <v>-6433363</v>
      </c>
    </row>
    <row r="2720" spans="1:4" x14ac:dyDescent="0.3">
      <c r="A2720" t="s">
        <v>5093</v>
      </c>
      <c r="B2720" s="7">
        <v>64148</v>
      </c>
      <c r="C2720" s="7">
        <v>6500000</v>
      </c>
      <c r="D2720" s="7">
        <v>-6435852</v>
      </c>
    </row>
    <row r="2721" spans="1:4" x14ac:dyDescent="0.3">
      <c r="A2721" t="s">
        <v>4226</v>
      </c>
      <c r="B2721" s="7">
        <v>7060876</v>
      </c>
      <c r="C2721" s="7">
        <v>13500000</v>
      </c>
      <c r="D2721" s="7">
        <v>-6439124</v>
      </c>
    </row>
    <row r="2722" spans="1:4" x14ac:dyDescent="0.3">
      <c r="A2722" t="s">
        <v>4436</v>
      </c>
      <c r="B2722" s="7">
        <v>5542025</v>
      </c>
      <c r="C2722" s="7">
        <v>12000000</v>
      </c>
      <c r="D2722" s="7">
        <v>-6457975</v>
      </c>
    </row>
    <row r="2723" spans="1:4" x14ac:dyDescent="0.3">
      <c r="A2723" t="s">
        <v>5045</v>
      </c>
      <c r="B2723" s="7">
        <v>532988</v>
      </c>
      <c r="C2723" s="7">
        <v>7000000</v>
      </c>
      <c r="D2723" s="7">
        <v>-6467012</v>
      </c>
    </row>
    <row r="2724" spans="1:4" x14ac:dyDescent="0.3">
      <c r="A2724" t="s">
        <v>4133</v>
      </c>
      <c r="B2724" s="7">
        <v>529766</v>
      </c>
      <c r="C2724" s="7">
        <v>7000000</v>
      </c>
      <c r="D2724" s="7">
        <v>-6470234</v>
      </c>
    </row>
    <row r="2725" spans="1:4" x14ac:dyDescent="0.3">
      <c r="A2725" t="s">
        <v>2145</v>
      </c>
      <c r="B2725" s="7">
        <v>33508922</v>
      </c>
      <c r="C2725" s="7">
        <v>40000000</v>
      </c>
      <c r="D2725" s="7">
        <v>-6491078</v>
      </c>
    </row>
    <row r="2726" spans="1:4" x14ac:dyDescent="0.3">
      <c r="A2726" t="s">
        <v>1008</v>
      </c>
      <c r="B2726" s="7">
        <v>68473360</v>
      </c>
      <c r="C2726" s="7">
        <v>75000000</v>
      </c>
      <c r="D2726" s="7">
        <v>-6526640</v>
      </c>
    </row>
    <row r="2727" spans="1:4" x14ac:dyDescent="0.3">
      <c r="A2727" t="s">
        <v>5047</v>
      </c>
      <c r="B2727" s="7">
        <v>453079</v>
      </c>
      <c r="C2727" s="7">
        <v>7000000</v>
      </c>
      <c r="D2727" s="7">
        <v>-6546921</v>
      </c>
    </row>
    <row r="2728" spans="1:4" x14ac:dyDescent="0.3">
      <c r="A2728" t="s">
        <v>3536</v>
      </c>
      <c r="B2728" s="7">
        <v>13391174</v>
      </c>
      <c r="C2728" s="7">
        <v>20000000</v>
      </c>
      <c r="D2728" s="7">
        <v>-6608826</v>
      </c>
    </row>
    <row r="2729" spans="1:4" x14ac:dyDescent="0.3">
      <c r="A2729" t="s">
        <v>3534</v>
      </c>
      <c r="B2729" s="7">
        <v>13383737</v>
      </c>
      <c r="C2729" s="7">
        <v>20000000</v>
      </c>
      <c r="D2729" s="7">
        <v>-6616263</v>
      </c>
    </row>
    <row r="2730" spans="1:4" x14ac:dyDescent="0.3">
      <c r="A2730" t="s">
        <v>5041</v>
      </c>
      <c r="B2730" s="7">
        <v>382946</v>
      </c>
      <c r="C2730" s="7">
        <v>7000000</v>
      </c>
      <c r="D2730" s="7">
        <v>-6617054</v>
      </c>
    </row>
    <row r="2731" spans="1:4" x14ac:dyDescent="0.3">
      <c r="A2731" t="s">
        <v>4097</v>
      </c>
      <c r="B2731" s="7">
        <v>8378141</v>
      </c>
      <c r="C2731" s="7">
        <v>15000000</v>
      </c>
      <c r="D2731" s="7">
        <v>-6621859</v>
      </c>
    </row>
    <row r="2732" spans="1:4" x14ac:dyDescent="0.3">
      <c r="A2732" t="s">
        <v>1908</v>
      </c>
      <c r="B2732" s="7">
        <v>38360195</v>
      </c>
      <c r="C2732" s="7">
        <v>45000000</v>
      </c>
      <c r="D2732" s="7">
        <v>-6639805</v>
      </c>
    </row>
    <row r="2733" spans="1:4" x14ac:dyDescent="0.3">
      <c r="A2733" t="s">
        <v>2817</v>
      </c>
      <c r="B2733" s="7">
        <v>22359293</v>
      </c>
      <c r="C2733" s="7">
        <v>29000000</v>
      </c>
      <c r="D2733" s="7">
        <v>-6640707</v>
      </c>
    </row>
    <row r="2734" spans="1:4" x14ac:dyDescent="0.3">
      <c r="A2734" t="s">
        <v>750</v>
      </c>
      <c r="B2734" s="7">
        <v>61355436</v>
      </c>
      <c r="C2734" s="7">
        <v>68000000</v>
      </c>
      <c r="D2734" s="7">
        <v>-6644564</v>
      </c>
    </row>
    <row r="2735" spans="1:4" x14ac:dyDescent="0.3">
      <c r="A2735" t="s">
        <v>4074</v>
      </c>
      <c r="B2735" s="7">
        <v>13337299</v>
      </c>
      <c r="C2735" s="7">
        <v>20000000</v>
      </c>
      <c r="D2735" s="7">
        <v>-6662701</v>
      </c>
    </row>
    <row r="2736" spans="1:4" x14ac:dyDescent="0.3">
      <c r="A2736" t="s">
        <v>4693</v>
      </c>
      <c r="B2736" s="7">
        <v>3333823</v>
      </c>
      <c r="C2736" s="7">
        <v>10000000</v>
      </c>
      <c r="D2736" s="7">
        <v>-6666177</v>
      </c>
    </row>
    <row r="2737" spans="1:4" x14ac:dyDescent="0.3">
      <c r="A2737" t="s">
        <v>5058</v>
      </c>
      <c r="B2737" s="7">
        <v>49526</v>
      </c>
      <c r="C2737" s="7">
        <v>6800000</v>
      </c>
      <c r="D2737" s="7">
        <v>-6750474</v>
      </c>
    </row>
    <row r="2738" spans="1:4" x14ac:dyDescent="0.3">
      <c r="A2738" t="s">
        <v>4287</v>
      </c>
      <c r="B2738" s="7">
        <v>6241697</v>
      </c>
      <c r="C2738" s="7">
        <v>13000000</v>
      </c>
      <c r="D2738" s="7">
        <v>-6758303</v>
      </c>
    </row>
    <row r="2739" spans="1:4" x14ac:dyDescent="0.3">
      <c r="A2739" t="s">
        <v>5051</v>
      </c>
      <c r="B2739" s="7">
        <v>233103</v>
      </c>
      <c r="C2739" s="7">
        <v>7000000</v>
      </c>
      <c r="D2739" s="7">
        <v>-6766897</v>
      </c>
    </row>
    <row r="2740" spans="1:4" x14ac:dyDescent="0.3">
      <c r="A2740" t="s">
        <v>4313</v>
      </c>
      <c r="B2740" s="7">
        <v>1712111</v>
      </c>
      <c r="C2740" s="7">
        <v>8495000</v>
      </c>
      <c r="D2740" s="7">
        <v>-6782889</v>
      </c>
    </row>
    <row r="2741" spans="1:4" x14ac:dyDescent="0.3">
      <c r="A2741" t="s">
        <v>903</v>
      </c>
      <c r="B2741" s="7">
        <v>73215310</v>
      </c>
      <c r="C2741" s="7">
        <v>80000000</v>
      </c>
      <c r="D2741" s="7">
        <v>-6784690</v>
      </c>
    </row>
    <row r="2742" spans="1:4" x14ac:dyDescent="0.3">
      <c r="A2742" t="s">
        <v>3542</v>
      </c>
      <c r="B2742" s="7">
        <v>13214030</v>
      </c>
      <c r="C2742" s="7">
        <v>20000000</v>
      </c>
      <c r="D2742" s="7">
        <v>-6785970</v>
      </c>
    </row>
    <row r="2743" spans="1:4" x14ac:dyDescent="0.3">
      <c r="A2743" t="s">
        <v>5060</v>
      </c>
      <c r="B2743" s="7">
        <v>10696</v>
      </c>
      <c r="C2743" s="7">
        <v>6800000</v>
      </c>
      <c r="D2743" s="7">
        <v>-6789304</v>
      </c>
    </row>
    <row r="2744" spans="1:4" x14ac:dyDescent="0.3">
      <c r="A2744" t="s">
        <v>2731</v>
      </c>
      <c r="B2744" s="7">
        <v>23209440</v>
      </c>
      <c r="C2744" s="7">
        <v>30000000</v>
      </c>
      <c r="D2744" s="7">
        <v>-6790560</v>
      </c>
    </row>
    <row r="2745" spans="1:4" x14ac:dyDescent="0.3">
      <c r="A2745" t="s">
        <v>4898</v>
      </c>
      <c r="B2745" s="7">
        <v>3205244</v>
      </c>
      <c r="C2745" s="7">
        <v>10000000</v>
      </c>
      <c r="D2745" s="7">
        <v>-6794756</v>
      </c>
    </row>
    <row r="2746" spans="1:4" x14ac:dyDescent="0.3">
      <c r="A2746" t="s">
        <v>5044</v>
      </c>
      <c r="B2746" s="7">
        <v>196067</v>
      </c>
      <c r="C2746" s="7">
        <v>7000000</v>
      </c>
      <c r="D2746" s="7">
        <v>-6803933</v>
      </c>
    </row>
    <row r="2747" spans="1:4" x14ac:dyDescent="0.3">
      <c r="A2747" t="s">
        <v>2601</v>
      </c>
      <c r="B2747" s="7">
        <v>24185781</v>
      </c>
      <c r="C2747" s="7">
        <v>31000000</v>
      </c>
      <c r="D2747" s="7">
        <v>-6814219</v>
      </c>
    </row>
    <row r="2748" spans="1:4" x14ac:dyDescent="0.3">
      <c r="A2748" t="s">
        <v>4092</v>
      </c>
      <c r="B2748" s="7">
        <v>9172810</v>
      </c>
      <c r="C2748" s="7">
        <v>16000000</v>
      </c>
      <c r="D2748" s="7">
        <v>-6827190</v>
      </c>
    </row>
    <row r="2749" spans="1:4" x14ac:dyDescent="0.3">
      <c r="A2749" t="s">
        <v>3270</v>
      </c>
      <c r="B2749" s="7">
        <v>16123851</v>
      </c>
      <c r="C2749" s="7">
        <v>23000000</v>
      </c>
      <c r="D2749" s="7">
        <v>-6876149</v>
      </c>
    </row>
    <row r="2750" spans="1:4" x14ac:dyDescent="0.3">
      <c r="A2750" t="s">
        <v>2346</v>
      </c>
      <c r="B2750" s="7">
        <v>30105968</v>
      </c>
      <c r="C2750" s="7">
        <v>37000000</v>
      </c>
      <c r="D2750" s="7">
        <v>-6894032</v>
      </c>
    </row>
    <row r="2751" spans="1:4" x14ac:dyDescent="0.3">
      <c r="A2751" t="s">
        <v>4099</v>
      </c>
      <c r="B2751" s="7">
        <v>8080116</v>
      </c>
      <c r="C2751" s="7">
        <v>15000000</v>
      </c>
      <c r="D2751" s="7">
        <v>-6919884</v>
      </c>
    </row>
    <row r="2752" spans="1:4" x14ac:dyDescent="0.3">
      <c r="A2752" t="s">
        <v>4907</v>
      </c>
      <c r="B2752" s="7">
        <v>1071240</v>
      </c>
      <c r="C2752" s="7">
        <v>8000000</v>
      </c>
      <c r="D2752" s="7">
        <v>-6928760</v>
      </c>
    </row>
    <row r="2753" spans="1:4" x14ac:dyDescent="0.3">
      <c r="A2753" t="s">
        <v>2737</v>
      </c>
      <c r="B2753" s="7">
        <v>23070045</v>
      </c>
      <c r="C2753" s="7">
        <v>30000000</v>
      </c>
      <c r="D2753" s="7">
        <v>-6929955</v>
      </c>
    </row>
    <row r="2754" spans="1:4" x14ac:dyDescent="0.3">
      <c r="A2754" t="s">
        <v>2443</v>
      </c>
      <c r="B2754" s="7">
        <v>28064226</v>
      </c>
      <c r="C2754" s="7">
        <v>35000000</v>
      </c>
      <c r="D2754" s="7">
        <v>-6935774</v>
      </c>
    </row>
    <row r="2755" spans="1:4" x14ac:dyDescent="0.3">
      <c r="A2755" t="s">
        <v>4701</v>
      </c>
      <c r="B2755" s="7">
        <v>3060858</v>
      </c>
      <c r="C2755" s="7">
        <v>10000000</v>
      </c>
      <c r="D2755" s="7">
        <v>-6939142</v>
      </c>
    </row>
    <row r="2756" spans="1:4" x14ac:dyDescent="0.3">
      <c r="A2756" t="s">
        <v>5049</v>
      </c>
      <c r="B2756" s="7">
        <v>46451</v>
      </c>
      <c r="C2756" s="7">
        <v>7000000</v>
      </c>
      <c r="D2756" s="7">
        <v>-6953549</v>
      </c>
    </row>
    <row r="2757" spans="1:4" x14ac:dyDescent="0.3">
      <c r="A2757" t="s">
        <v>4699</v>
      </c>
      <c r="B2757" s="7">
        <v>3041803</v>
      </c>
      <c r="C2757" s="7">
        <v>10000000</v>
      </c>
      <c r="D2757" s="7">
        <v>-6958197</v>
      </c>
    </row>
    <row r="2758" spans="1:4" x14ac:dyDescent="0.3">
      <c r="A2758" t="s">
        <v>1359</v>
      </c>
      <c r="B2758" s="7">
        <v>59035104</v>
      </c>
      <c r="C2758" s="7">
        <v>66000000</v>
      </c>
      <c r="D2758" s="7">
        <v>-6964896</v>
      </c>
    </row>
    <row r="2759" spans="1:4" x14ac:dyDescent="0.3">
      <c r="A2759" t="s">
        <v>4437</v>
      </c>
      <c r="B2759" s="7">
        <v>5032496</v>
      </c>
      <c r="C2759" s="7">
        <v>12000000</v>
      </c>
      <c r="D2759" s="7">
        <v>-6967504</v>
      </c>
    </row>
    <row r="2760" spans="1:4" x14ac:dyDescent="0.3">
      <c r="A2760" t="s">
        <v>4547</v>
      </c>
      <c r="B2760" s="7">
        <v>23838</v>
      </c>
      <c r="C2760" s="7">
        <v>7000000</v>
      </c>
      <c r="D2760" s="7">
        <v>-6976162</v>
      </c>
    </row>
    <row r="2761" spans="1:4" x14ac:dyDescent="0.3">
      <c r="A2761" t="s">
        <v>587</v>
      </c>
      <c r="B2761" s="7">
        <v>85017401</v>
      </c>
      <c r="C2761" s="7">
        <v>92000000</v>
      </c>
      <c r="D2761" s="7">
        <v>-6982599</v>
      </c>
    </row>
    <row r="2762" spans="1:4" x14ac:dyDescent="0.3">
      <c r="A2762" t="s">
        <v>1916</v>
      </c>
      <c r="B2762" s="7">
        <v>27972410</v>
      </c>
      <c r="C2762" s="7">
        <v>35000000</v>
      </c>
      <c r="D2762" s="7">
        <v>-7027590</v>
      </c>
    </row>
    <row r="2763" spans="1:4" x14ac:dyDescent="0.3">
      <c r="A2763" t="s">
        <v>3214</v>
      </c>
      <c r="B2763" s="7">
        <v>16964743</v>
      </c>
      <c r="C2763" s="7">
        <v>24000000</v>
      </c>
      <c r="D2763" s="7">
        <v>-7035257</v>
      </c>
    </row>
    <row r="2764" spans="1:4" x14ac:dyDescent="0.3">
      <c r="A2764" t="s">
        <v>4439</v>
      </c>
      <c r="B2764" s="7">
        <v>4922166</v>
      </c>
      <c r="C2764" s="7">
        <v>12000000</v>
      </c>
      <c r="D2764" s="7">
        <v>-7077834</v>
      </c>
    </row>
    <row r="2765" spans="1:4" x14ac:dyDescent="0.3">
      <c r="A2765" t="s">
        <v>4440</v>
      </c>
      <c r="B2765" s="7">
        <v>4903000</v>
      </c>
      <c r="C2765" s="7">
        <v>12000000</v>
      </c>
      <c r="D2765" s="7">
        <v>-7097000</v>
      </c>
    </row>
    <row r="2766" spans="1:4" x14ac:dyDescent="0.3">
      <c r="A2766" t="s">
        <v>4507</v>
      </c>
      <c r="B2766" s="7">
        <v>4884663</v>
      </c>
      <c r="C2766" s="7">
        <v>12000000</v>
      </c>
      <c r="D2766" s="7">
        <v>-7115337</v>
      </c>
    </row>
    <row r="2767" spans="1:4" x14ac:dyDescent="0.3">
      <c r="A2767" t="s">
        <v>4768</v>
      </c>
      <c r="B2767" s="7">
        <v>2483955</v>
      </c>
      <c r="C2767" s="7">
        <v>9600000</v>
      </c>
      <c r="D2767" s="7">
        <v>-7116045</v>
      </c>
    </row>
    <row r="2768" spans="1:4" x14ac:dyDescent="0.3">
      <c r="A2768" t="s">
        <v>4289</v>
      </c>
      <c r="B2768" s="7">
        <v>5871603</v>
      </c>
      <c r="C2768" s="7">
        <v>13000000</v>
      </c>
      <c r="D2768" s="7">
        <v>-7128397</v>
      </c>
    </row>
    <row r="2769" spans="1:4" x14ac:dyDescent="0.3">
      <c r="A2769" t="s">
        <v>2147</v>
      </c>
      <c r="B2769" s="7">
        <v>32853640</v>
      </c>
      <c r="C2769" s="7">
        <v>40000000</v>
      </c>
      <c r="D2769" s="7">
        <v>-7146360</v>
      </c>
    </row>
    <row r="2770" spans="1:4" x14ac:dyDescent="0.3">
      <c r="A2770" t="s">
        <v>1748</v>
      </c>
      <c r="B2770" s="7">
        <v>32800000</v>
      </c>
      <c r="C2770" s="7">
        <v>40000000</v>
      </c>
      <c r="D2770" s="7">
        <v>-7200000</v>
      </c>
    </row>
    <row r="2771" spans="1:4" x14ac:dyDescent="0.3">
      <c r="A2771" t="s">
        <v>3107</v>
      </c>
      <c r="B2771" s="7">
        <v>17791031</v>
      </c>
      <c r="C2771" s="7">
        <v>25000000</v>
      </c>
      <c r="D2771" s="7">
        <v>-7208969</v>
      </c>
    </row>
    <row r="2772" spans="1:4" x14ac:dyDescent="0.3">
      <c r="A2772" t="s">
        <v>3094</v>
      </c>
      <c r="B2772" s="7">
        <v>15785632</v>
      </c>
      <c r="C2772" s="7">
        <v>23000000</v>
      </c>
      <c r="D2772" s="7">
        <v>-7214368</v>
      </c>
    </row>
    <row r="2773" spans="1:4" x14ac:dyDescent="0.3">
      <c r="A2773" t="s">
        <v>3094</v>
      </c>
      <c r="B2773" s="7">
        <v>15785632</v>
      </c>
      <c r="C2773" s="7">
        <v>23000000</v>
      </c>
      <c r="D2773" s="7">
        <v>-7214368</v>
      </c>
    </row>
    <row r="2774" spans="1:4" x14ac:dyDescent="0.3">
      <c r="A2774" t="s">
        <v>4937</v>
      </c>
      <c r="B2774" s="7">
        <v>671240</v>
      </c>
      <c r="C2774" s="7">
        <v>7900000</v>
      </c>
      <c r="D2774" s="7">
        <v>-7228760</v>
      </c>
    </row>
    <row r="2775" spans="1:4" x14ac:dyDescent="0.3">
      <c r="A2775" t="s">
        <v>4101</v>
      </c>
      <c r="B2775" s="7">
        <v>7757130</v>
      </c>
      <c r="C2775" s="7">
        <v>15000000</v>
      </c>
      <c r="D2775" s="7">
        <v>-7242870</v>
      </c>
    </row>
    <row r="2776" spans="1:4" x14ac:dyDescent="0.3">
      <c r="A2776" t="s">
        <v>4528</v>
      </c>
      <c r="B2776" s="7">
        <v>3753806</v>
      </c>
      <c r="C2776" s="7">
        <v>11000000</v>
      </c>
      <c r="D2776" s="7">
        <v>-7246194</v>
      </c>
    </row>
    <row r="2777" spans="1:4" x14ac:dyDescent="0.3">
      <c r="A2777" t="s">
        <v>3109</v>
      </c>
      <c r="B2777" s="7">
        <v>17718223</v>
      </c>
      <c r="C2777" s="7">
        <v>25000000</v>
      </c>
      <c r="D2777" s="7">
        <v>-7281777</v>
      </c>
    </row>
    <row r="2778" spans="1:4" x14ac:dyDescent="0.3">
      <c r="A2778" t="s">
        <v>4442</v>
      </c>
      <c r="B2778" s="7">
        <v>4717455</v>
      </c>
      <c r="C2778" s="7">
        <v>12000000</v>
      </c>
      <c r="D2778" s="7">
        <v>-7282545</v>
      </c>
    </row>
    <row r="2779" spans="1:4" x14ac:dyDescent="0.3">
      <c r="A2779" t="s">
        <v>4961</v>
      </c>
      <c r="B2779" s="7">
        <v>197148</v>
      </c>
      <c r="C2779" s="7">
        <v>7500000</v>
      </c>
      <c r="D2779" s="7">
        <v>-7302852</v>
      </c>
    </row>
    <row r="2780" spans="1:4" x14ac:dyDescent="0.3">
      <c r="A2780" t="s">
        <v>1075</v>
      </c>
      <c r="B2780" s="7">
        <v>62647540</v>
      </c>
      <c r="C2780" s="7">
        <v>70000000</v>
      </c>
      <c r="D2780" s="7">
        <v>-7352460</v>
      </c>
    </row>
    <row r="2781" spans="1:4" x14ac:dyDescent="0.3">
      <c r="A2781" t="s">
        <v>3551</v>
      </c>
      <c r="B2781" s="7">
        <v>12626905</v>
      </c>
      <c r="C2781" s="7">
        <v>20000000</v>
      </c>
      <c r="D2781" s="7">
        <v>-7373095</v>
      </c>
    </row>
    <row r="2782" spans="1:4" x14ac:dyDescent="0.3">
      <c r="A2782" t="s">
        <v>507</v>
      </c>
      <c r="B2782" s="7">
        <v>102608827</v>
      </c>
      <c r="C2782" s="7">
        <v>110000000</v>
      </c>
      <c r="D2782" s="7">
        <v>-7391173</v>
      </c>
    </row>
    <row r="2783" spans="1:4" x14ac:dyDescent="0.3">
      <c r="A2783" t="s">
        <v>4915</v>
      </c>
      <c r="B2783" s="7">
        <v>568695</v>
      </c>
      <c r="C2783" s="7">
        <v>8000000</v>
      </c>
      <c r="D2783" s="7">
        <v>-7431305</v>
      </c>
    </row>
    <row r="2784" spans="1:4" x14ac:dyDescent="0.3">
      <c r="A2784" t="s">
        <v>4108</v>
      </c>
      <c r="B2784" s="7">
        <v>7556708</v>
      </c>
      <c r="C2784" s="7">
        <v>15000000</v>
      </c>
      <c r="D2784" s="7">
        <v>-7443292</v>
      </c>
    </row>
    <row r="2785" spans="1:4" x14ac:dyDescent="0.3">
      <c r="A2785" t="s">
        <v>4909</v>
      </c>
      <c r="B2785" s="7">
        <v>532190</v>
      </c>
      <c r="C2785" s="7">
        <v>8000000</v>
      </c>
      <c r="D2785" s="7">
        <v>-7467810</v>
      </c>
    </row>
    <row r="2786" spans="1:4" x14ac:dyDescent="0.3">
      <c r="A2786" t="s">
        <v>4810</v>
      </c>
      <c r="B2786" s="7">
        <v>1530535</v>
      </c>
      <c r="C2786" s="7">
        <v>9000000</v>
      </c>
      <c r="D2786" s="7">
        <v>-7469465</v>
      </c>
    </row>
    <row r="2787" spans="1:4" x14ac:dyDescent="0.3">
      <c r="A2787" t="s">
        <v>2734</v>
      </c>
      <c r="B2787" s="7">
        <v>22526144</v>
      </c>
      <c r="C2787" s="7">
        <v>30000000</v>
      </c>
      <c r="D2787" s="7">
        <v>-7473856</v>
      </c>
    </row>
    <row r="2788" spans="1:4" x14ac:dyDescent="0.3">
      <c r="A2788" t="s">
        <v>2581</v>
      </c>
      <c r="B2788" s="7">
        <v>22525921</v>
      </c>
      <c r="C2788" s="7">
        <v>30000000</v>
      </c>
      <c r="D2788" s="7">
        <v>-7474079</v>
      </c>
    </row>
    <row r="2789" spans="1:4" x14ac:dyDescent="0.3">
      <c r="A2789" t="s">
        <v>743</v>
      </c>
      <c r="B2789" s="7">
        <v>72515360</v>
      </c>
      <c r="C2789" s="7">
        <v>80000000</v>
      </c>
      <c r="D2789" s="7">
        <v>-7484640</v>
      </c>
    </row>
    <row r="2790" spans="1:4" x14ac:dyDescent="0.3">
      <c r="A2790" t="s">
        <v>347</v>
      </c>
      <c r="B2790" s="7">
        <v>122512052</v>
      </c>
      <c r="C2790" s="7">
        <v>130000000</v>
      </c>
      <c r="D2790" s="7">
        <v>-7487948</v>
      </c>
    </row>
    <row r="2791" spans="1:4" x14ac:dyDescent="0.3">
      <c r="A2791" t="s">
        <v>3743</v>
      </c>
      <c r="B2791" s="7">
        <v>10494494</v>
      </c>
      <c r="C2791" s="7">
        <v>18000000</v>
      </c>
      <c r="D2791" s="7">
        <v>-7505506</v>
      </c>
    </row>
    <row r="2792" spans="1:4" x14ac:dyDescent="0.3">
      <c r="A2792" t="s">
        <v>3353</v>
      </c>
      <c r="B2792" s="7">
        <v>9430988</v>
      </c>
      <c r="C2792" s="7">
        <v>17000000</v>
      </c>
      <c r="D2792" s="7">
        <v>-7569012</v>
      </c>
    </row>
    <row r="2793" spans="1:4" x14ac:dyDescent="0.3">
      <c r="A2793" t="s">
        <v>3541</v>
      </c>
      <c r="B2793" s="7">
        <v>12398628</v>
      </c>
      <c r="C2793" s="7">
        <v>20000000</v>
      </c>
      <c r="D2793" s="7">
        <v>-7601372</v>
      </c>
    </row>
    <row r="2794" spans="1:4" x14ac:dyDescent="0.3">
      <c r="A2794" t="s">
        <v>4917</v>
      </c>
      <c r="B2794" s="7">
        <v>398420</v>
      </c>
      <c r="C2794" s="7">
        <v>8000000</v>
      </c>
      <c r="D2794" s="7">
        <v>-7601580</v>
      </c>
    </row>
    <row r="2795" spans="1:4" x14ac:dyDescent="0.3">
      <c r="A2795" t="s">
        <v>4920</v>
      </c>
      <c r="B2795" s="7">
        <v>336456</v>
      </c>
      <c r="C2795" s="7">
        <v>8000000</v>
      </c>
      <c r="D2795" s="7">
        <v>-7663544</v>
      </c>
    </row>
    <row r="2796" spans="1:4" x14ac:dyDescent="0.3">
      <c r="A2796" t="s">
        <v>4704</v>
      </c>
      <c r="B2796" s="7">
        <v>2331318</v>
      </c>
      <c r="C2796" s="7">
        <v>10000000</v>
      </c>
      <c r="D2796" s="7">
        <v>-7668682</v>
      </c>
    </row>
    <row r="2797" spans="1:4" x14ac:dyDescent="0.3">
      <c r="A2797" t="s">
        <v>1146</v>
      </c>
      <c r="B2797" s="7">
        <v>62321039</v>
      </c>
      <c r="C2797" s="7">
        <v>70000000</v>
      </c>
      <c r="D2797" s="7">
        <v>-7678961</v>
      </c>
    </row>
    <row r="2798" spans="1:4" x14ac:dyDescent="0.3">
      <c r="A2798" t="s">
        <v>4467</v>
      </c>
      <c r="B2798" s="7">
        <v>303439</v>
      </c>
      <c r="C2798" s="7">
        <v>8000000</v>
      </c>
      <c r="D2798" s="7">
        <v>-7696561</v>
      </c>
    </row>
    <row r="2799" spans="1:4" x14ac:dyDescent="0.3">
      <c r="A2799" t="s">
        <v>4922</v>
      </c>
      <c r="B2799" s="7">
        <v>298110</v>
      </c>
      <c r="C2799" s="7">
        <v>8000000</v>
      </c>
      <c r="D2799" s="7">
        <v>-7701890</v>
      </c>
    </row>
    <row r="2800" spans="1:4" x14ac:dyDescent="0.3">
      <c r="A2800" t="s">
        <v>3216</v>
      </c>
      <c r="B2800" s="7">
        <v>16290976</v>
      </c>
      <c r="C2800" s="7">
        <v>24000000</v>
      </c>
      <c r="D2800" s="7">
        <v>-7709024</v>
      </c>
    </row>
    <row r="2801" spans="1:4" x14ac:dyDescent="0.3">
      <c r="A2801" t="s">
        <v>3159</v>
      </c>
      <c r="B2801" s="7">
        <v>9286314</v>
      </c>
      <c r="C2801" s="7">
        <v>17000000</v>
      </c>
      <c r="D2801" s="7">
        <v>-7713686</v>
      </c>
    </row>
    <row r="2802" spans="1:4" x14ac:dyDescent="0.3">
      <c r="A2802" t="s">
        <v>2891</v>
      </c>
      <c r="B2802" s="7">
        <v>20285518</v>
      </c>
      <c r="C2802" s="7">
        <v>28000000</v>
      </c>
      <c r="D2802" s="7">
        <v>-7714482</v>
      </c>
    </row>
    <row r="2803" spans="1:4" x14ac:dyDescent="0.3">
      <c r="A2803" t="s">
        <v>3945</v>
      </c>
      <c r="B2803" s="7">
        <v>7774730</v>
      </c>
      <c r="C2803" s="7">
        <v>15500000</v>
      </c>
      <c r="D2803" s="7">
        <v>-7725270</v>
      </c>
    </row>
    <row r="2804" spans="1:4" x14ac:dyDescent="0.3">
      <c r="A2804" t="s">
        <v>3305</v>
      </c>
      <c r="B2804" s="7">
        <v>14252830</v>
      </c>
      <c r="C2804" s="7">
        <v>22000000</v>
      </c>
      <c r="D2804" s="7">
        <v>-7747170</v>
      </c>
    </row>
    <row r="2805" spans="1:4" x14ac:dyDescent="0.3">
      <c r="A2805" t="s">
        <v>4119</v>
      </c>
      <c r="B2805" s="7">
        <v>7219578</v>
      </c>
      <c r="C2805" s="7">
        <v>15000000</v>
      </c>
      <c r="D2805" s="7">
        <v>-7780422</v>
      </c>
    </row>
    <row r="2806" spans="1:4" x14ac:dyDescent="0.3">
      <c r="A2806" t="s">
        <v>1606</v>
      </c>
      <c r="B2806" s="7">
        <v>45207112</v>
      </c>
      <c r="C2806" s="7">
        <v>53000000</v>
      </c>
      <c r="D2806" s="7">
        <v>-7792888</v>
      </c>
    </row>
    <row r="2807" spans="1:4" x14ac:dyDescent="0.3">
      <c r="A2807" t="s">
        <v>4705</v>
      </c>
      <c r="B2807" s="7">
        <v>2185266</v>
      </c>
      <c r="C2807" s="7">
        <v>10000000</v>
      </c>
      <c r="D2807" s="7">
        <v>-7814734</v>
      </c>
    </row>
    <row r="2808" spans="1:4" x14ac:dyDescent="0.3">
      <c r="A2808" t="s">
        <v>3545</v>
      </c>
      <c r="B2808" s="7">
        <v>12134420</v>
      </c>
      <c r="C2808" s="7">
        <v>20000000</v>
      </c>
      <c r="D2808" s="7">
        <v>-7865580</v>
      </c>
    </row>
    <row r="2809" spans="1:4" x14ac:dyDescent="0.3">
      <c r="A2809" t="s">
        <v>4924</v>
      </c>
      <c r="B2809" s="7">
        <v>127144</v>
      </c>
      <c r="C2809" s="7">
        <v>8000000</v>
      </c>
      <c r="D2809" s="7">
        <v>-7872856</v>
      </c>
    </row>
    <row r="2810" spans="1:4" x14ac:dyDescent="0.3">
      <c r="A2810" t="s">
        <v>4925</v>
      </c>
      <c r="B2810" s="7">
        <v>117190</v>
      </c>
      <c r="C2810" s="7">
        <v>8000000</v>
      </c>
      <c r="D2810" s="7">
        <v>-7882810</v>
      </c>
    </row>
    <row r="2811" spans="1:4" x14ac:dyDescent="0.3">
      <c r="A2811" t="s">
        <v>1775</v>
      </c>
      <c r="B2811" s="7">
        <v>17114882</v>
      </c>
      <c r="C2811" s="7">
        <v>25000000</v>
      </c>
      <c r="D2811" s="7">
        <v>-7885118</v>
      </c>
    </row>
    <row r="2812" spans="1:4" x14ac:dyDescent="0.3">
      <c r="A2812" t="s">
        <v>4927</v>
      </c>
      <c r="B2812" s="7">
        <v>108662</v>
      </c>
      <c r="C2812" s="7">
        <v>8000000</v>
      </c>
      <c r="D2812" s="7">
        <v>-7891338</v>
      </c>
    </row>
    <row r="2813" spans="1:4" x14ac:dyDescent="0.3">
      <c r="A2813" t="s">
        <v>4754</v>
      </c>
      <c r="B2813" s="7">
        <v>100503</v>
      </c>
      <c r="C2813" s="7">
        <v>8000000</v>
      </c>
      <c r="D2813" s="7">
        <v>-7899497</v>
      </c>
    </row>
    <row r="2814" spans="1:4" x14ac:dyDescent="0.3">
      <c r="A2814" t="s">
        <v>2752</v>
      </c>
      <c r="B2814" s="7">
        <v>17100000</v>
      </c>
      <c r="C2814" s="7">
        <v>25000000</v>
      </c>
      <c r="D2814" s="7">
        <v>-7900000</v>
      </c>
    </row>
    <row r="2815" spans="1:4" x14ac:dyDescent="0.3">
      <c r="A2815" t="s">
        <v>4229</v>
      </c>
      <c r="B2815" s="7">
        <v>2086345</v>
      </c>
      <c r="C2815" s="7">
        <v>10000000</v>
      </c>
      <c r="D2815" s="7">
        <v>-7913655</v>
      </c>
    </row>
    <row r="2816" spans="1:4" x14ac:dyDescent="0.3">
      <c r="A2816" t="s">
        <v>4303</v>
      </c>
      <c r="B2816" s="7">
        <v>3074838</v>
      </c>
      <c r="C2816" s="7">
        <v>11000000</v>
      </c>
      <c r="D2816" s="7">
        <v>-7925162</v>
      </c>
    </row>
    <row r="2817" spans="1:4" x14ac:dyDescent="0.3">
      <c r="A2817" t="s">
        <v>3675</v>
      </c>
      <c r="B2817" s="7">
        <v>10562387</v>
      </c>
      <c r="C2817" s="7">
        <v>18500000</v>
      </c>
      <c r="D2817" s="7">
        <v>-7937613</v>
      </c>
    </row>
    <row r="2818" spans="1:4" x14ac:dyDescent="0.3">
      <c r="A2818" t="s">
        <v>4929</v>
      </c>
      <c r="B2818" s="7">
        <v>53481</v>
      </c>
      <c r="C2818" s="7">
        <v>8000000</v>
      </c>
      <c r="D2818" s="7">
        <v>-7946519</v>
      </c>
    </row>
    <row r="2819" spans="1:4" x14ac:dyDescent="0.3">
      <c r="A2819" t="s">
        <v>4933</v>
      </c>
      <c r="B2819" s="7">
        <v>52961</v>
      </c>
      <c r="C2819" s="7">
        <v>8000000</v>
      </c>
      <c r="D2819" s="7">
        <v>-7947039</v>
      </c>
    </row>
    <row r="2820" spans="1:4" x14ac:dyDescent="0.3">
      <c r="A2820" t="s">
        <v>4825</v>
      </c>
      <c r="B2820" s="7">
        <v>1046166</v>
      </c>
      <c r="C2820" s="7">
        <v>9000000</v>
      </c>
      <c r="D2820" s="7">
        <v>-7953834</v>
      </c>
    </row>
    <row r="2821" spans="1:4" x14ac:dyDescent="0.3">
      <c r="A2821" t="s">
        <v>4529</v>
      </c>
      <c r="B2821" s="7">
        <v>3034181</v>
      </c>
      <c r="C2821" s="7">
        <v>11000000</v>
      </c>
      <c r="D2821" s="7">
        <v>-7965819</v>
      </c>
    </row>
    <row r="2822" spans="1:4" x14ac:dyDescent="0.3">
      <c r="A2822" t="s">
        <v>4843</v>
      </c>
      <c r="B2822" s="7">
        <v>4018695</v>
      </c>
      <c r="C2822" s="7">
        <v>12000000</v>
      </c>
      <c r="D2822" s="7">
        <v>-7981305</v>
      </c>
    </row>
    <row r="2823" spans="1:4" x14ac:dyDescent="0.3">
      <c r="A2823" t="s">
        <v>4293</v>
      </c>
      <c r="B2823" s="7">
        <v>5002310</v>
      </c>
      <c r="C2823" s="7">
        <v>13000000</v>
      </c>
      <c r="D2823" s="7">
        <v>-7997690</v>
      </c>
    </row>
    <row r="2824" spans="1:4" x14ac:dyDescent="0.3">
      <c r="A2824" t="s">
        <v>4228</v>
      </c>
      <c r="B2824" s="7">
        <v>5501940</v>
      </c>
      <c r="C2824" s="7">
        <v>13500000</v>
      </c>
      <c r="D2824" s="7">
        <v>-7998060</v>
      </c>
    </row>
    <row r="2825" spans="1:4" x14ac:dyDescent="0.3">
      <c r="A2825" t="s">
        <v>5035</v>
      </c>
      <c r="B2825" s="7">
        <v>1000000</v>
      </c>
      <c r="C2825" s="7">
        <v>9000000</v>
      </c>
      <c r="D2825" s="7">
        <v>-8000000</v>
      </c>
    </row>
    <row r="2826" spans="1:4" x14ac:dyDescent="0.3">
      <c r="A2826" t="s">
        <v>3185</v>
      </c>
      <c r="B2826" s="7">
        <v>16969390</v>
      </c>
      <c r="C2826" s="7">
        <v>25000000</v>
      </c>
      <c r="D2826" s="7">
        <v>-8030610</v>
      </c>
    </row>
    <row r="2827" spans="1:4" x14ac:dyDescent="0.3">
      <c r="A2827" t="s">
        <v>4450</v>
      </c>
      <c r="B2827" s="7">
        <v>3950294</v>
      </c>
      <c r="C2827" s="7">
        <v>12000000</v>
      </c>
      <c r="D2827" s="7">
        <v>-8049706</v>
      </c>
    </row>
    <row r="2828" spans="1:4" x14ac:dyDescent="0.3">
      <c r="A2828" t="s">
        <v>4717</v>
      </c>
      <c r="B2828" s="7">
        <v>1939441</v>
      </c>
      <c r="C2828" s="7">
        <v>10000000</v>
      </c>
      <c r="D2828" s="7">
        <v>-8060559</v>
      </c>
    </row>
    <row r="2829" spans="1:4" x14ac:dyDescent="0.3">
      <c r="A2829" t="s">
        <v>355</v>
      </c>
      <c r="B2829" s="7">
        <v>126930660</v>
      </c>
      <c r="C2829" s="7">
        <v>135000000</v>
      </c>
      <c r="D2829" s="7">
        <v>-8069340</v>
      </c>
    </row>
    <row r="2830" spans="1:4" x14ac:dyDescent="0.3">
      <c r="A2830" t="s">
        <v>4295</v>
      </c>
      <c r="B2830" s="7">
        <v>4919896</v>
      </c>
      <c r="C2830" s="7">
        <v>13000000</v>
      </c>
      <c r="D2830" s="7">
        <v>-8080104</v>
      </c>
    </row>
    <row r="2831" spans="1:4" x14ac:dyDescent="0.3">
      <c r="A2831" t="s">
        <v>659</v>
      </c>
      <c r="B2831" s="7">
        <v>86897182</v>
      </c>
      <c r="C2831" s="7">
        <v>95000000</v>
      </c>
      <c r="D2831" s="7">
        <v>-8102818</v>
      </c>
    </row>
    <row r="2832" spans="1:4" x14ac:dyDescent="0.3">
      <c r="A2832" t="s">
        <v>4819</v>
      </c>
      <c r="B2832" s="7">
        <v>883887</v>
      </c>
      <c r="C2832" s="7">
        <v>9000000</v>
      </c>
      <c r="D2832" s="7">
        <v>-8116113</v>
      </c>
    </row>
    <row r="2833" spans="1:4" x14ac:dyDescent="0.3">
      <c r="A2833" t="s">
        <v>1488</v>
      </c>
      <c r="B2833" s="7">
        <v>49875589</v>
      </c>
      <c r="C2833" s="7">
        <v>58000000</v>
      </c>
      <c r="D2833" s="7">
        <v>-8124411</v>
      </c>
    </row>
    <row r="2834" spans="1:4" x14ac:dyDescent="0.3">
      <c r="A2834" t="s">
        <v>4298</v>
      </c>
      <c r="B2834" s="7">
        <v>4857376</v>
      </c>
      <c r="C2834" s="7">
        <v>13000000</v>
      </c>
      <c r="D2834" s="7">
        <v>-8142624</v>
      </c>
    </row>
    <row r="2835" spans="1:4" x14ac:dyDescent="0.3">
      <c r="A2835" t="s">
        <v>2154</v>
      </c>
      <c r="B2835" s="7">
        <v>31836745</v>
      </c>
      <c r="C2835" s="7">
        <v>40000000</v>
      </c>
      <c r="D2835" s="7">
        <v>-8163255</v>
      </c>
    </row>
    <row r="2836" spans="1:4" x14ac:dyDescent="0.3">
      <c r="A2836" t="s">
        <v>3091</v>
      </c>
      <c r="B2836" s="7">
        <v>21835784</v>
      </c>
      <c r="C2836" s="7">
        <v>30000000</v>
      </c>
      <c r="D2836" s="7">
        <v>-8164216</v>
      </c>
    </row>
    <row r="2837" spans="1:4" x14ac:dyDescent="0.3">
      <c r="A2837" t="s">
        <v>4530</v>
      </c>
      <c r="B2837" s="7">
        <v>2832826</v>
      </c>
      <c r="C2837" s="7">
        <v>11000000</v>
      </c>
      <c r="D2837" s="7">
        <v>-8167174</v>
      </c>
    </row>
    <row r="2838" spans="1:4" x14ac:dyDescent="0.3">
      <c r="A2838" t="s">
        <v>2167</v>
      </c>
      <c r="B2838" s="7">
        <v>26814957</v>
      </c>
      <c r="C2838" s="7">
        <v>35000000</v>
      </c>
      <c r="D2838" s="7">
        <v>-8185043</v>
      </c>
    </row>
    <row r="2839" spans="1:4" x14ac:dyDescent="0.3">
      <c r="A2839" t="s">
        <v>999</v>
      </c>
      <c r="B2839" s="7">
        <v>41814863</v>
      </c>
      <c r="C2839" s="7">
        <v>50000000</v>
      </c>
      <c r="D2839" s="7">
        <v>-8185137</v>
      </c>
    </row>
    <row r="2840" spans="1:4" x14ac:dyDescent="0.3">
      <c r="A2840" t="s">
        <v>4535</v>
      </c>
      <c r="B2840" s="7">
        <v>2807854</v>
      </c>
      <c r="C2840" s="7">
        <v>11000000</v>
      </c>
      <c r="D2840" s="7">
        <v>-8192146</v>
      </c>
    </row>
    <row r="2841" spans="1:4" x14ac:dyDescent="0.3">
      <c r="A2841" t="s">
        <v>2742</v>
      </c>
      <c r="B2841" s="7">
        <v>21800302</v>
      </c>
      <c r="C2841" s="7">
        <v>30000000</v>
      </c>
      <c r="D2841" s="7">
        <v>-8199698</v>
      </c>
    </row>
    <row r="2842" spans="1:4" x14ac:dyDescent="0.3">
      <c r="A2842" t="s">
        <v>3547</v>
      </c>
      <c r="B2842" s="7">
        <v>11784000</v>
      </c>
      <c r="C2842" s="7">
        <v>20000000</v>
      </c>
      <c r="D2842" s="7">
        <v>-8216000</v>
      </c>
    </row>
    <row r="2843" spans="1:4" x14ac:dyDescent="0.3">
      <c r="A2843" t="s">
        <v>4695</v>
      </c>
      <c r="B2843" s="7">
        <v>3275585</v>
      </c>
      <c r="C2843" s="7">
        <v>11500000</v>
      </c>
      <c r="D2843" s="7">
        <v>-8224415</v>
      </c>
    </row>
    <row r="2844" spans="1:4" x14ac:dyDescent="0.3">
      <c r="A2844" t="s">
        <v>4712</v>
      </c>
      <c r="B2844" s="7">
        <v>1754319</v>
      </c>
      <c r="C2844" s="7">
        <v>10000000</v>
      </c>
      <c r="D2844" s="7">
        <v>-8245681</v>
      </c>
    </row>
    <row r="2845" spans="1:4" x14ac:dyDescent="0.3">
      <c r="A2845" t="s">
        <v>3835</v>
      </c>
      <c r="B2845" s="7">
        <v>8662318</v>
      </c>
      <c r="C2845" s="7">
        <v>17000000</v>
      </c>
      <c r="D2845" s="7">
        <v>-8337682</v>
      </c>
    </row>
    <row r="2846" spans="1:4" x14ac:dyDescent="0.3">
      <c r="A2846" t="s">
        <v>4848</v>
      </c>
      <c r="B2846" s="7">
        <v>140244</v>
      </c>
      <c r="C2846" s="7">
        <v>8500000</v>
      </c>
      <c r="D2846" s="7">
        <v>-8359756</v>
      </c>
    </row>
    <row r="2847" spans="1:4" x14ac:dyDescent="0.3">
      <c r="A2847" t="s">
        <v>1011</v>
      </c>
      <c r="B2847" s="7">
        <v>66636385</v>
      </c>
      <c r="C2847" s="7">
        <v>75000000</v>
      </c>
      <c r="D2847" s="7">
        <v>-8363615</v>
      </c>
    </row>
    <row r="2848" spans="1:4" x14ac:dyDescent="0.3">
      <c r="A2848" t="s">
        <v>4715</v>
      </c>
      <c r="B2848" s="7">
        <v>1631839</v>
      </c>
      <c r="C2848" s="7">
        <v>10000000</v>
      </c>
      <c r="D2848" s="7">
        <v>-8368161</v>
      </c>
    </row>
    <row r="2849" spans="1:4" x14ac:dyDescent="0.3">
      <c r="A2849" t="s">
        <v>5421</v>
      </c>
      <c r="B2849" s="7">
        <v>131175</v>
      </c>
      <c r="C2849" s="7">
        <v>8500000</v>
      </c>
      <c r="D2849" s="7">
        <v>-8368825</v>
      </c>
    </row>
    <row r="2850" spans="1:4" x14ac:dyDescent="0.3">
      <c r="A2850" t="s">
        <v>5696</v>
      </c>
      <c r="B2850" s="7">
        <v>5725</v>
      </c>
      <c r="C2850" s="7">
        <v>8400000</v>
      </c>
      <c r="D2850" s="7">
        <v>-8394275</v>
      </c>
    </row>
    <row r="2851" spans="1:4" x14ac:dyDescent="0.3">
      <c r="A2851" t="s">
        <v>3308</v>
      </c>
      <c r="B2851" s="7">
        <v>13555988</v>
      </c>
      <c r="C2851" s="7">
        <v>22000000</v>
      </c>
      <c r="D2851" s="7">
        <v>-8444012</v>
      </c>
    </row>
    <row r="2852" spans="1:4" x14ac:dyDescent="0.3">
      <c r="A2852" t="s">
        <v>2430</v>
      </c>
      <c r="B2852" s="7">
        <v>26494611</v>
      </c>
      <c r="C2852" s="7">
        <v>35000000</v>
      </c>
      <c r="D2852" s="7">
        <v>-8505389</v>
      </c>
    </row>
    <row r="2853" spans="1:4" x14ac:dyDescent="0.3">
      <c r="A2853" t="s">
        <v>1728</v>
      </c>
      <c r="B2853" s="7">
        <v>41482207</v>
      </c>
      <c r="C2853" s="7">
        <v>50000000</v>
      </c>
      <c r="D2853" s="7">
        <v>-8517793</v>
      </c>
    </row>
    <row r="2854" spans="1:4" x14ac:dyDescent="0.3">
      <c r="A2854" t="s">
        <v>100</v>
      </c>
      <c r="B2854" s="7">
        <v>191450875</v>
      </c>
      <c r="C2854" s="7">
        <v>200000000</v>
      </c>
      <c r="D2854" s="7">
        <v>-8549125</v>
      </c>
    </row>
    <row r="2855" spans="1:4" x14ac:dyDescent="0.3">
      <c r="A2855" t="s">
        <v>539</v>
      </c>
      <c r="B2855" s="7">
        <v>100446895</v>
      </c>
      <c r="C2855" s="7">
        <v>109000000</v>
      </c>
      <c r="D2855" s="7">
        <v>-8553105</v>
      </c>
    </row>
    <row r="2856" spans="1:4" x14ac:dyDescent="0.3">
      <c r="A2856" t="s">
        <v>2520</v>
      </c>
      <c r="B2856" s="7">
        <v>21426805</v>
      </c>
      <c r="C2856" s="7">
        <v>30000000</v>
      </c>
      <c r="D2856" s="7">
        <v>-8573195</v>
      </c>
    </row>
    <row r="2857" spans="1:4" x14ac:dyDescent="0.3">
      <c r="A2857" t="s">
        <v>4105</v>
      </c>
      <c r="B2857" s="7">
        <v>6409206</v>
      </c>
      <c r="C2857" s="7">
        <v>15000000</v>
      </c>
      <c r="D2857" s="7">
        <v>-8590794</v>
      </c>
    </row>
    <row r="2858" spans="1:4" x14ac:dyDescent="0.3">
      <c r="A2858" t="s">
        <v>2267</v>
      </c>
      <c r="B2858" s="7">
        <v>30400000</v>
      </c>
      <c r="C2858" s="7">
        <v>39000000</v>
      </c>
      <c r="D2858" s="7">
        <v>-8600000</v>
      </c>
    </row>
    <row r="2859" spans="1:4" x14ac:dyDescent="0.3">
      <c r="A2859" t="s">
        <v>4107</v>
      </c>
      <c r="B2859" s="7">
        <v>6373693</v>
      </c>
      <c r="C2859" s="7">
        <v>15000000</v>
      </c>
      <c r="D2859" s="7">
        <v>-8626307</v>
      </c>
    </row>
    <row r="2860" spans="1:4" x14ac:dyDescent="0.3">
      <c r="A2860" t="s">
        <v>4337</v>
      </c>
      <c r="B2860" s="7">
        <v>4157491</v>
      </c>
      <c r="C2860" s="7">
        <v>12800000</v>
      </c>
      <c r="D2860" s="7">
        <v>-8642509</v>
      </c>
    </row>
    <row r="2861" spans="1:4" x14ac:dyDescent="0.3">
      <c r="A2861" t="s">
        <v>4816</v>
      </c>
      <c r="B2861" s="7">
        <v>349618</v>
      </c>
      <c r="C2861" s="7">
        <v>9000000</v>
      </c>
      <c r="D2861" s="7">
        <v>-8650382</v>
      </c>
    </row>
    <row r="2862" spans="1:4" x14ac:dyDescent="0.3">
      <c r="A2862" t="s">
        <v>4771</v>
      </c>
      <c r="B2862" s="7">
        <v>225377</v>
      </c>
      <c r="C2862" s="7">
        <v>8900000</v>
      </c>
      <c r="D2862" s="7">
        <v>-8674623</v>
      </c>
    </row>
    <row r="2863" spans="1:4" x14ac:dyDescent="0.3">
      <c r="A2863" t="s">
        <v>4716</v>
      </c>
      <c r="B2863" s="7">
        <v>1309849</v>
      </c>
      <c r="C2863" s="7">
        <v>10000000</v>
      </c>
      <c r="D2863" s="7">
        <v>-8690151</v>
      </c>
    </row>
    <row r="2864" spans="1:4" x14ac:dyDescent="0.3">
      <c r="A2864" t="s">
        <v>4718</v>
      </c>
      <c r="B2864" s="7">
        <v>1276984</v>
      </c>
      <c r="C2864" s="7">
        <v>10000000</v>
      </c>
      <c r="D2864" s="7">
        <v>-8723016</v>
      </c>
    </row>
    <row r="2865" spans="1:4" x14ac:dyDescent="0.3">
      <c r="A2865" t="s">
        <v>1730</v>
      </c>
      <c r="B2865" s="7">
        <v>41256277</v>
      </c>
      <c r="C2865" s="7">
        <v>50000000</v>
      </c>
      <c r="D2865" s="7">
        <v>-8743723</v>
      </c>
    </row>
    <row r="2866" spans="1:4" x14ac:dyDescent="0.3">
      <c r="A2866" t="s">
        <v>4626</v>
      </c>
      <c r="B2866" s="7">
        <v>16247775</v>
      </c>
      <c r="C2866" s="7">
        <v>25000000</v>
      </c>
      <c r="D2866" s="7">
        <v>-8752225</v>
      </c>
    </row>
    <row r="2867" spans="1:4" x14ac:dyDescent="0.3">
      <c r="A2867" t="s">
        <v>3548</v>
      </c>
      <c r="B2867" s="7">
        <v>11169531</v>
      </c>
      <c r="C2867" s="7">
        <v>20000000</v>
      </c>
      <c r="D2867" s="7">
        <v>-8830469</v>
      </c>
    </row>
    <row r="2868" spans="1:4" x14ac:dyDescent="0.3">
      <c r="A2868" t="s">
        <v>4443</v>
      </c>
      <c r="B2868" s="7">
        <v>3148482</v>
      </c>
      <c r="C2868" s="7">
        <v>12000000</v>
      </c>
      <c r="D2868" s="7">
        <v>-8851518</v>
      </c>
    </row>
    <row r="2869" spans="1:4" x14ac:dyDescent="0.3">
      <c r="A2869" t="s">
        <v>3115</v>
      </c>
      <c r="B2869" s="7">
        <v>16118077</v>
      </c>
      <c r="C2869" s="7">
        <v>25000000</v>
      </c>
      <c r="D2869" s="7">
        <v>-8881923</v>
      </c>
    </row>
    <row r="2870" spans="1:4" x14ac:dyDescent="0.3">
      <c r="A2870" t="s">
        <v>4817</v>
      </c>
      <c r="B2870" s="7">
        <v>112935</v>
      </c>
      <c r="C2870" s="7">
        <v>9000000</v>
      </c>
      <c r="D2870" s="7">
        <v>-8887065</v>
      </c>
    </row>
    <row r="2871" spans="1:4" x14ac:dyDescent="0.3">
      <c r="A2871" t="s">
        <v>2027</v>
      </c>
      <c r="B2871" s="7">
        <v>56083966</v>
      </c>
      <c r="C2871" s="7">
        <v>65000000</v>
      </c>
      <c r="D2871" s="7">
        <v>-8916034</v>
      </c>
    </row>
    <row r="2872" spans="1:4" x14ac:dyDescent="0.3">
      <c r="A2872" t="s">
        <v>38</v>
      </c>
      <c r="B2872" s="7">
        <v>200069408</v>
      </c>
      <c r="C2872" s="7">
        <v>209000000</v>
      </c>
      <c r="D2872" s="7">
        <v>-8930592</v>
      </c>
    </row>
    <row r="2873" spans="1:4" x14ac:dyDescent="0.3">
      <c r="A2873" t="s">
        <v>1248</v>
      </c>
      <c r="B2873" s="7">
        <v>36064910</v>
      </c>
      <c r="C2873" s="7">
        <v>45000000</v>
      </c>
      <c r="D2873" s="7">
        <v>-8935090</v>
      </c>
    </row>
    <row r="2874" spans="1:4" x14ac:dyDescent="0.3">
      <c r="A2874" t="s">
        <v>51</v>
      </c>
      <c r="B2874" s="7">
        <v>241063875</v>
      </c>
      <c r="C2874" s="7">
        <v>250000000</v>
      </c>
      <c r="D2874" s="7">
        <v>-8936125</v>
      </c>
    </row>
    <row r="2875" spans="1:4" x14ac:dyDescent="0.3">
      <c r="A2875" t="s">
        <v>4702</v>
      </c>
      <c r="B2875" s="7">
        <v>1055654</v>
      </c>
      <c r="C2875" s="7">
        <v>10000000</v>
      </c>
      <c r="D2875" s="7">
        <v>-8944346</v>
      </c>
    </row>
    <row r="2876" spans="1:4" x14ac:dyDescent="0.3">
      <c r="A2876" t="s">
        <v>3654</v>
      </c>
      <c r="B2876" s="7">
        <v>10049886</v>
      </c>
      <c r="C2876" s="7">
        <v>19000000</v>
      </c>
      <c r="D2876" s="7">
        <v>-8950114</v>
      </c>
    </row>
    <row r="2877" spans="1:4" x14ac:dyDescent="0.3">
      <c r="A2877" t="s">
        <v>1367</v>
      </c>
      <c r="B2877" s="7">
        <v>51045801</v>
      </c>
      <c r="C2877" s="7">
        <v>60000000</v>
      </c>
      <c r="D2877" s="7">
        <v>-8954199</v>
      </c>
    </row>
    <row r="2878" spans="1:4" x14ac:dyDescent="0.3">
      <c r="A2878" t="s">
        <v>3550</v>
      </c>
      <c r="B2878" s="7">
        <v>11034436</v>
      </c>
      <c r="C2878" s="7">
        <v>20000000</v>
      </c>
      <c r="D2878" s="7">
        <v>-8965564</v>
      </c>
    </row>
    <row r="2879" spans="1:4" x14ac:dyDescent="0.3">
      <c r="A2879" t="s">
        <v>3318</v>
      </c>
      <c r="B2879" s="7">
        <v>16027866</v>
      </c>
      <c r="C2879" s="7">
        <v>25000000</v>
      </c>
      <c r="D2879" s="7">
        <v>-8972134</v>
      </c>
    </row>
    <row r="2880" spans="1:4" x14ac:dyDescent="0.3">
      <c r="A2880" t="s">
        <v>5224</v>
      </c>
      <c r="B2880" s="7">
        <v>27445</v>
      </c>
      <c r="C2880" s="7">
        <v>9000000</v>
      </c>
      <c r="D2880" s="7">
        <v>-8972555</v>
      </c>
    </row>
    <row r="2881" spans="1:4" x14ac:dyDescent="0.3">
      <c r="A2881" t="s">
        <v>4723</v>
      </c>
      <c r="B2881" s="7">
        <v>1011054</v>
      </c>
      <c r="C2881" s="7">
        <v>10000000</v>
      </c>
      <c r="D2881" s="7">
        <v>-8988946</v>
      </c>
    </row>
    <row r="2882" spans="1:4" x14ac:dyDescent="0.3">
      <c r="A2882" t="s">
        <v>4831</v>
      </c>
      <c r="B2882" s="7">
        <v>162</v>
      </c>
      <c r="C2882" s="7">
        <v>9000000</v>
      </c>
      <c r="D2882" s="7">
        <v>-8999838</v>
      </c>
    </row>
    <row r="2883" spans="1:4" x14ac:dyDescent="0.3">
      <c r="A2883" t="s">
        <v>3995</v>
      </c>
      <c r="B2883" s="7">
        <v>6000000</v>
      </c>
      <c r="C2883" s="7">
        <v>15000000</v>
      </c>
      <c r="D2883" s="7">
        <v>-9000000</v>
      </c>
    </row>
    <row r="2884" spans="1:4" x14ac:dyDescent="0.3">
      <c r="A2884" t="s">
        <v>2762</v>
      </c>
      <c r="B2884" s="7">
        <v>16999046</v>
      </c>
      <c r="C2884" s="7">
        <v>26000000</v>
      </c>
      <c r="D2884" s="7">
        <v>-9000954</v>
      </c>
    </row>
    <row r="2885" spans="1:4" x14ac:dyDescent="0.3">
      <c r="A2885" t="s">
        <v>2155</v>
      </c>
      <c r="B2885" s="7">
        <v>30993544</v>
      </c>
      <c r="C2885" s="7">
        <v>40000000</v>
      </c>
      <c r="D2885" s="7">
        <v>-9006456</v>
      </c>
    </row>
    <row r="2886" spans="1:4" x14ac:dyDescent="0.3">
      <c r="A2886" t="s">
        <v>4719</v>
      </c>
      <c r="B2886" s="7">
        <v>1987762</v>
      </c>
      <c r="C2886" s="7">
        <v>11000000</v>
      </c>
      <c r="D2886" s="7">
        <v>-9012238</v>
      </c>
    </row>
    <row r="2887" spans="1:4" x14ac:dyDescent="0.3">
      <c r="A2887" t="s">
        <v>2157</v>
      </c>
      <c r="B2887" s="7">
        <v>30981850</v>
      </c>
      <c r="C2887" s="7">
        <v>40000000</v>
      </c>
      <c r="D2887" s="7">
        <v>-9018150</v>
      </c>
    </row>
    <row r="2888" spans="1:4" x14ac:dyDescent="0.3">
      <c r="A2888" t="s">
        <v>2438</v>
      </c>
      <c r="B2888" s="7">
        <v>20981633</v>
      </c>
      <c r="C2888" s="7">
        <v>30000000</v>
      </c>
      <c r="D2888" s="7">
        <v>-9018367</v>
      </c>
    </row>
    <row r="2889" spans="1:4" x14ac:dyDescent="0.3">
      <c r="A2889" t="s">
        <v>1737</v>
      </c>
      <c r="B2889" s="7">
        <v>40905277</v>
      </c>
      <c r="C2889" s="7">
        <v>50000000</v>
      </c>
      <c r="D2889" s="7">
        <v>-9094723</v>
      </c>
    </row>
    <row r="2890" spans="1:4" x14ac:dyDescent="0.3">
      <c r="A2890" t="s">
        <v>4725</v>
      </c>
      <c r="B2890" s="7">
        <v>900926</v>
      </c>
      <c r="C2890" s="7">
        <v>10000000</v>
      </c>
      <c r="D2890" s="7">
        <v>-9099074</v>
      </c>
    </row>
    <row r="2891" spans="1:4" x14ac:dyDescent="0.3">
      <c r="A2891" t="s">
        <v>4939</v>
      </c>
      <c r="B2891" s="7">
        <v>882290</v>
      </c>
      <c r="C2891" s="7">
        <v>10000000</v>
      </c>
      <c r="D2891" s="7">
        <v>-9117710</v>
      </c>
    </row>
    <row r="2892" spans="1:4" x14ac:dyDescent="0.3">
      <c r="A2892" t="s">
        <v>2450</v>
      </c>
      <c r="B2892" s="7">
        <v>25871834</v>
      </c>
      <c r="C2892" s="7">
        <v>35000000</v>
      </c>
      <c r="D2892" s="7">
        <v>-9128166</v>
      </c>
    </row>
    <row r="2893" spans="1:4" x14ac:dyDescent="0.3">
      <c r="A2893" t="s">
        <v>4726</v>
      </c>
      <c r="B2893" s="7">
        <v>866778</v>
      </c>
      <c r="C2893" s="7">
        <v>10000000</v>
      </c>
      <c r="D2893" s="7">
        <v>-9133222</v>
      </c>
    </row>
    <row r="2894" spans="1:4" x14ac:dyDescent="0.3">
      <c r="A2894" t="s">
        <v>2432</v>
      </c>
      <c r="B2894" s="7">
        <v>25863915</v>
      </c>
      <c r="C2894" s="7">
        <v>35000000</v>
      </c>
      <c r="D2894" s="7">
        <v>-9136085</v>
      </c>
    </row>
    <row r="2895" spans="1:4" x14ac:dyDescent="0.3">
      <c r="A2895" t="s">
        <v>1369</v>
      </c>
      <c r="B2895" s="7">
        <v>50818750</v>
      </c>
      <c r="C2895" s="7">
        <v>60000000</v>
      </c>
      <c r="D2895" s="7">
        <v>-9181250</v>
      </c>
    </row>
    <row r="2896" spans="1:4" x14ac:dyDescent="0.3">
      <c r="A2896" t="s">
        <v>1385</v>
      </c>
      <c r="B2896" s="7">
        <v>50807639</v>
      </c>
      <c r="C2896" s="7">
        <v>60000000</v>
      </c>
      <c r="D2896" s="7">
        <v>-9192361</v>
      </c>
    </row>
    <row r="2897" spans="1:4" x14ac:dyDescent="0.3">
      <c r="A2897" t="s">
        <v>3309</v>
      </c>
      <c r="B2897" s="7">
        <v>12784713</v>
      </c>
      <c r="C2897" s="7">
        <v>22000000</v>
      </c>
      <c r="D2897" s="7">
        <v>-9215287</v>
      </c>
    </row>
    <row r="2898" spans="1:4" x14ac:dyDescent="0.3">
      <c r="A2898" t="s">
        <v>836</v>
      </c>
      <c r="B2898" s="7">
        <v>75754670</v>
      </c>
      <c r="C2898" s="7">
        <v>85000000</v>
      </c>
      <c r="D2898" s="7">
        <v>-9245330</v>
      </c>
    </row>
    <row r="2899" spans="1:4" x14ac:dyDescent="0.3">
      <c r="A2899" t="s">
        <v>733</v>
      </c>
      <c r="B2899" s="7">
        <v>78747585</v>
      </c>
      <c r="C2899" s="7">
        <v>88000000</v>
      </c>
      <c r="D2899" s="7">
        <v>-9252415</v>
      </c>
    </row>
    <row r="2900" spans="1:4" x14ac:dyDescent="0.3">
      <c r="A2900" t="s">
        <v>1807</v>
      </c>
      <c r="B2900" s="7">
        <v>8742261</v>
      </c>
      <c r="C2900" s="7">
        <v>18000000</v>
      </c>
      <c r="D2900" s="7">
        <v>-9257739</v>
      </c>
    </row>
    <row r="2901" spans="1:4" x14ac:dyDescent="0.3">
      <c r="A2901" t="s">
        <v>4208</v>
      </c>
      <c r="B2901" s="7">
        <v>4741987</v>
      </c>
      <c r="C2901" s="7">
        <v>14000000</v>
      </c>
      <c r="D2901" s="7">
        <v>-9258013</v>
      </c>
    </row>
    <row r="2902" spans="1:4" x14ac:dyDescent="0.3">
      <c r="A2902" t="s">
        <v>1481</v>
      </c>
      <c r="B2902" s="7">
        <v>53715611</v>
      </c>
      <c r="C2902" s="7">
        <v>63000000</v>
      </c>
      <c r="D2902" s="7">
        <v>-9284389</v>
      </c>
    </row>
    <row r="2903" spans="1:4" x14ac:dyDescent="0.3">
      <c r="A2903" t="s">
        <v>3582</v>
      </c>
      <c r="B2903" s="7">
        <v>5702083</v>
      </c>
      <c r="C2903" s="7">
        <v>15000000</v>
      </c>
      <c r="D2903" s="7">
        <v>-9297917</v>
      </c>
    </row>
    <row r="2904" spans="1:4" x14ac:dyDescent="0.3">
      <c r="A2904" t="s">
        <v>3113</v>
      </c>
      <c r="B2904" s="7">
        <v>16647384</v>
      </c>
      <c r="C2904" s="7">
        <v>26000000</v>
      </c>
      <c r="D2904" s="7">
        <v>-9352616</v>
      </c>
    </row>
    <row r="2905" spans="1:4" x14ac:dyDescent="0.3">
      <c r="A2905" t="s">
        <v>1236</v>
      </c>
      <c r="B2905" s="7">
        <v>55637680</v>
      </c>
      <c r="C2905" s="7">
        <v>65000000</v>
      </c>
      <c r="D2905" s="7">
        <v>-9362320</v>
      </c>
    </row>
    <row r="2906" spans="1:4" x14ac:dyDescent="0.3">
      <c r="A2906" t="s">
        <v>1911</v>
      </c>
      <c r="B2906" s="7">
        <v>35617599</v>
      </c>
      <c r="C2906" s="7">
        <v>45000000</v>
      </c>
      <c r="D2906" s="7">
        <v>-9382401</v>
      </c>
    </row>
    <row r="2907" spans="1:4" x14ac:dyDescent="0.3">
      <c r="A2907" t="s">
        <v>4727</v>
      </c>
      <c r="B2907" s="7">
        <v>598645</v>
      </c>
      <c r="C2907" s="7">
        <v>10000000</v>
      </c>
      <c r="D2907" s="7">
        <v>-9401355</v>
      </c>
    </row>
    <row r="2908" spans="1:4" x14ac:dyDescent="0.3">
      <c r="A2908" t="s">
        <v>4729</v>
      </c>
      <c r="B2908" s="7">
        <v>578527</v>
      </c>
      <c r="C2908" s="7">
        <v>10000000</v>
      </c>
      <c r="D2908" s="7">
        <v>-9421473</v>
      </c>
    </row>
    <row r="2909" spans="1:4" x14ac:dyDescent="0.3">
      <c r="A2909" t="s">
        <v>3552</v>
      </c>
      <c r="B2909" s="7">
        <v>10569071</v>
      </c>
      <c r="C2909" s="7">
        <v>20000000</v>
      </c>
      <c r="D2909" s="7">
        <v>-9430929</v>
      </c>
    </row>
    <row r="2910" spans="1:4" x14ac:dyDescent="0.3">
      <c r="A2910" t="s">
        <v>5476</v>
      </c>
      <c r="B2910" s="7">
        <v>58214</v>
      </c>
      <c r="C2910" s="7">
        <v>9500000</v>
      </c>
      <c r="D2910" s="7">
        <v>-9441786</v>
      </c>
    </row>
    <row r="2911" spans="1:4" x14ac:dyDescent="0.3">
      <c r="A2911" t="s">
        <v>3556</v>
      </c>
      <c r="B2911" s="7">
        <v>10555348</v>
      </c>
      <c r="C2911" s="7">
        <v>20000000</v>
      </c>
      <c r="D2911" s="7">
        <v>-9444652</v>
      </c>
    </row>
    <row r="2912" spans="1:4" x14ac:dyDescent="0.3">
      <c r="A2912" t="s">
        <v>1374</v>
      </c>
      <c r="B2912" s="7">
        <v>50549107</v>
      </c>
      <c r="C2912" s="7">
        <v>60000000</v>
      </c>
      <c r="D2912" s="7">
        <v>-9450893</v>
      </c>
    </row>
    <row r="2913" spans="1:4" x14ac:dyDescent="0.3">
      <c r="A2913" t="s">
        <v>3554</v>
      </c>
      <c r="B2913" s="7">
        <v>10544143</v>
      </c>
      <c r="C2913" s="7">
        <v>20000000</v>
      </c>
      <c r="D2913" s="7">
        <v>-9455857</v>
      </c>
    </row>
    <row r="2914" spans="1:4" x14ac:dyDescent="0.3">
      <c r="A2914" t="s">
        <v>3620</v>
      </c>
      <c r="B2914" s="7">
        <v>531009</v>
      </c>
      <c r="C2914" s="7">
        <v>10000000</v>
      </c>
      <c r="D2914" s="7">
        <v>-9468991</v>
      </c>
    </row>
    <row r="2915" spans="1:4" x14ac:dyDescent="0.3">
      <c r="A2915" t="s">
        <v>3747</v>
      </c>
      <c r="B2915" s="7">
        <v>8508843</v>
      </c>
      <c r="C2915" s="7">
        <v>18000000</v>
      </c>
      <c r="D2915" s="7">
        <v>-9491157</v>
      </c>
    </row>
    <row r="2916" spans="1:4" x14ac:dyDescent="0.3">
      <c r="A2916" t="s">
        <v>4730</v>
      </c>
      <c r="B2916" s="7">
        <v>488872</v>
      </c>
      <c r="C2916" s="7">
        <v>10000000</v>
      </c>
      <c r="D2916" s="7">
        <v>-9511128</v>
      </c>
    </row>
    <row r="2917" spans="1:4" x14ac:dyDescent="0.3">
      <c r="A2917" t="s">
        <v>4359</v>
      </c>
      <c r="B2917" s="7">
        <v>71442</v>
      </c>
      <c r="C2917" s="7">
        <v>9600000</v>
      </c>
      <c r="D2917" s="7">
        <v>-9528558</v>
      </c>
    </row>
    <row r="2918" spans="1:4" x14ac:dyDescent="0.3">
      <c r="A2918" t="s">
        <v>3539</v>
      </c>
      <c r="B2918" s="7">
        <v>12469811</v>
      </c>
      <c r="C2918" s="7">
        <v>22000000</v>
      </c>
      <c r="D2918" s="7">
        <v>-9530189</v>
      </c>
    </row>
    <row r="2919" spans="1:4" x14ac:dyDescent="0.3">
      <c r="A2919" t="s">
        <v>5100</v>
      </c>
      <c r="B2919" s="7">
        <v>449558</v>
      </c>
      <c r="C2919" s="7">
        <v>10000000</v>
      </c>
      <c r="D2919" s="7">
        <v>-9550442</v>
      </c>
    </row>
    <row r="2920" spans="1:4" x14ac:dyDescent="0.3">
      <c r="A2920" t="s">
        <v>4464</v>
      </c>
      <c r="B2920" s="7">
        <v>447750</v>
      </c>
      <c r="C2920" s="7">
        <v>10000000</v>
      </c>
      <c r="D2920" s="7">
        <v>-9552250</v>
      </c>
    </row>
    <row r="2921" spans="1:4" x14ac:dyDescent="0.3">
      <c r="A2921" t="s">
        <v>1634</v>
      </c>
      <c r="B2921" s="7">
        <v>42438300</v>
      </c>
      <c r="C2921" s="7">
        <v>52000000</v>
      </c>
      <c r="D2921" s="7">
        <v>-9561700</v>
      </c>
    </row>
    <row r="2922" spans="1:4" x14ac:dyDescent="0.3">
      <c r="A2922" t="s">
        <v>4732</v>
      </c>
      <c r="B2922" s="7">
        <v>365734</v>
      </c>
      <c r="C2922" s="7">
        <v>10000000</v>
      </c>
      <c r="D2922" s="7">
        <v>-9634266</v>
      </c>
    </row>
    <row r="2923" spans="1:4" x14ac:dyDescent="0.3">
      <c r="A2923" t="s">
        <v>4445</v>
      </c>
      <c r="B2923" s="7">
        <v>2326407</v>
      </c>
      <c r="C2923" s="7">
        <v>12000000</v>
      </c>
      <c r="D2923" s="7">
        <v>-9673593</v>
      </c>
    </row>
    <row r="2924" spans="1:4" x14ac:dyDescent="0.3">
      <c r="A2924" t="s">
        <v>5039</v>
      </c>
      <c r="B2924" s="7">
        <v>306715</v>
      </c>
      <c r="C2924" s="7">
        <v>10000000</v>
      </c>
      <c r="D2924" s="7">
        <v>-9693285</v>
      </c>
    </row>
    <row r="2925" spans="1:4" x14ac:dyDescent="0.3">
      <c r="A2925" t="s">
        <v>4109</v>
      </c>
      <c r="B2925" s="7">
        <v>5306447</v>
      </c>
      <c r="C2925" s="7">
        <v>15000000</v>
      </c>
      <c r="D2925" s="7">
        <v>-9693553</v>
      </c>
    </row>
    <row r="2926" spans="1:4" x14ac:dyDescent="0.3">
      <c r="A2926" t="s">
        <v>4209</v>
      </c>
      <c r="B2926" s="7">
        <v>4291965</v>
      </c>
      <c r="C2926" s="7">
        <v>14000000</v>
      </c>
      <c r="D2926" s="7">
        <v>-9708035</v>
      </c>
    </row>
    <row r="2927" spans="1:4" x14ac:dyDescent="0.3">
      <c r="A2927" t="s">
        <v>1476</v>
      </c>
      <c r="B2927" s="7">
        <v>48291624</v>
      </c>
      <c r="C2927" s="7">
        <v>58000000</v>
      </c>
      <c r="D2927" s="7">
        <v>-9708376</v>
      </c>
    </row>
    <row r="2928" spans="1:4" x14ac:dyDescent="0.3">
      <c r="A2928" t="s">
        <v>2431</v>
      </c>
      <c r="B2928" s="7">
        <v>25266129</v>
      </c>
      <c r="C2928" s="7">
        <v>35000000</v>
      </c>
      <c r="D2928" s="7">
        <v>-9733871</v>
      </c>
    </row>
    <row r="2929" spans="1:4" x14ac:dyDescent="0.3">
      <c r="A2929" t="s">
        <v>3543</v>
      </c>
      <c r="B2929" s="7">
        <v>12232937</v>
      </c>
      <c r="C2929" s="7">
        <v>22000000</v>
      </c>
      <c r="D2929" s="7">
        <v>-9767063</v>
      </c>
    </row>
    <row r="2930" spans="1:4" x14ac:dyDescent="0.3">
      <c r="A2930" t="s">
        <v>4741</v>
      </c>
      <c r="B2930" s="7">
        <v>226792</v>
      </c>
      <c r="C2930" s="7">
        <v>10000000</v>
      </c>
      <c r="D2930" s="7">
        <v>-9773208</v>
      </c>
    </row>
    <row r="2931" spans="1:4" x14ac:dyDescent="0.3">
      <c r="A2931" t="s">
        <v>3769</v>
      </c>
      <c r="B2931" s="7">
        <v>2222647</v>
      </c>
      <c r="C2931" s="7">
        <v>12000000</v>
      </c>
      <c r="D2931" s="7">
        <v>-9777353</v>
      </c>
    </row>
    <row r="2932" spans="1:4" x14ac:dyDescent="0.3">
      <c r="A2932" t="s">
        <v>4111</v>
      </c>
      <c r="B2932" s="7">
        <v>5217498</v>
      </c>
      <c r="C2932" s="7">
        <v>15000000</v>
      </c>
      <c r="D2932" s="7">
        <v>-9782502</v>
      </c>
    </row>
    <row r="2933" spans="1:4" x14ac:dyDescent="0.3">
      <c r="A2933" t="s">
        <v>2159</v>
      </c>
      <c r="B2933" s="7">
        <v>30199105</v>
      </c>
      <c r="C2933" s="7">
        <v>40000000</v>
      </c>
      <c r="D2933" s="7">
        <v>-9800895</v>
      </c>
    </row>
    <row r="2934" spans="1:4" x14ac:dyDescent="0.3">
      <c r="A2934" t="s">
        <v>1371</v>
      </c>
      <c r="B2934" s="7">
        <v>50189179</v>
      </c>
      <c r="C2934" s="7">
        <v>60000000</v>
      </c>
      <c r="D2934" s="7">
        <v>-9810821</v>
      </c>
    </row>
    <row r="2935" spans="1:4" x14ac:dyDescent="0.3">
      <c r="A2935" t="s">
        <v>2337</v>
      </c>
      <c r="B2935" s="7">
        <v>26183197</v>
      </c>
      <c r="C2935" s="7">
        <v>36000000</v>
      </c>
      <c r="D2935" s="7">
        <v>-9816803</v>
      </c>
    </row>
    <row r="2936" spans="1:4" x14ac:dyDescent="0.3">
      <c r="A2936" t="s">
        <v>4299</v>
      </c>
      <c r="B2936" s="7">
        <v>3169424</v>
      </c>
      <c r="C2936" s="7">
        <v>13000000</v>
      </c>
      <c r="D2936" s="7">
        <v>-9830576</v>
      </c>
    </row>
    <row r="2937" spans="1:4" x14ac:dyDescent="0.3">
      <c r="A2937" t="s">
        <v>4748</v>
      </c>
      <c r="B2937" s="7">
        <v>169379</v>
      </c>
      <c r="C2937" s="7">
        <v>10000000</v>
      </c>
      <c r="D2937" s="7">
        <v>-9830621</v>
      </c>
    </row>
    <row r="2938" spans="1:4" x14ac:dyDescent="0.3">
      <c r="A2938" t="s">
        <v>4744</v>
      </c>
      <c r="B2938" s="7">
        <v>131617</v>
      </c>
      <c r="C2938" s="7">
        <v>10000000</v>
      </c>
      <c r="D2938" s="7">
        <v>-9868383</v>
      </c>
    </row>
    <row r="2939" spans="1:4" x14ac:dyDescent="0.3">
      <c r="A2939" t="s">
        <v>4766</v>
      </c>
      <c r="B2939" s="7">
        <v>128486</v>
      </c>
      <c r="C2939" s="7">
        <v>10000000</v>
      </c>
      <c r="D2939" s="7">
        <v>-9871514</v>
      </c>
    </row>
    <row r="2940" spans="1:4" x14ac:dyDescent="0.3">
      <c r="A2940" t="s">
        <v>1152</v>
      </c>
      <c r="B2940" s="7">
        <v>25093607</v>
      </c>
      <c r="C2940" s="7">
        <v>35000000</v>
      </c>
      <c r="D2940" s="7">
        <v>-9906393</v>
      </c>
    </row>
    <row r="2941" spans="1:4" x14ac:dyDescent="0.3">
      <c r="A2941" t="s">
        <v>3118</v>
      </c>
      <c r="B2941" s="7">
        <v>15091542</v>
      </c>
      <c r="C2941" s="7">
        <v>25000000</v>
      </c>
      <c r="D2941" s="7">
        <v>-9908458</v>
      </c>
    </row>
    <row r="2942" spans="1:4" x14ac:dyDescent="0.3">
      <c r="A2942" t="s">
        <v>4448</v>
      </c>
      <c r="B2942" s="7">
        <v>2060953</v>
      </c>
      <c r="C2942" s="7">
        <v>12000000</v>
      </c>
      <c r="D2942" s="7">
        <v>-9939047</v>
      </c>
    </row>
    <row r="2943" spans="1:4" x14ac:dyDescent="0.3">
      <c r="A2943" t="s">
        <v>1373</v>
      </c>
      <c r="B2943" s="7">
        <v>50024083</v>
      </c>
      <c r="C2943" s="7">
        <v>60000000</v>
      </c>
      <c r="D2943" s="7">
        <v>-9975917</v>
      </c>
    </row>
    <row r="2944" spans="1:4" x14ac:dyDescent="0.3">
      <c r="A2944" t="s">
        <v>4113</v>
      </c>
      <c r="B2944" s="7">
        <v>5023275</v>
      </c>
      <c r="C2944" s="7">
        <v>15000000</v>
      </c>
      <c r="D2944" s="7">
        <v>-9976725</v>
      </c>
    </row>
    <row r="2945" spans="1:4" x14ac:dyDescent="0.3">
      <c r="A2945" t="s">
        <v>4752</v>
      </c>
      <c r="B2945" s="7">
        <v>19348</v>
      </c>
      <c r="C2945" s="7">
        <v>10000000</v>
      </c>
      <c r="D2945" s="7">
        <v>-9980652</v>
      </c>
    </row>
    <row r="2946" spans="1:4" x14ac:dyDescent="0.3">
      <c r="A2946" t="s">
        <v>3254</v>
      </c>
      <c r="B2946" s="7">
        <v>13019253</v>
      </c>
      <c r="C2946" s="7">
        <v>23000000</v>
      </c>
      <c r="D2946" s="7">
        <v>-9980747</v>
      </c>
    </row>
    <row r="2947" spans="1:4" x14ac:dyDescent="0.3">
      <c r="A2947" t="s">
        <v>4750</v>
      </c>
      <c r="B2947" s="7">
        <v>15447</v>
      </c>
      <c r="C2947" s="7">
        <v>10000000</v>
      </c>
      <c r="D2947" s="7">
        <v>-9984553</v>
      </c>
    </row>
    <row r="2948" spans="1:4" x14ac:dyDescent="0.3">
      <c r="A2948" t="s">
        <v>4764</v>
      </c>
      <c r="B2948" s="7">
        <v>11835</v>
      </c>
      <c r="C2948" s="7">
        <v>10000000</v>
      </c>
      <c r="D2948" s="7">
        <v>-9988165</v>
      </c>
    </row>
    <row r="2949" spans="1:4" x14ac:dyDescent="0.3">
      <c r="A2949" t="s">
        <v>2969</v>
      </c>
      <c r="B2949" s="7">
        <v>16005978</v>
      </c>
      <c r="C2949" s="7">
        <v>26000000</v>
      </c>
      <c r="D2949" s="7">
        <v>-9994022</v>
      </c>
    </row>
    <row r="2950" spans="1:4" x14ac:dyDescent="0.3">
      <c r="A2950" t="s">
        <v>4758</v>
      </c>
      <c r="B2950" s="7">
        <v>5561</v>
      </c>
      <c r="C2950" s="7">
        <v>10000000</v>
      </c>
      <c r="D2950" s="7">
        <v>-9994439</v>
      </c>
    </row>
    <row r="2951" spans="1:4" x14ac:dyDescent="0.3">
      <c r="A2951" t="s">
        <v>4760</v>
      </c>
      <c r="B2951" s="7">
        <v>3607</v>
      </c>
      <c r="C2951" s="7">
        <v>10000000</v>
      </c>
      <c r="D2951" s="7">
        <v>-9996393</v>
      </c>
    </row>
    <row r="2952" spans="1:4" x14ac:dyDescent="0.3">
      <c r="A2952" t="s">
        <v>3739</v>
      </c>
      <c r="B2952" s="7">
        <v>8000000</v>
      </c>
      <c r="C2952" s="7">
        <v>18000000</v>
      </c>
      <c r="D2952" s="7">
        <v>-10000000</v>
      </c>
    </row>
    <row r="2953" spans="1:4" x14ac:dyDescent="0.3">
      <c r="A2953" t="s">
        <v>3125</v>
      </c>
      <c r="B2953" s="7">
        <v>14983572</v>
      </c>
      <c r="C2953" s="7">
        <v>25000000</v>
      </c>
      <c r="D2953" s="7">
        <v>-10016428</v>
      </c>
    </row>
    <row r="2954" spans="1:4" x14ac:dyDescent="0.3">
      <c r="A2954" t="s">
        <v>4115</v>
      </c>
      <c r="B2954" s="7">
        <v>4956401</v>
      </c>
      <c r="C2954" s="7">
        <v>15000000</v>
      </c>
      <c r="D2954" s="7">
        <v>-10043599</v>
      </c>
    </row>
    <row r="2955" spans="1:4" x14ac:dyDescent="0.3">
      <c r="A2955" t="s">
        <v>1859</v>
      </c>
      <c r="B2955" s="7">
        <v>14946229</v>
      </c>
      <c r="C2955" s="7">
        <v>25000000</v>
      </c>
      <c r="D2955" s="7">
        <v>-10053771</v>
      </c>
    </row>
    <row r="2956" spans="1:4" x14ac:dyDescent="0.3">
      <c r="A2956" t="s">
        <v>3919</v>
      </c>
      <c r="B2956" s="7">
        <v>5900000</v>
      </c>
      <c r="C2956" s="7">
        <v>16000000</v>
      </c>
      <c r="D2956" s="7">
        <v>-10100000</v>
      </c>
    </row>
    <row r="2957" spans="1:4" x14ac:dyDescent="0.3">
      <c r="A2957" t="s">
        <v>1825</v>
      </c>
      <c r="B2957" s="7">
        <v>37879996</v>
      </c>
      <c r="C2957" s="7">
        <v>48000000</v>
      </c>
      <c r="D2957" s="7">
        <v>-10120004</v>
      </c>
    </row>
    <row r="2958" spans="1:4" x14ac:dyDescent="0.3">
      <c r="A2958" t="s">
        <v>1504</v>
      </c>
      <c r="B2958" s="7">
        <v>45860039</v>
      </c>
      <c r="C2958" s="7">
        <v>56000000</v>
      </c>
      <c r="D2958" s="7">
        <v>-10139961</v>
      </c>
    </row>
    <row r="2959" spans="1:4" x14ac:dyDescent="0.3">
      <c r="A2959" t="s">
        <v>3840</v>
      </c>
      <c r="B2959" s="7">
        <v>6855137</v>
      </c>
      <c r="C2959" s="7">
        <v>17000000</v>
      </c>
      <c r="D2959" s="7">
        <v>-10144863</v>
      </c>
    </row>
    <row r="2960" spans="1:4" x14ac:dyDescent="0.3">
      <c r="A2960" t="s">
        <v>2572</v>
      </c>
      <c r="B2960" s="7">
        <v>17848322</v>
      </c>
      <c r="C2960" s="7">
        <v>28000000</v>
      </c>
      <c r="D2960" s="7">
        <v>-10151678</v>
      </c>
    </row>
    <row r="2961" spans="1:4" x14ac:dyDescent="0.3">
      <c r="A2961" t="s">
        <v>3744</v>
      </c>
      <c r="B2961" s="7">
        <v>7837632</v>
      </c>
      <c r="C2961" s="7">
        <v>18000000</v>
      </c>
      <c r="D2961" s="7">
        <v>-10162368</v>
      </c>
    </row>
    <row r="2962" spans="1:4" x14ac:dyDescent="0.3">
      <c r="A2962" t="s">
        <v>2262</v>
      </c>
      <c r="B2962" s="7">
        <v>29802761</v>
      </c>
      <c r="C2962" s="7">
        <v>40000000</v>
      </c>
      <c r="D2962" s="7">
        <v>-10197239</v>
      </c>
    </row>
    <row r="2963" spans="1:4" x14ac:dyDescent="0.3">
      <c r="A2963" t="s">
        <v>3259</v>
      </c>
      <c r="B2963" s="7">
        <v>12782508</v>
      </c>
      <c r="C2963" s="7">
        <v>23000000</v>
      </c>
      <c r="D2963" s="7">
        <v>-10217492</v>
      </c>
    </row>
    <row r="2964" spans="1:4" x14ac:dyDescent="0.3">
      <c r="A2964" t="s">
        <v>4454</v>
      </c>
      <c r="B2964" s="7">
        <v>1779284</v>
      </c>
      <c r="C2964" s="7">
        <v>12000000</v>
      </c>
      <c r="D2964" s="7">
        <v>-10220716</v>
      </c>
    </row>
    <row r="2965" spans="1:4" x14ac:dyDescent="0.3">
      <c r="A2965" t="s">
        <v>1742</v>
      </c>
      <c r="B2965" s="7">
        <v>39778599</v>
      </c>
      <c r="C2965" s="7">
        <v>50000000</v>
      </c>
      <c r="D2965" s="7">
        <v>-10221401</v>
      </c>
    </row>
    <row r="2966" spans="1:4" x14ac:dyDescent="0.3">
      <c r="A2966" t="s">
        <v>918</v>
      </c>
      <c r="B2966" s="7">
        <v>69772969</v>
      </c>
      <c r="C2966" s="7">
        <v>80000000</v>
      </c>
      <c r="D2966" s="7">
        <v>-10227031</v>
      </c>
    </row>
    <row r="2967" spans="1:4" x14ac:dyDescent="0.3">
      <c r="A2967" t="s">
        <v>1242</v>
      </c>
      <c r="B2967" s="7">
        <v>54758461</v>
      </c>
      <c r="C2967" s="7">
        <v>65000000</v>
      </c>
      <c r="D2967" s="7">
        <v>-10241539</v>
      </c>
    </row>
    <row r="2968" spans="1:4" x14ac:dyDescent="0.3">
      <c r="A2968" t="s">
        <v>3749</v>
      </c>
      <c r="B2968" s="7">
        <v>7739049</v>
      </c>
      <c r="C2968" s="7">
        <v>18000000</v>
      </c>
      <c r="D2968" s="7">
        <v>-10260951</v>
      </c>
    </row>
    <row r="2969" spans="1:4" x14ac:dyDescent="0.3">
      <c r="A2969" t="s">
        <v>3750</v>
      </c>
      <c r="B2969" s="7">
        <v>6734844</v>
      </c>
      <c r="C2969" s="7">
        <v>17000000</v>
      </c>
      <c r="D2969" s="7">
        <v>-10265156</v>
      </c>
    </row>
    <row r="2970" spans="1:4" x14ac:dyDescent="0.3">
      <c r="A2970" t="s">
        <v>343</v>
      </c>
      <c r="B2970" s="7">
        <v>129734803</v>
      </c>
      <c r="C2970" s="7">
        <v>140000000</v>
      </c>
      <c r="D2970" s="7">
        <v>-10265197</v>
      </c>
    </row>
    <row r="2971" spans="1:4" x14ac:dyDescent="0.3">
      <c r="A2971" t="s">
        <v>3915</v>
      </c>
      <c r="B2971" s="7">
        <v>4734235</v>
      </c>
      <c r="C2971" s="7">
        <v>15000000</v>
      </c>
      <c r="D2971" s="7">
        <v>-10265765</v>
      </c>
    </row>
    <row r="2972" spans="1:4" x14ac:dyDescent="0.3">
      <c r="A2972" t="s">
        <v>3558</v>
      </c>
      <c r="B2972" s="7">
        <v>9714482</v>
      </c>
      <c r="C2972" s="7">
        <v>20000000</v>
      </c>
      <c r="D2972" s="7">
        <v>-10285518</v>
      </c>
    </row>
    <row r="2973" spans="1:4" x14ac:dyDescent="0.3">
      <c r="A2973" t="s">
        <v>4456</v>
      </c>
      <c r="B2973" s="7">
        <v>1702277</v>
      </c>
      <c r="C2973" s="7">
        <v>12000000</v>
      </c>
      <c r="D2973" s="7">
        <v>-10297723</v>
      </c>
    </row>
    <row r="2974" spans="1:4" x14ac:dyDescent="0.3">
      <c r="A2974" t="s">
        <v>3126</v>
      </c>
      <c r="B2974" s="7">
        <v>14637490</v>
      </c>
      <c r="C2974" s="7">
        <v>25000000</v>
      </c>
      <c r="D2974" s="7">
        <v>-10362510</v>
      </c>
    </row>
    <row r="2975" spans="1:4" x14ac:dyDescent="0.3">
      <c r="A2975" t="s">
        <v>3126</v>
      </c>
      <c r="B2975" s="7">
        <v>14637490</v>
      </c>
      <c r="C2975" s="7">
        <v>25000000</v>
      </c>
      <c r="D2975" s="7">
        <v>-10362510</v>
      </c>
    </row>
    <row r="2976" spans="1:4" x14ac:dyDescent="0.3">
      <c r="A2976" t="s">
        <v>4556</v>
      </c>
      <c r="B2976" s="7">
        <v>125169</v>
      </c>
      <c r="C2976" s="7">
        <v>10500000</v>
      </c>
      <c r="D2976" s="7">
        <v>-10374831</v>
      </c>
    </row>
    <row r="2977" spans="1:4" x14ac:dyDescent="0.3">
      <c r="A2977" t="s">
        <v>3127</v>
      </c>
      <c r="B2977" s="7">
        <v>14589444</v>
      </c>
      <c r="C2977" s="7">
        <v>25000000</v>
      </c>
      <c r="D2977" s="7">
        <v>-10410556</v>
      </c>
    </row>
    <row r="2978" spans="1:4" x14ac:dyDescent="0.3">
      <c r="A2978" t="s">
        <v>4648</v>
      </c>
      <c r="B2978" s="7">
        <v>11560259</v>
      </c>
      <c r="C2978" s="7">
        <v>22000000</v>
      </c>
      <c r="D2978" s="7">
        <v>-10439741</v>
      </c>
    </row>
    <row r="2979" spans="1:4" x14ac:dyDescent="0.3">
      <c r="A2979" t="s">
        <v>3559</v>
      </c>
      <c r="B2979" s="7">
        <v>9525276</v>
      </c>
      <c r="C2979" s="7">
        <v>20000000</v>
      </c>
      <c r="D2979" s="7">
        <v>-10474724</v>
      </c>
    </row>
    <row r="2980" spans="1:4" x14ac:dyDescent="0.3">
      <c r="A2980" t="s">
        <v>3791</v>
      </c>
      <c r="B2980" s="7">
        <v>7017178</v>
      </c>
      <c r="C2980" s="7">
        <v>17500000</v>
      </c>
      <c r="D2980" s="7">
        <v>-10482822</v>
      </c>
    </row>
    <row r="2981" spans="1:4" x14ac:dyDescent="0.3">
      <c r="A2981" t="s">
        <v>4459</v>
      </c>
      <c r="B2981" s="7">
        <v>1506998</v>
      </c>
      <c r="C2981" s="7">
        <v>12000000</v>
      </c>
      <c r="D2981" s="7">
        <v>-10493002</v>
      </c>
    </row>
    <row r="2982" spans="1:4" x14ac:dyDescent="0.3">
      <c r="A2982" t="s">
        <v>3076</v>
      </c>
      <c r="B2982" s="7">
        <v>14500000</v>
      </c>
      <c r="C2982" s="7">
        <v>25000000</v>
      </c>
      <c r="D2982" s="7">
        <v>-10500000</v>
      </c>
    </row>
    <row r="2983" spans="1:4" x14ac:dyDescent="0.3">
      <c r="A2983" t="s">
        <v>2934</v>
      </c>
      <c r="B2983" s="7">
        <v>4485485</v>
      </c>
      <c r="C2983" s="7">
        <v>15000000</v>
      </c>
      <c r="D2983" s="7">
        <v>-10514515</v>
      </c>
    </row>
    <row r="2984" spans="1:4" x14ac:dyDescent="0.3">
      <c r="A2984" t="s">
        <v>3659</v>
      </c>
      <c r="B2984" s="7">
        <v>8396942</v>
      </c>
      <c r="C2984" s="7">
        <v>19000000</v>
      </c>
      <c r="D2984" s="7">
        <v>-10603058</v>
      </c>
    </row>
    <row r="2985" spans="1:4" x14ac:dyDescent="0.3">
      <c r="A2985" t="s">
        <v>2162</v>
      </c>
      <c r="B2985" s="7">
        <v>29374178</v>
      </c>
      <c r="C2985" s="7">
        <v>40000000</v>
      </c>
      <c r="D2985" s="7">
        <v>-10625822</v>
      </c>
    </row>
    <row r="2986" spans="1:4" x14ac:dyDescent="0.3">
      <c r="A2986" t="s">
        <v>2336</v>
      </c>
      <c r="B2986" s="7">
        <v>23360779</v>
      </c>
      <c r="C2986" s="7">
        <v>34000000</v>
      </c>
      <c r="D2986" s="7">
        <v>-10639221</v>
      </c>
    </row>
    <row r="2987" spans="1:4" x14ac:dyDescent="0.3">
      <c r="A2987" t="s">
        <v>4342</v>
      </c>
      <c r="B2987" s="7">
        <v>4360548</v>
      </c>
      <c r="C2987" s="7">
        <v>15000000</v>
      </c>
      <c r="D2987" s="7">
        <v>-10639452</v>
      </c>
    </row>
    <row r="2988" spans="1:4" x14ac:dyDescent="0.3">
      <c r="A2988" t="s">
        <v>4537</v>
      </c>
      <c r="B2988" s="7">
        <v>352786</v>
      </c>
      <c r="C2988" s="7">
        <v>11000000</v>
      </c>
      <c r="D2988" s="7">
        <v>-10647214</v>
      </c>
    </row>
    <row r="2989" spans="1:4" x14ac:dyDescent="0.3">
      <c r="A2989" t="s">
        <v>1832</v>
      </c>
      <c r="B2989" s="7">
        <v>37339525</v>
      </c>
      <c r="C2989" s="7">
        <v>48000000</v>
      </c>
      <c r="D2989" s="7">
        <v>-10660475</v>
      </c>
    </row>
    <row r="2990" spans="1:4" x14ac:dyDescent="0.3">
      <c r="A2990" t="s">
        <v>2782</v>
      </c>
      <c r="B2990" s="7">
        <v>14334645</v>
      </c>
      <c r="C2990" s="7">
        <v>25000000</v>
      </c>
      <c r="D2990" s="7">
        <v>-10665355</v>
      </c>
    </row>
    <row r="2991" spans="1:4" x14ac:dyDescent="0.3">
      <c r="A2991" t="s">
        <v>3334</v>
      </c>
      <c r="B2991" s="7">
        <v>11326836</v>
      </c>
      <c r="C2991" s="7">
        <v>22000000</v>
      </c>
      <c r="D2991" s="7">
        <v>-10673164</v>
      </c>
    </row>
    <row r="2992" spans="1:4" x14ac:dyDescent="0.3">
      <c r="A2992" t="s">
        <v>2875</v>
      </c>
      <c r="B2992" s="7">
        <v>17324744</v>
      </c>
      <c r="C2992" s="7">
        <v>28000000</v>
      </c>
      <c r="D2992" s="7">
        <v>-10675256</v>
      </c>
    </row>
    <row r="2993" spans="1:4" x14ac:dyDescent="0.3">
      <c r="A2993" t="s">
        <v>2790</v>
      </c>
      <c r="B2993" s="7">
        <v>19316646</v>
      </c>
      <c r="C2993" s="7">
        <v>30000000</v>
      </c>
      <c r="D2993" s="7">
        <v>-10683354</v>
      </c>
    </row>
    <row r="2994" spans="1:4" x14ac:dyDescent="0.3">
      <c r="A2994" t="s">
        <v>585</v>
      </c>
      <c r="B2994" s="7">
        <v>89296573</v>
      </c>
      <c r="C2994" s="7">
        <v>100000000</v>
      </c>
      <c r="D2994" s="7">
        <v>-10703427</v>
      </c>
    </row>
    <row r="2995" spans="1:4" x14ac:dyDescent="0.3">
      <c r="A2995" t="s">
        <v>2436</v>
      </c>
      <c r="B2995" s="7">
        <v>24276500</v>
      </c>
      <c r="C2995" s="7">
        <v>35000000</v>
      </c>
      <c r="D2995" s="7">
        <v>-10723500</v>
      </c>
    </row>
    <row r="2996" spans="1:4" x14ac:dyDescent="0.3">
      <c r="A2996" t="s">
        <v>262</v>
      </c>
      <c r="B2996" s="7">
        <v>139259759</v>
      </c>
      <c r="C2996" s="7">
        <v>150000000</v>
      </c>
      <c r="D2996" s="7">
        <v>-10740241</v>
      </c>
    </row>
    <row r="2997" spans="1:4" x14ac:dyDescent="0.3">
      <c r="A2997" t="s">
        <v>4116</v>
      </c>
      <c r="B2997" s="7">
        <v>4235837</v>
      </c>
      <c r="C2997" s="7">
        <v>15000000</v>
      </c>
      <c r="D2997" s="7">
        <v>-10764163</v>
      </c>
    </row>
    <row r="2998" spans="1:4" x14ac:dyDescent="0.3">
      <c r="A2998" t="s">
        <v>4132</v>
      </c>
      <c r="B2998" s="7">
        <v>1197786</v>
      </c>
      <c r="C2998" s="7">
        <v>12000000</v>
      </c>
      <c r="D2998" s="7">
        <v>-10802214</v>
      </c>
    </row>
    <row r="2999" spans="1:4" x14ac:dyDescent="0.3">
      <c r="A2999" t="s">
        <v>3918</v>
      </c>
      <c r="B2999" s="7">
        <v>4193025</v>
      </c>
      <c r="C2999" s="7">
        <v>15000000</v>
      </c>
      <c r="D2999" s="7">
        <v>-10806975</v>
      </c>
    </row>
    <row r="3000" spans="1:4" x14ac:dyDescent="0.3">
      <c r="A3000" t="s">
        <v>2784</v>
      </c>
      <c r="B3000" s="7">
        <v>12189514</v>
      </c>
      <c r="C3000" s="7">
        <v>23000000</v>
      </c>
      <c r="D3000" s="7">
        <v>-10810486</v>
      </c>
    </row>
    <row r="3001" spans="1:4" x14ac:dyDescent="0.3">
      <c r="A3001" t="s">
        <v>2784</v>
      </c>
      <c r="B3001" s="7">
        <v>12189514</v>
      </c>
      <c r="C3001" s="7">
        <v>23000000</v>
      </c>
      <c r="D3001" s="7">
        <v>-10810486</v>
      </c>
    </row>
    <row r="3002" spans="1:4" x14ac:dyDescent="0.3">
      <c r="A3002" t="s">
        <v>1740</v>
      </c>
      <c r="B3002" s="7">
        <v>39177541</v>
      </c>
      <c r="C3002" s="7">
        <v>50000000</v>
      </c>
      <c r="D3002" s="7">
        <v>-10822459</v>
      </c>
    </row>
    <row r="3003" spans="1:4" x14ac:dyDescent="0.3">
      <c r="A3003" t="s">
        <v>3525</v>
      </c>
      <c r="B3003" s="7">
        <v>14174654</v>
      </c>
      <c r="C3003" s="7">
        <v>25000000</v>
      </c>
      <c r="D3003" s="7">
        <v>-10825346</v>
      </c>
    </row>
    <row r="3004" spans="1:4" x14ac:dyDescent="0.3">
      <c r="A3004" t="s">
        <v>1987</v>
      </c>
      <c r="B3004" s="7">
        <v>29113588</v>
      </c>
      <c r="C3004" s="7">
        <v>40000000</v>
      </c>
      <c r="D3004" s="7">
        <v>-10886412</v>
      </c>
    </row>
    <row r="3005" spans="1:4" x14ac:dyDescent="0.3">
      <c r="A3005" t="s">
        <v>3562</v>
      </c>
      <c r="B3005" s="7">
        <v>9109322</v>
      </c>
      <c r="C3005" s="7">
        <v>20000000</v>
      </c>
      <c r="D3005" s="7">
        <v>-10890678</v>
      </c>
    </row>
    <row r="3006" spans="1:4" x14ac:dyDescent="0.3">
      <c r="A3006" t="s">
        <v>4305</v>
      </c>
      <c r="B3006" s="7">
        <v>2104000</v>
      </c>
      <c r="C3006" s="7">
        <v>13000000</v>
      </c>
      <c r="D3006" s="7">
        <v>-10896000</v>
      </c>
    </row>
    <row r="3007" spans="1:4" x14ac:dyDescent="0.3">
      <c r="A3007" t="s">
        <v>908</v>
      </c>
      <c r="B3007" s="7">
        <v>69102910</v>
      </c>
      <c r="C3007" s="7">
        <v>80000000</v>
      </c>
      <c r="D3007" s="7">
        <v>-10897090</v>
      </c>
    </row>
    <row r="3008" spans="1:4" x14ac:dyDescent="0.3">
      <c r="A3008" t="s">
        <v>4211</v>
      </c>
      <c r="B3008" s="7">
        <v>3100650</v>
      </c>
      <c r="C3008" s="7">
        <v>14000000</v>
      </c>
      <c r="D3008" s="7">
        <v>-10899350</v>
      </c>
    </row>
    <row r="3009" spans="1:4" x14ac:dyDescent="0.3">
      <c r="A3009" t="s">
        <v>3129</v>
      </c>
      <c r="B3009" s="7">
        <v>14095303</v>
      </c>
      <c r="C3009" s="7">
        <v>25000000</v>
      </c>
      <c r="D3009" s="7">
        <v>-10904697</v>
      </c>
    </row>
    <row r="3010" spans="1:4" x14ac:dyDescent="0.3">
      <c r="A3010" t="s">
        <v>2160</v>
      </c>
      <c r="B3010" s="7">
        <v>29077547</v>
      </c>
      <c r="C3010" s="7">
        <v>40000000</v>
      </c>
      <c r="D3010" s="7">
        <v>-10922453</v>
      </c>
    </row>
    <row r="3011" spans="1:4" x14ac:dyDescent="0.3">
      <c r="A3011" t="s">
        <v>3689</v>
      </c>
      <c r="B3011" s="7">
        <v>6061759</v>
      </c>
      <c r="C3011" s="7">
        <v>17000000</v>
      </c>
      <c r="D3011" s="7">
        <v>-10938241</v>
      </c>
    </row>
    <row r="3012" spans="1:4" x14ac:dyDescent="0.3">
      <c r="A3012" t="s">
        <v>4325</v>
      </c>
      <c r="B3012" s="7">
        <v>2035566</v>
      </c>
      <c r="C3012" s="7">
        <v>13000000</v>
      </c>
      <c r="D3012" s="7">
        <v>-10964434</v>
      </c>
    </row>
    <row r="3013" spans="1:4" x14ac:dyDescent="0.3">
      <c r="A3013" t="s">
        <v>3169</v>
      </c>
      <c r="B3013" s="7">
        <v>4006906</v>
      </c>
      <c r="C3013" s="7">
        <v>15000000</v>
      </c>
      <c r="D3013" s="7">
        <v>-10993094</v>
      </c>
    </row>
    <row r="3014" spans="1:4" x14ac:dyDescent="0.3">
      <c r="A3014" t="s">
        <v>3219</v>
      </c>
      <c r="B3014" s="7">
        <v>13000000</v>
      </c>
      <c r="C3014" s="7">
        <v>24000000</v>
      </c>
      <c r="D3014" s="7">
        <v>-11000000</v>
      </c>
    </row>
    <row r="3015" spans="1:4" x14ac:dyDescent="0.3">
      <c r="A3015" t="s">
        <v>3526</v>
      </c>
      <c r="B3015" s="7">
        <v>15988876</v>
      </c>
      <c r="C3015" s="7">
        <v>27000000</v>
      </c>
      <c r="D3015" s="7">
        <v>-11011124</v>
      </c>
    </row>
    <row r="3016" spans="1:4" x14ac:dyDescent="0.3">
      <c r="A3016" t="s">
        <v>3131</v>
      </c>
      <c r="B3016" s="7">
        <v>13973532</v>
      </c>
      <c r="C3016" s="7">
        <v>25000000</v>
      </c>
      <c r="D3016" s="7">
        <v>-11026468</v>
      </c>
    </row>
    <row r="3017" spans="1:4" x14ac:dyDescent="0.3">
      <c r="A3017" t="s">
        <v>3131</v>
      </c>
      <c r="B3017" s="7">
        <v>13973532</v>
      </c>
      <c r="C3017" s="7">
        <v>25000000</v>
      </c>
      <c r="D3017" s="7">
        <v>-11026468</v>
      </c>
    </row>
    <row r="3018" spans="1:4" x14ac:dyDescent="0.3">
      <c r="A3018" t="s">
        <v>2749</v>
      </c>
      <c r="B3018" s="7">
        <v>18967571</v>
      </c>
      <c r="C3018" s="7">
        <v>30000000</v>
      </c>
      <c r="D3018" s="7">
        <v>-11032429</v>
      </c>
    </row>
    <row r="3019" spans="1:4" x14ac:dyDescent="0.3">
      <c r="A3019" t="s">
        <v>2316</v>
      </c>
      <c r="B3019" s="7">
        <v>26903709</v>
      </c>
      <c r="C3019" s="7">
        <v>38000000</v>
      </c>
      <c r="D3019" s="7">
        <v>-11096291</v>
      </c>
    </row>
    <row r="3020" spans="1:4" x14ac:dyDescent="0.3">
      <c r="A3020" t="s">
        <v>3571</v>
      </c>
      <c r="B3020" s="7">
        <v>8888355</v>
      </c>
      <c r="C3020" s="7">
        <v>20000000</v>
      </c>
      <c r="D3020" s="7">
        <v>-11111645</v>
      </c>
    </row>
    <row r="3021" spans="1:4" x14ac:dyDescent="0.3">
      <c r="A3021" t="s">
        <v>3776</v>
      </c>
      <c r="B3021" s="7">
        <v>229311</v>
      </c>
      <c r="C3021" s="7">
        <v>11350000</v>
      </c>
      <c r="D3021" s="7">
        <v>-11120689</v>
      </c>
    </row>
    <row r="3022" spans="1:4" x14ac:dyDescent="0.3">
      <c r="A3022" t="s">
        <v>4461</v>
      </c>
      <c r="B3022" s="7">
        <v>860002</v>
      </c>
      <c r="C3022" s="7">
        <v>12000000</v>
      </c>
      <c r="D3022" s="7">
        <v>-11139998</v>
      </c>
    </row>
    <row r="3023" spans="1:4" x14ac:dyDescent="0.3">
      <c r="A3023" t="s">
        <v>3916</v>
      </c>
      <c r="B3023" s="7">
        <v>4839383</v>
      </c>
      <c r="C3023" s="7">
        <v>16000000</v>
      </c>
      <c r="D3023" s="7">
        <v>-11160617</v>
      </c>
    </row>
    <row r="3024" spans="1:4" x14ac:dyDescent="0.3">
      <c r="A3024" t="s">
        <v>2872</v>
      </c>
      <c r="B3024" s="7">
        <v>16779636</v>
      </c>
      <c r="C3024" s="7">
        <v>28000000</v>
      </c>
      <c r="D3024" s="7">
        <v>-11220364</v>
      </c>
    </row>
    <row r="3025" spans="1:4" x14ac:dyDescent="0.3">
      <c r="A3025" t="s">
        <v>4340</v>
      </c>
      <c r="B3025" s="7">
        <v>1227324</v>
      </c>
      <c r="C3025" s="7">
        <v>12500000</v>
      </c>
      <c r="D3025" s="7">
        <v>-11272676</v>
      </c>
    </row>
    <row r="3026" spans="1:4" x14ac:dyDescent="0.3">
      <c r="A3026" t="s">
        <v>3143</v>
      </c>
      <c r="B3026" s="7">
        <v>13651662</v>
      </c>
      <c r="C3026" s="7">
        <v>25000000</v>
      </c>
      <c r="D3026" s="7">
        <v>-11348338</v>
      </c>
    </row>
    <row r="3027" spans="1:4" x14ac:dyDescent="0.3">
      <c r="A3027" t="s">
        <v>3635</v>
      </c>
      <c r="B3027" s="7">
        <v>8047690</v>
      </c>
      <c r="C3027" s="7">
        <v>19400000</v>
      </c>
      <c r="D3027" s="7">
        <v>-11352310</v>
      </c>
    </row>
    <row r="3028" spans="1:4" x14ac:dyDescent="0.3">
      <c r="A3028" t="s">
        <v>4820</v>
      </c>
      <c r="B3028" s="7">
        <v>13751</v>
      </c>
      <c r="C3028" s="7">
        <v>11400000</v>
      </c>
      <c r="D3028" s="7">
        <v>-11386249</v>
      </c>
    </row>
    <row r="3029" spans="1:4" x14ac:dyDescent="0.3">
      <c r="A3029" t="s">
        <v>1739</v>
      </c>
      <c r="B3029" s="7">
        <v>38590500</v>
      </c>
      <c r="C3029" s="7">
        <v>50000000</v>
      </c>
      <c r="D3029" s="7">
        <v>-11409500</v>
      </c>
    </row>
    <row r="3030" spans="1:4" x14ac:dyDescent="0.3">
      <c r="A3030" t="s">
        <v>4353</v>
      </c>
      <c r="B3030" s="7">
        <v>1089445</v>
      </c>
      <c r="C3030" s="7">
        <v>12500000</v>
      </c>
      <c r="D3030" s="7">
        <v>-11410555</v>
      </c>
    </row>
    <row r="3031" spans="1:4" x14ac:dyDescent="0.3">
      <c r="A3031" t="s">
        <v>4096</v>
      </c>
      <c r="B3031" s="7">
        <v>8586376</v>
      </c>
      <c r="C3031" s="7">
        <v>20000000</v>
      </c>
      <c r="D3031" s="7">
        <v>-11413624</v>
      </c>
    </row>
    <row r="3032" spans="1:4" x14ac:dyDescent="0.3">
      <c r="A3032" t="s">
        <v>4462</v>
      </c>
      <c r="B3032" s="7">
        <v>548934</v>
      </c>
      <c r="C3032" s="7">
        <v>12000000</v>
      </c>
      <c r="D3032" s="7">
        <v>-11451066</v>
      </c>
    </row>
    <row r="3033" spans="1:4" x14ac:dyDescent="0.3">
      <c r="A3033" t="s">
        <v>2163</v>
      </c>
      <c r="B3033" s="7">
        <v>28535768</v>
      </c>
      <c r="C3033" s="7">
        <v>40000000</v>
      </c>
      <c r="D3033" s="7">
        <v>-11464232</v>
      </c>
    </row>
    <row r="3034" spans="1:4" x14ac:dyDescent="0.3">
      <c r="A3034" t="s">
        <v>448</v>
      </c>
      <c r="B3034" s="7">
        <v>108521835</v>
      </c>
      <c r="C3034" s="7">
        <v>120000000</v>
      </c>
      <c r="D3034" s="7">
        <v>-11478165</v>
      </c>
    </row>
    <row r="3035" spans="1:4" x14ac:dyDescent="0.3">
      <c r="A3035" t="s">
        <v>3262</v>
      </c>
      <c r="B3035" s="7">
        <v>11508423</v>
      </c>
      <c r="C3035" s="7">
        <v>23000000</v>
      </c>
      <c r="D3035" s="7">
        <v>-11491577</v>
      </c>
    </row>
    <row r="3036" spans="1:4" x14ac:dyDescent="0.3">
      <c r="A3036" t="s">
        <v>2746</v>
      </c>
      <c r="B3036" s="7">
        <v>18500966</v>
      </c>
      <c r="C3036" s="7">
        <v>30000000</v>
      </c>
      <c r="D3036" s="7">
        <v>-11499034</v>
      </c>
    </row>
    <row r="3037" spans="1:4" x14ac:dyDescent="0.3">
      <c r="A3037" t="s">
        <v>3492</v>
      </c>
      <c r="B3037" s="7">
        <v>8500000</v>
      </c>
      <c r="C3037" s="7">
        <v>20000000</v>
      </c>
      <c r="D3037" s="7">
        <v>-11500000</v>
      </c>
    </row>
    <row r="3038" spans="1:4" x14ac:dyDescent="0.3">
      <c r="A3038" t="s">
        <v>4212</v>
      </c>
      <c r="B3038" s="7">
        <v>2474000</v>
      </c>
      <c r="C3038" s="7">
        <v>14000000</v>
      </c>
      <c r="D3038" s="7">
        <v>-11526000</v>
      </c>
    </row>
    <row r="3039" spans="1:4" x14ac:dyDescent="0.3">
      <c r="A3039" t="s">
        <v>2251</v>
      </c>
      <c r="B3039" s="7">
        <v>6498000</v>
      </c>
      <c r="C3039" s="7">
        <v>18026148</v>
      </c>
      <c r="D3039" s="7">
        <v>-11528148</v>
      </c>
    </row>
    <row r="3040" spans="1:4" x14ac:dyDescent="0.3">
      <c r="A3040" t="s">
        <v>2970</v>
      </c>
      <c r="B3040" s="7">
        <v>14469428</v>
      </c>
      <c r="C3040" s="7">
        <v>26000000</v>
      </c>
      <c r="D3040" s="7">
        <v>-11530572</v>
      </c>
    </row>
    <row r="3041" spans="1:4" x14ac:dyDescent="0.3">
      <c r="A3041" t="s">
        <v>982</v>
      </c>
      <c r="B3041" s="7">
        <v>66462600</v>
      </c>
      <c r="C3041" s="7">
        <v>78000000</v>
      </c>
      <c r="D3041" s="7">
        <v>-11537400</v>
      </c>
    </row>
    <row r="3042" spans="1:4" x14ac:dyDescent="0.3">
      <c r="A3042" t="s">
        <v>3220</v>
      </c>
      <c r="B3042" s="7">
        <v>12372410</v>
      </c>
      <c r="C3042" s="7">
        <v>24000000</v>
      </c>
      <c r="D3042" s="7">
        <v>-11627590</v>
      </c>
    </row>
    <row r="3043" spans="1:4" x14ac:dyDescent="0.3">
      <c r="A3043" t="s">
        <v>4683</v>
      </c>
      <c r="B3043" s="7">
        <v>4356743</v>
      </c>
      <c r="C3043" s="7">
        <v>16000000</v>
      </c>
      <c r="D3043" s="7">
        <v>-11643257</v>
      </c>
    </row>
    <row r="3044" spans="1:4" x14ac:dyDescent="0.3">
      <c r="A3044" t="s">
        <v>4465</v>
      </c>
      <c r="B3044" s="7">
        <v>333976</v>
      </c>
      <c r="C3044" s="7">
        <v>12000000</v>
      </c>
      <c r="D3044" s="7">
        <v>-11666024</v>
      </c>
    </row>
    <row r="3045" spans="1:4" x14ac:dyDescent="0.3">
      <c r="A3045" t="s">
        <v>4349</v>
      </c>
      <c r="B3045" s="7">
        <v>1110186</v>
      </c>
      <c r="C3045" s="7">
        <v>12800000</v>
      </c>
      <c r="D3045" s="7">
        <v>-11689814</v>
      </c>
    </row>
    <row r="3046" spans="1:4" x14ac:dyDescent="0.3">
      <c r="A3046" t="s">
        <v>2773</v>
      </c>
      <c r="B3046" s="7">
        <v>18298649</v>
      </c>
      <c r="C3046" s="7">
        <v>30000000</v>
      </c>
      <c r="D3046" s="7">
        <v>-11701351</v>
      </c>
    </row>
    <row r="3047" spans="1:4" x14ac:dyDescent="0.3">
      <c r="A3047">
        <v>2046</v>
      </c>
      <c r="B3047" s="7">
        <v>261481</v>
      </c>
      <c r="C3047" s="7">
        <v>12000000</v>
      </c>
      <c r="D3047" s="7">
        <v>-11738519</v>
      </c>
    </row>
    <row r="3048" spans="1:4" x14ac:dyDescent="0.3">
      <c r="A3048" t="s">
        <v>3493</v>
      </c>
      <c r="B3048" s="7">
        <v>18252684</v>
      </c>
      <c r="C3048" s="7">
        <v>30000000</v>
      </c>
      <c r="D3048" s="7">
        <v>-11747316</v>
      </c>
    </row>
    <row r="3049" spans="1:4" x14ac:dyDescent="0.3">
      <c r="A3049" t="s">
        <v>1271</v>
      </c>
      <c r="B3049" s="7">
        <v>43247140</v>
      </c>
      <c r="C3049" s="7">
        <v>55000000</v>
      </c>
      <c r="D3049" s="7">
        <v>-11752860</v>
      </c>
    </row>
    <row r="3050" spans="1:4" x14ac:dyDescent="0.3">
      <c r="A3050" t="s">
        <v>4469</v>
      </c>
      <c r="B3050" s="7">
        <v>214202</v>
      </c>
      <c r="C3050" s="7">
        <v>12000000</v>
      </c>
      <c r="D3050" s="7">
        <v>-11785798</v>
      </c>
    </row>
    <row r="3051" spans="1:4" x14ac:dyDescent="0.3">
      <c r="A3051" t="s">
        <v>373</v>
      </c>
      <c r="B3051" s="7">
        <v>123207194</v>
      </c>
      <c r="C3051" s="7">
        <v>135000000</v>
      </c>
      <c r="D3051" s="7">
        <v>-11792806</v>
      </c>
    </row>
    <row r="3052" spans="1:4" x14ac:dyDescent="0.3">
      <c r="A3052" t="s">
        <v>4474</v>
      </c>
      <c r="B3052" s="7">
        <v>175370</v>
      </c>
      <c r="C3052" s="7">
        <v>12000000</v>
      </c>
      <c r="D3052" s="7">
        <v>-11824630</v>
      </c>
    </row>
    <row r="3053" spans="1:4" x14ac:dyDescent="0.3">
      <c r="A3053" t="s">
        <v>4306</v>
      </c>
      <c r="B3053" s="7">
        <v>1172769</v>
      </c>
      <c r="C3053" s="7">
        <v>13000000</v>
      </c>
      <c r="D3053" s="7">
        <v>-11827231</v>
      </c>
    </row>
    <row r="3054" spans="1:4" x14ac:dyDescent="0.3">
      <c r="A3054" t="s">
        <v>432</v>
      </c>
      <c r="B3054" s="7">
        <v>113165635</v>
      </c>
      <c r="C3054" s="7">
        <v>125000000</v>
      </c>
      <c r="D3054" s="7">
        <v>-11834365</v>
      </c>
    </row>
    <row r="3055" spans="1:4" x14ac:dyDescent="0.3">
      <c r="A3055" t="s">
        <v>3836</v>
      </c>
      <c r="B3055" s="7">
        <v>7156725</v>
      </c>
      <c r="C3055" s="7">
        <v>19000000</v>
      </c>
      <c r="D3055" s="7">
        <v>-11843275</v>
      </c>
    </row>
    <row r="3056" spans="1:4" x14ac:dyDescent="0.3">
      <c r="A3056" t="s">
        <v>4311</v>
      </c>
      <c r="B3056" s="7">
        <v>1150403</v>
      </c>
      <c r="C3056" s="7">
        <v>13000000</v>
      </c>
      <c r="D3056" s="7">
        <v>-11849597</v>
      </c>
    </row>
    <row r="3057" spans="1:4" x14ac:dyDescent="0.3">
      <c r="A3057" t="s">
        <v>4484</v>
      </c>
      <c r="B3057" s="7">
        <v>48856</v>
      </c>
      <c r="C3057" s="7">
        <v>11900000</v>
      </c>
      <c r="D3057" s="7">
        <v>-11851144</v>
      </c>
    </row>
    <row r="3058" spans="1:4" x14ac:dyDescent="0.3">
      <c r="A3058" t="s">
        <v>4466</v>
      </c>
      <c r="B3058" s="7">
        <v>141853</v>
      </c>
      <c r="C3058" s="7">
        <v>12000000</v>
      </c>
      <c r="D3058" s="7">
        <v>-11858147</v>
      </c>
    </row>
    <row r="3059" spans="1:4" x14ac:dyDescent="0.3">
      <c r="A3059" t="s">
        <v>4476</v>
      </c>
      <c r="B3059" s="7">
        <v>119922</v>
      </c>
      <c r="C3059" s="7">
        <v>12000000</v>
      </c>
      <c r="D3059" s="7">
        <v>-11880078</v>
      </c>
    </row>
    <row r="3060" spans="1:4" x14ac:dyDescent="0.3">
      <c r="A3060" t="s">
        <v>3564</v>
      </c>
      <c r="B3060" s="7">
        <v>8104069</v>
      </c>
      <c r="C3060" s="7">
        <v>20000000</v>
      </c>
      <c r="D3060" s="7">
        <v>-11895931</v>
      </c>
    </row>
    <row r="3061" spans="1:4" x14ac:dyDescent="0.3">
      <c r="A3061" t="s">
        <v>3567</v>
      </c>
      <c r="B3061" s="7">
        <v>8093318</v>
      </c>
      <c r="C3061" s="7">
        <v>20000000</v>
      </c>
      <c r="D3061" s="7">
        <v>-11906682</v>
      </c>
    </row>
    <row r="3062" spans="1:4" x14ac:dyDescent="0.3">
      <c r="A3062" t="s">
        <v>5186</v>
      </c>
      <c r="B3062" s="7">
        <v>65804</v>
      </c>
      <c r="C3062" s="7">
        <v>12000000</v>
      </c>
      <c r="D3062" s="7">
        <v>-11934196</v>
      </c>
    </row>
    <row r="3063" spans="1:4" x14ac:dyDescent="0.3">
      <c r="A3063" t="s">
        <v>3565</v>
      </c>
      <c r="B3063" s="7">
        <v>8054280</v>
      </c>
      <c r="C3063" s="7">
        <v>20000000</v>
      </c>
      <c r="D3063" s="7">
        <v>-11945720</v>
      </c>
    </row>
    <row r="3064" spans="1:4" x14ac:dyDescent="0.3">
      <c r="A3064" t="s">
        <v>3135</v>
      </c>
      <c r="B3064" s="7">
        <v>13038660</v>
      </c>
      <c r="C3064" s="7">
        <v>25000000</v>
      </c>
      <c r="D3064" s="7">
        <v>-11961340</v>
      </c>
    </row>
    <row r="3065" spans="1:4" x14ac:dyDescent="0.3">
      <c r="A3065" t="s">
        <v>4315</v>
      </c>
      <c r="B3065" s="7">
        <v>1024175</v>
      </c>
      <c r="C3065" s="7">
        <v>13000000</v>
      </c>
      <c r="D3065" s="7">
        <v>-11975825</v>
      </c>
    </row>
    <row r="3066" spans="1:4" x14ac:dyDescent="0.3">
      <c r="A3066" t="s">
        <v>4479</v>
      </c>
      <c r="B3066" s="7">
        <v>14616</v>
      </c>
      <c r="C3066" s="7">
        <v>12000000</v>
      </c>
      <c r="D3066" s="7">
        <v>-11985384</v>
      </c>
    </row>
    <row r="3067" spans="1:4" x14ac:dyDescent="0.3">
      <c r="A3067" t="s">
        <v>3524</v>
      </c>
      <c r="B3067" s="7">
        <v>8000000</v>
      </c>
      <c r="C3067" s="7">
        <v>20000000</v>
      </c>
      <c r="D3067" s="7">
        <v>-12000000</v>
      </c>
    </row>
    <row r="3068" spans="1:4" x14ac:dyDescent="0.3">
      <c r="A3068" t="s">
        <v>3752</v>
      </c>
      <c r="B3068" s="7">
        <v>6000000</v>
      </c>
      <c r="C3068" s="7">
        <v>18000000</v>
      </c>
      <c r="D3068" s="7">
        <v>-12000000</v>
      </c>
    </row>
    <row r="3069" spans="1:4" x14ac:dyDescent="0.3">
      <c r="A3069" t="s">
        <v>3879</v>
      </c>
      <c r="B3069" s="7">
        <v>6462576</v>
      </c>
      <c r="C3069" s="7">
        <v>18500000</v>
      </c>
      <c r="D3069" s="7">
        <v>-12037424</v>
      </c>
    </row>
    <row r="3070" spans="1:4" x14ac:dyDescent="0.3">
      <c r="A3070" t="s">
        <v>3301</v>
      </c>
      <c r="B3070" s="7">
        <v>17951431</v>
      </c>
      <c r="C3070" s="7">
        <v>30000000</v>
      </c>
      <c r="D3070" s="7">
        <v>-12048569</v>
      </c>
    </row>
    <row r="3071" spans="1:4" x14ac:dyDescent="0.3">
      <c r="A3071" t="s">
        <v>3853</v>
      </c>
      <c r="B3071" s="7">
        <v>4930798</v>
      </c>
      <c r="C3071" s="7">
        <v>17000000</v>
      </c>
      <c r="D3071" s="7">
        <v>-12069202</v>
      </c>
    </row>
    <row r="3072" spans="1:4" x14ac:dyDescent="0.3">
      <c r="A3072" t="s">
        <v>2819</v>
      </c>
      <c r="B3072" s="7">
        <v>16930185</v>
      </c>
      <c r="C3072" s="7">
        <v>29000000</v>
      </c>
      <c r="D3072" s="7">
        <v>-12069815</v>
      </c>
    </row>
    <row r="3073" spans="1:4" x14ac:dyDescent="0.3">
      <c r="A3073" t="s">
        <v>2440</v>
      </c>
      <c r="B3073" s="7">
        <v>22913677</v>
      </c>
      <c r="C3073" s="7">
        <v>35000000</v>
      </c>
      <c r="D3073" s="7">
        <v>-12086323</v>
      </c>
    </row>
    <row r="3074" spans="1:4" x14ac:dyDescent="0.3">
      <c r="A3074" t="s">
        <v>3754</v>
      </c>
      <c r="B3074" s="7">
        <v>5887457</v>
      </c>
      <c r="C3074" s="7">
        <v>18000000</v>
      </c>
      <c r="D3074" s="7">
        <v>-12112543</v>
      </c>
    </row>
    <row r="3075" spans="1:4" x14ac:dyDescent="0.3">
      <c r="A3075" t="s">
        <v>1924</v>
      </c>
      <c r="B3075" s="7">
        <v>22877808</v>
      </c>
      <c r="C3075" s="7">
        <v>35000000</v>
      </c>
      <c r="D3075" s="7">
        <v>-12122192</v>
      </c>
    </row>
    <row r="3076" spans="1:4" x14ac:dyDescent="0.3">
      <c r="A3076" t="s">
        <v>3560</v>
      </c>
      <c r="B3076" s="7">
        <v>8855646</v>
      </c>
      <c r="C3076" s="7">
        <v>21000000</v>
      </c>
      <c r="D3076" s="7">
        <v>-12144354</v>
      </c>
    </row>
    <row r="3077" spans="1:4" x14ac:dyDescent="0.3">
      <c r="A3077" t="s">
        <v>2973</v>
      </c>
      <c r="B3077" s="7">
        <v>13829734</v>
      </c>
      <c r="C3077" s="7">
        <v>26000000</v>
      </c>
      <c r="D3077" s="7">
        <v>-12170266</v>
      </c>
    </row>
    <row r="3078" spans="1:4" x14ac:dyDescent="0.3">
      <c r="A3078" t="s">
        <v>4221</v>
      </c>
      <c r="B3078" s="7">
        <v>1752214</v>
      </c>
      <c r="C3078" s="7">
        <v>14000000</v>
      </c>
      <c r="D3078" s="7">
        <v>-12247786</v>
      </c>
    </row>
    <row r="3079" spans="1:4" x14ac:dyDescent="0.3">
      <c r="A3079" t="s">
        <v>3735</v>
      </c>
      <c r="B3079" s="7">
        <v>17750583</v>
      </c>
      <c r="C3079" s="7">
        <v>30000000</v>
      </c>
      <c r="D3079" s="7">
        <v>-12249417</v>
      </c>
    </row>
    <row r="3080" spans="1:4" x14ac:dyDescent="0.3">
      <c r="A3080" t="s">
        <v>3758</v>
      </c>
      <c r="B3080" s="7">
        <v>5694401</v>
      </c>
      <c r="C3080" s="7">
        <v>18000000</v>
      </c>
      <c r="D3080" s="7">
        <v>-12305599</v>
      </c>
    </row>
    <row r="3081" spans="1:4" x14ac:dyDescent="0.3">
      <c r="A3081" t="s">
        <v>3317</v>
      </c>
      <c r="B3081" s="7">
        <v>9694105</v>
      </c>
      <c r="C3081" s="7">
        <v>22000000</v>
      </c>
      <c r="D3081" s="7">
        <v>-12305895</v>
      </c>
    </row>
    <row r="3082" spans="1:4" x14ac:dyDescent="0.3">
      <c r="A3082" t="s">
        <v>2164</v>
      </c>
      <c r="B3082" s="7">
        <v>27663982</v>
      </c>
      <c r="C3082" s="7">
        <v>40000000</v>
      </c>
      <c r="D3082" s="7">
        <v>-12336018</v>
      </c>
    </row>
    <row r="3083" spans="1:4" x14ac:dyDescent="0.3">
      <c r="A3083" t="s">
        <v>3263</v>
      </c>
      <c r="B3083" s="7">
        <v>10660147</v>
      </c>
      <c r="C3083" s="7">
        <v>23000000</v>
      </c>
      <c r="D3083" s="7">
        <v>-12339853</v>
      </c>
    </row>
    <row r="3084" spans="1:4" x14ac:dyDescent="0.3">
      <c r="A3084" t="s">
        <v>1727</v>
      </c>
      <c r="B3084" s="7">
        <v>42610000</v>
      </c>
      <c r="C3084" s="7">
        <v>55000000</v>
      </c>
      <c r="D3084" s="7">
        <v>-12390000</v>
      </c>
    </row>
    <row r="3085" spans="1:4" x14ac:dyDescent="0.3">
      <c r="A3085" t="s">
        <v>2236</v>
      </c>
      <c r="B3085" s="7">
        <v>7564000</v>
      </c>
      <c r="C3085" s="7">
        <v>20000000</v>
      </c>
      <c r="D3085" s="7">
        <v>-12436000</v>
      </c>
    </row>
    <row r="3086" spans="1:4" x14ac:dyDescent="0.3">
      <c r="A3086" t="s">
        <v>1791</v>
      </c>
      <c r="B3086" s="7">
        <v>9528092</v>
      </c>
      <c r="C3086" s="7">
        <v>22000000</v>
      </c>
      <c r="D3086" s="7">
        <v>-12471908</v>
      </c>
    </row>
    <row r="3087" spans="1:4" x14ac:dyDescent="0.3">
      <c r="A3087" t="s">
        <v>1743</v>
      </c>
      <c r="B3087" s="7">
        <v>37486138</v>
      </c>
      <c r="C3087" s="7">
        <v>50000000</v>
      </c>
      <c r="D3087" s="7">
        <v>-12513862</v>
      </c>
    </row>
    <row r="3088" spans="1:4" x14ac:dyDescent="0.3">
      <c r="A3088" t="s">
        <v>4122</v>
      </c>
      <c r="B3088" s="7">
        <v>2412045</v>
      </c>
      <c r="C3088" s="7">
        <v>15000000</v>
      </c>
      <c r="D3088" s="7">
        <v>-12587955</v>
      </c>
    </row>
    <row r="3089" spans="1:4" x14ac:dyDescent="0.3">
      <c r="A3089" t="s">
        <v>4320</v>
      </c>
      <c r="B3089" s="7">
        <v>31662</v>
      </c>
      <c r="C3089" s="7">
        <v>12620000</v>
      </c>
      <c r="D3089" s="7">
        <v>-12588338</v>
      </c>
    </row>
    <row r="3090" spans="1:4" x14ac:dyDescent="0.3">
      <c r="A3090" t="s">
        <v>1920</v>
      </c>
      <c r="B3090" s="7">
        <v>27400000</v>
      </c>
      <c r="C3090" s="7">
        <v>40000000</v>
      </c>
      <c r="D3090" s="7">
        <v>-12600000</v>
      </c>
    </row>
    <row r="3091" spans="1:4" x14ac:dyDescent="0.3">
      <c r="A3091" t="s">
        <v>1245</v>
      </c>
      <c r="B3091" s="7">
        <v>52397389</v>
      </c>
      <c r="C3091" s="7">
        <v>65000000</v>
      </c>
      <c r="D3091" s="7">
        <v>-12602611</v>
      </c>
    </row>
    <row r="3092" spans="1:4" x14ac:dyDescent="0.3">
      <c r="A3092" t="s">
        <v>3569</v>
      </c>
      <c r="B3092" s="7">
        <v>7382993</v>
      </c>
      <c r="C3092" s="7">
        <v>20000000</v>
      </c>
      <c r="D3092" s="7">
        <v>-12617007</v>
      </c>
    </row>
    <row r="3093" spans="1:4" x14ac:dyDescent="0.3">
      <c r="A3093" t="s">
        <v>2918</v>
      </c>
      <c r="B3093" s="7">
        <v>14337579</v>
      </c>
      <c r="C3093" s="7">
        <v>27000000</v>
      </c>
      <c r="D3093" s="7">
        <v>-12662421</v>
      </c>
    </row>
    <row r="3094" spans="1:4" x14ac:dyDescent="0.3">
      <c r="A3094" t="s">
        <v>3934</v>
      </c>
      <c r="B3094" s="7">
        <v>336467</v>
      </c>
      <c r="C3094" s="7">
        <v>13000000</v>
      </c>
      <c r="D3094" s="7">
        <v>-12663533</v>
      </c>
    </row>
    <row r="3095" spans="1:4" x14ac:dyDescent="0.3">
      <c r="A3095" t="s">
        <v>4316</v>
      </c>
      <c r="B3095" s="7">
        <v>301305</v>
      </c>
      <c r="C3095" s="7">
        <v>13000000</v>
      </c>
      <c r="D3095" s="7">
        <v>-12698695</v>
      </c>
    </row>
    <row r="3096" spans="1:4" x14ac:dyDescent="0.3">
      <c r="A3096" t="s">
        <v>3573</v>
      </c>
      <c r="B3096" s="7">
        <v>7268659</v>
      </c>
      <c r="C3096" s="7">
        <v>20000000</v>
      </c>
      <c r="D3096" s="7">
        <v>-12731341</v>
      </c>
    </row>
    <row r="3097" spans="1:4" x14ac:dyDescent="0.3">
      <c r="A3097" t="s">
        <v>2755</v>
      </c>
      <c r="B3097" s="7">
        <v>17266505</v>
      </c>
      <c r="C3097" s="7">
        <v>30000000</v>
      </c>
      <c r="D3097" s="7">
        <v>-12733495</v>
      </c>
    </row>
    <row r="3098" spans="1:4" x14ac:dyDescent="0.3">
      <c r="A3098" t="s">
        <v>4330</v>
      </c>
      <c r="B3098" s="7">
        <v>214966</v>
      </c>
      <c r="C3098" s="7">
        <v>13000000</v>
      </c>
      <c r="D3098" s="7">
        <v>-12785034</v>
      </c>
    </row>
    <row r="3099" spans="1:4" x14ac:dyDescent="0.3">
      <c r="A3099" t="s">
        <v>4124</v>
      </c>
      <c r="B3099" s="7">
        <v>2203641</v>
      </c>
      <c r="C3099" s="7">
        <v>15000000</v>
      </c>
      <c r="D3099" s="7">
        <v>-12796359</v>
      </c>
    </row>
    <row r="3100" spans="1:4" x14ac:dyDescent="0.3">
      <c r="A3100" t="s">
        <v>3311</v>
      </c>
      <c r="B3100" s="7">
        <v>10696210</v>
      </c>
      <c r="C3100" s="7">
        <v>23500000</v>
      </c>
      <c r="D3100" s="7">
        <v>-12803790</v>
      </c>
    </row>
    <row r="3101" spans="1:4" x14ac:dyDescent="0.3">
      <c r="A3101" t="s">
        <v>1986</v>
      </c>
      <c r="B3101" s="7">
        <v>31136950</v>
      </c>
      <c r="C3101" s="7">
        <v>44000000</v>
      </c>
      <c r="D3101" s="7">
        <v>-12863050</v>
      </c>
    </row>
    <row r="3102" spans="1:4" x14ac:dyDescent="0.3">
      <c r="A3102" t="s">
        <v>2534</v>
      </c>
      <c r="B3102" s="7">
        <v>17120019</v>
      </c>
      <c r="C3102" s="7">
        <v>30000000</v>
      </c>
      <c r="D3102" s="7">
        <v>-12879981</v>
      </c>
    </row>
    <row r="3103" spans="1:4" x14ac:dyDescent="0.3">
      <c r="A3103" t="s">
        <v>2720</v>
      </c>
      <c r="B3103" s="7">
        <v>32095318</v>
      </c>
      <c r="C3103" s="7">
        <v>45000000</v>
      </c>
      <c r="D3103" s="7">
        <v>-12904682</v>
      </c>
    </row>
    <row r="3104" spans="1:4" x14ac:dyDescent="0.3">
      <c r="A3104" t="s">
        <v>4527</v>
      </c>
      <c r="B3104" s="7">
        <v>4068087</v>
      </c>
      <c r="C3104" s="7">
        <v>17000000</v>
      </c>
      <c r="D3104" s="7">
        <v>-12931913</v>
      </c>
    </row>
    <row r="3105" spans="1:4" x14ac:dyDescent="0.3">
      <c r="A3105" t="s">
        <v>2165</v>
      </c>
      <c r="B3105" s="7">
        <v>27053815</v>
      </c>
      <c r="C3105" s="7">
        <v>40000000</v>
      </c>
      <c r="D3105" s="7">
        <v>-12946185</v>
      </c>
    </row>
    <row r="3106" spans="1:4" x14ac:dyDescent="0.3">
      <c r="A3106" t="s">
        <v>4253</v>
      </c>
      <c r="B3106" s="7">
        <v>23947</v>
      </c>
      <c r="C3106" s="7">
        <v>13000000</v>
      </c>
      <c r="D3106" s="7">
        <v>-12976053</v>
      </c>
    </row>
    <row r="3107" spans="1:4" x14ac:dyDescent="0.3">
      <c r="A3107" t="s">
        <v>4214</v>
      </c>
      <c r="B3107" s="7">
        <v>1000000</v>
      </c>
      <c r="C3107" s="7">
        <v>14000000</v>
      </c>
      <c r="D3107" s="7">
        <v>-13000000</v>
      </c>
    </row>
    <row r="3108" spans="1:4" x14ac:dyDescent="0.3">
      <c r="A3108" t="s">
        <v>4128</v>
      </c>
      <c r="B3108" s="7">
        <v>1954202</v>
      </c>
      <c r="C3108" s="7">
        <v>15000000</v>
      </c>
      <c r="D3108" s="7">
        <v>-13045798</v>
      </c>
    </row>
    <row r="3109" spans="1:4" x14ac:dyDescent="0.3">
      <c r="A3109" t="s">
        <v>4126</v>
      </c>
      <c r="B3109" s="7">
        <v>1953732</v>
      </c>
      <c r="C3109" s="7">
        <v>15000000</v>
      </c>
      <c r="D3109" s="7">
        <v>-13046268</v>
      </c>
    </row>
    <row r="3110" spans="1:4" x14ac:dyDescent="0.3">
      <c r="A3110" t="s">
        <v>2757</v>
      </c>
      <c r="B3110" s="7">
        <v>16930884</v>
      </c>
      <c r="C3110" s="7">
        <v>30000000</v>
      </c>
      <c r="D3110" s="7">
        <v>-13069116</v>
      </c>
    </row>
    <row r="3111" spans="1:4" x14ac:dyDescent="0.3">
      <c r="A3111" t="s">
        <v>3921</v>
      </c>
      <c r="B3111" s="7">
        <v>2849142</v>
      </c>
      <c r="C3111" s="7">
        <v>16000000</v>
      </c>
      <c r="D3111" s="7">
        <v>-13150858</v>
      </c>
    </row>
    <row r="3112" spans="1:4" x14ac:dyDescent="0.3">
      <c r="A3112" t="s">
        <v>4709</v>
      </c>
      <c r="B3112" s="7">
        <v>800000</v>
      </c>
      <c r="C3112" s="7">
        <v>14000000</v>
      </c>
      <c r="D3112" s="7">
        <v>-13200000</v>
      </c>
    </row>
    <row r="3113" spans="1:4" x14ac:dyDescent="0.3">
      <c r="A3113" t="s">
        <v>2558</v>
      </c>
      <c r="B3113" s="7">
        <v>21784432</v>
      </c>
      <c r="C3113" s="7">
        <v>35000000</v>
      </c>
      <c r="D3113" s="7">
        <v>-13215568</v>
      </c>
    </row>
    <row r="3114" spans="1:4" x14ac:dyDescent="0.3">
      <c r="A3114" t="s">
        <v>4232</v>
      </c>
      <c r="B3114" s="7">
        <v>163591</v>
      </c>
      <c r="C3114" s="7">
        <v>13400000</v>
      </c>
      <c r="D3114" s="7">
        <v>-13236409</v>
      </c>
    </row>
    <row r="3115" spans="1:4" x14ac:dyDescent="0.3">
      <c r="A3115" t="s">
        <v>405</v>
      </c>
      <c r="B3115" s="7">
        <v>113733726</v>
      </c>
      <c r="C3115" s="7">
        <v>127000000</v>
      </c>
      <c r="D3115" s="7">
        <v>-13266274</v>
      </c>
    </row>
    <row r="3116" spans="1:4" x14ac:dyDescent="0.3">
      <c r="A3116" t="s">
        <v>5780</v>
      </c>
      <c r="B3116" s="7">
        <v>186354</v>
      </c>
      <c r="C3116" s="7">
        <v>13500000</v>
      </c>
      <c r="D3116" s="7">
        <v>-13313646</v>
      </c>
    </row>
    <row r="3117" spans="1:4" x14ac:dyDescent="0.3">
      <c r="A3117" t="s">
        <v>3267</v>
      </c>
      <c r="B3117" s="7">
        <v>6109075</v>
      </c>
      <c r="C3117" s="7">
        <v>19430000</v>
      </c>
      <c r="D3117" s="7">
        <v>-13320925</v>
      </c>
    </row>
    <row r="3118" spans="1:4" x14ac:dyDescent="0.3">
      <c r="A3118" t="s">
        <v>1485</v>
      </c>
      <c r="B3118" s="7">
        <v>44665963</v>
      </c>
      <c r="C3118" s="7">
        <v>58000000</v>
      </c>
      <c r="D3118" s="7">
        <v>-13334037</v>
      </c>
    </row>
    <row r="3119" spans="1:4" x14ac:dyDescent="0.3">
      <c r="A3119" t="s">
        <v>2571</v>
      </c>
      <c r="B3119" s="7">
        <v>18636537</v>
      </c>
      <c r="C3119" s="7">
        <v>32000000</v>
      </c>
      <c r="D3119" s="7">
        <v>-13363463</v>
      </c>
    </row>
    <row r="3120" spans="1:4" x14ac:dyDescent="0.3">
      <c r="A3120" t="s">
        <v>1759</v>
      </c>
      <c r="B3120" s="7">
        <v>26616999</v>
      </c>
      <c r="C3120" s="7">
        <v>40000000</v>
      </c>
      <c r="D3120" s="7">
        <v>-13383001</v>
      </c>
    </row>
    <row r="3121" spans="1:4" x14ac:dyDescent="0.3">
      <c r="A3121" t="s">
        <v>1550</v>
      </c>
      <c r="B3121" s="7">
        <v>41609593</v>
      </c>
      <c r="C3121" s="7">
        <v>55000000</v>
      </c>
      <c r="D3121" s="7">
        <v>-13390407</v>
      </c>
    </row>
    <row r="3122" spans="1:4" x14ac:dyDescent="0.3">
      <c r="A3122" t="s">
        <v>3180</v>
      </c>
      <c r="B3122" s="7">
        <v>85433</v>
      </c>
      <c r="C3122" s="7">
        <v>13500000</v>
      </c>
      <c r="D3122" s="7">
        <v>-13414567</v>
      </c>
    </row>
    <row r="3123" spans="1:4" x14ac:dyDescent="0.3">
      <c r="A3123" t="s">
        <v>1058</v>
      </c>
      <c r="B3123" s="7">
        <v>55585389</v>
      </c>
      <c r="C3123" s="7">
        <v>69000000</v>
      </c>
      <c r="D3123" s="7">
        <v>-13414611</v>
      </c>
    </row>
    <row r="3124" spans="1:4" x14ac:dyDescent="0.3">
      <c r="A3124" t="s">
        <v>3576</v>
      </c>
      <c r="B3124" s="7">
        <v>6563357</v>
      </c>
      <c r="C3124" s="7">
        <v>20000000</v>
      </c>
      <c r="D3124" s="7">
        <v>-13436643</v>
      </c>
    </row>
    <row r="3125" spans="1:4" x14ac:dyDescent="0.3">
      <c r="A3125" t="s">
        <v>3138</v>
      </c>
      <c r="B3125" s="7">
        <v>11538204</v>
      </c>
      <c r="C3125" s="7">
        <v>25000000</v>
      </c>
      <c r="D3125" s="7">
        <v>-13461796</v>
      </c>
    </row>
    <row r="3126" spans="1:4" x14ac:dyDescent="0.3">
      <c r="A3126" t="s">
        <v>3767</v>
      </c>
      <c r="B3126" s="7">
        <v>4435083</v>
      </c>
      <c r="C3126" s="7">
        <v>18000000</v>
      </c>
      <c r="D3126" s="7">
        <v>-13564917</v>
      </c>
    </row>
    <row r="3127" spans="1:4" x14ac:dyDescent="0.3">
      <c r="A3127" t="s">
        <v>2217</v>
      </c>
      <c r="B3127" s="7">
        <v>10431220</v>
      </c>
      <c r="C3127" s="7">
        <v>24000000</v>
      </c>
      <c r="D3127" s="7">
        <v>-13568780</v>
      </c>
    </row>
    <row r="3128" spans="1:4" x14ac:dyDescent="0.3">
      <c r="A3128" t="s">
        <v>3937</v>
      </c>
      <c r="B3128" s="7">
        <v>2428883</v>
      </c>
      <c r="C3128" s="7">
        <v>16000000</v>
      </c>
      <c r="D3128" s="7">
        <v>-13571117</v>
      </c>
    </row>
    <row r="3129" spans="1:4" x14ac:dyDescent="0.3">
      <c r="A3129" t="s">
        <v>3581</v>
      </c>
      <c r="B3129" s="7">
        <v>6420319</v>
      </c>
      <c r="C3129" s="7">
        <v>20000000</v>
      </c>
      <c r="D3129" s="7">
        <v>-13579681</v>
      </c>
    </row>
    <row r="3130" spans="1:4" x14ac:dyDescent="0.3">
      <c r="A3130" t="s">
        <v>3761</v>
      </c>
      <c r="B3130" s="7">
        <v>4414535</v>
      </c>
      <c r="C3130" s="7">
        <v>18000000</v>
      </c>
      <c r="D3130" s="7">
        <v>-13585465</v>
      </c>
    </row>
    <row r="3131" spans="1:4" x14ac:dyDescent="0.3">
      <c r="A3131" t="s">
        <v>3761</v>
      </c>
      <c r="B3131" s="7">
        <v>4414535</v>
      </c>
      <c r="C3131" s="7">
        <v>18000000</v>
      </c>
      <c r="D3131" s="7">
        <v>-13585465</v>
      </c>
    </row>
    <row r="3132" spans="1:4" x14ac:dyDescent="0.3">
      <c r="A3132" t="s">
        <v>219</v>
      </c>
      <c r="B3132" s="7">
        <v>146405371</v>
      </c>
      <c r="C3132" s="7">
        <v>160000000</v>
      </c>
      <c r="D3132" s="7">
        <v>-13594629</v>
      </c>
    </row>
    <row r="3133" spans="1:4" x14ac:dyDescent="0.3">
      <c r="A3133" t="s">
        <v>2018</v>
      </c>
      <c r="B3133" s="7">
        <v>26404753</v>
      </c>
      <c r="C3133" s="7">
        <v>40000000</v>
      </c>
      <c r="D3133" s="7">
        <v>-13595247</v>
      </c>
    </row>
    <row r="3134" spans="1:4" x14ac:dyDescent="0.3">
      <c r="A3134" t="s">
        <v>3650</v>
      </c>
      <c r="B3134" s="7">
        <v>1357042</v>
      </c>
      <c r="C3134" s="7">
        <v>15000000</v>
      </c>
      <c r="D3134" s="7">
        <v>-13642958</v>
      </c>
    </row>
    <row r="3135" spans="1:4" x14ac:dyDescent="0.3">
      <c r="A3135" t="s">
        <v>4129</v>
      </c>
      <c r="B3135" s="7">
        <v>1294640</v>
      </c>
      <c r="C3135" s="7">
        <v>15000000</v>
      </c>
      <c r="D3135" s="7">
        <v>-13705360</v>
      </c>
    </row>
    <row r="3136" spans="1:4" x14ac:dyDescent="0.3">
      <c r="A3136" t="s">
        <v>2981</v>
      </c>
      <c r="B3136" s="7">
        <v>12276810</v>
      </c>
      <c r="C3136" s="7">
        <v>26000000</v>
      </c>
      <c r="D3136" s="7">
        <v>-13723190</v>
      </c>
    </row>
    <row r="3137" spans="1:4" x14ac:dyDescent="0.3">
      <c r="A3137" t="s">
        <v>3724</v>
      </c>
      <c r="B3137" s="7">
        <v>4250320</v>
      </c>
      <c r="C3137" s="7">
        <v>18000000</v>
      </c>
      <c r="D3137" s="7">
        <v>-13749680</v>
      </c>
    </row>
    <row r="3138" spans="1:4" x14ac:dyDescent="0.3">
      <c r="A3138" t="s">
        <v>2924</v>
      </c>
      <c r="B3138" s="7">
        <v>13248477</v>
      </c>
      <c r="C3138" s="7">
        <v>27000000</v>
      </c>
      <c r="D3138" s="7">
        <v>-13751523</v>
      </c>
    </row>
    <row r="3139" spans="1:4" x14ac:dyDescent="0.3">
      <c r="A3139" t="s">
        <v>3141</v>
      </c>
      <c r="B3139" s="7">
        <v>12188642</v>
      </c>
      <c r="C3139" s="7">
        <v>26000000</v>
      </c>
      <c r="D3139" s="7">
        <v>-13811358</v>
      </c>
    </row>
    <row r="3140" spans="1:4" x14ac:dyDescent="0.3">
      <c r="A3140" t="s">
        <v>2744</v>
      </c>
      <c r="B3140" s="7">
        <v>21129348</v>
      </c>
      <c r="C3140" s="7">
        <v>35000000</v>
      </c>
      <c r="D3140" s="7">
        <v>-13870652</v>
      </c>
    </row>
    <row r="3141" spans="1:4" x14ac:dyDescent="0.3">
      <c r="A3141" t="s">
        <v>5695</v>
      </c>
      <c r="B3141" s="7">
        <v>115504</v>
      </c>
      <c r="C3141" s="7">
        <v>14000000</v>
      </c>
      <c r="D3141" s="7">
        <v>-13884496</v>
      </c>
    </row>
    <row r="3142" spans="1:4" x14ac:dyDescent="0.3">
      <c r="A3142" t="s">
        <v>3142</v>
      </c>
      <c r="B3142" s="7">
        <v>11100000</v>
      </c>
      <c r="C3142" s="7">
        <v>25000000</v>
      </c>
      <c r="D3142" s="7">
        <v>-13900000</v>
      </c>
    </row>
    <row r="3143" spans="1:4" x14ac:dyDescent="0.3">
      <c r="A3143" t="s">
        <v>162</v>
      </c>
      <c r="B3143" s="7">
        <v>161087183</v>
      </c>
      <c r="C3143" s="7">
        <v>175000000</v>
      </c>
      <c r="D3143" s="7">
        <v>-13912817</v>
      </c>
    </row>
    <row r="3144" spans="1:4" x14ac:dyDescent="0.3">
      <c r="A3144" t="s">
        <v>5477</v>
      </c>
      <c r="B3144" s="7">
        <v>75078</v>
      </c>
      <c r="C3144" s="7">
        <v>14000000</v>
      </c>
      <c r="D3144" s="7">
        <v>-13924922</v>
      </c>
    </row>
    <row r="3145" spans="1:4" x14ac:dyDescent="0.3">
      <c r="A3145" t="s">
        <v>3779</v>
      </c>
      <c r="B3145" s="7">
        <v>63260</v>
      </c>
      <c r="C3145" s="7">
        <v>14000000</v>
      </c>
      <c r="D3145" s="7">
        <v>-13936740</v>
      </c>
    </row>
    <row r="3146" spans="1:4" x14ac:dyDescent="0.3">
      <c r="A3146" t="s">
        <v>4220</v>
      </c>
      <c r="B3146" s="7">
        <v>46495</v>
      </c>
      <c r="C3146" s="7">
        <v>14000000</v>
      </c>
      <c r="D3146" s="7">
        <v>-13953505</v>
      </c>
    </row>
    <row r="3147" spans="1:4" x14ac:dyDescent="0.3">
      <c r="A3147" t="s">
        <v>2282</v>
      </c>
      <c r="B3147" s="7">
        <v>24044532</v>
      </c>
      <c r="C3147" s="7">
        <v>38000000</v>
      </c>
      <c r="D3147" s="7">
        <v>-13955468</v>
      </c>
    </row>
    <row r="3148" spans="1:4" x14ac:dyDescent="0.3">
      <c r="A3148" t="s">
        <v>4346</v>
      </c>
      <c r="B3148" s="7">
        <v>1039869</v>
      </c>
      <c r="C3148" s="7">
        <v>15000000</v>
      </c>
      <c r="D3148" s="7">
        <v>-13960131</v>
      </c>
    </row>
    <row r="3149" spans="1:4" x14ac:dyDescent="0.3">
      <c r="A3149" t="s">
        <v>3139</v>
      </c>
      <c r="B3149" s="7">
        <v>11008432</v>
      </c>
      <c r="C3149" s="7">
        <v>25000000</v>
      </c>
      <c r="D3149" s="7">
        <v>-13991568</v>
      </c>
    </row>
    <row r="3150" spans="1:4" x14ac:dyDescent="0.3">
      <c r="A3150" t="s">
        <v>3585</v>
      </c>
      <c r="B3150" s="7">
        <v>6002756</v>
      </c>
      <c r="C3150" s="7">
        <v>20000000</v>
      </c>
      <c r="D3150" s="7">
        <v>-13997244</v>
      </c>
    </row>
    <row r="3151" spans="1:4" x14ac:dyDescent="0.3">
      <c r="A3151" t="s">
        <v>1393</v>
      </c>
      <c r="B3151" s="7">
        <v>45996718</v>
      </c>
      <c r="C3151" s="7">
        <v>60000000</v>
      </c>
      <c r="D3151" s="7">
        <v>-14003282</v>
      </c>
    </row>
    <row r="3152" spans="1:4" x14ac:dyDescent="0.3">
      <c r="A3152" t="s">
        <v>3925</v>
      </c>
      <c r="B3152" s="7">
        <v>1984743</v>
      </c>
      <c r="C3152" s="7">
        <v>16000000</v>
      </c>
      <c r="D3152" s="7">
        <v>-14015257</v>
      </c>
    </row>
    <row r="3153" spans="1:4" x14ac:dyDescent="0.3">
      <c r="A3153" t="s">
        <v>1383</v>
      </c>
      <c r="B3153" s="7">
        <v>46975183</v>
      </c>
      <c r="C3153" s="7">
        <v>61000000</v>
      </c>
      <c r="D3153" s="7">
        <v>-14024817</v>
      </c>
    </row>
    <row r="3154" spans="1:4" x14ac:dyDescent="0.3">
      <c r="A3154" t="s">
        <v>910</v>
      </c>
      <c r="B3154" s="7">
        <v>65948711</v>
      </c>
      <c r="C3154" s="7">
        <v>80000000</v>
      </c>
      <c r="D3154" s="7">
        <v>-14051289</v>
      </c>
    </row>
    <row r="3155" spans="1:4" x14ac:dyDescent="0.3">
      <c r="A3155" t="s">
        <v>1132</v>
      </c>
      <c r="B3155" s="7">
        <v>55942830</v>
      </c>
      <c r="C3155" s="7">
        <v>70000000</v>
      </c>
      <c r="D3155" s="7">
        <v>-14057170</v>
      </c>
    </row>
    <row r="3156" spans="1:4" x14ac:dyDescent="0.3">
      <c r="A3156" t="s">
        <v>5056</v>
      </c>
      <c r="B3156" s="7">
        <v>927107</v>
      </c>
      <c r="C3156" s="7">
        <v>15000000</v>
      </c>
      <c r="D3156" s="7">
        <v>-14072893</v>
      </c>
    </row>
    <row r="3157" spans="1:4" x14ac:dyDescent="0.3">
      <c r="A3157" t="s">
        <v>3147</v>
      </c>
      <c r="B3157" s="7">
        <v>10911750</v>
      </c>
      <c r="C3157" s="7">
        <v>25000000</v>
      </c>
      <c r="D3157" s="7">
        <v>-14088250</v>
      </c>
    </row>
    <row r="3158" spans="1:4" x14ac:dyDescent="0.3">
      <c r="A3158" t="s">
        <v>4161</v>
      </c>
      <c r="B3158" s="7">
        <v>74205</v>
      </c>
      <c r="C3158" s="7">
        <v>14200000</v>
      </c>
      <c r="D3158" s="7">
        <v>-14125795</v>
      </c>
    </row>
    <row r="3159" spans="1:4" x14ac:dyDescent="0.3">
      <c r="A3159" t="s">
        <v>2459</v>
      </c>
      <c r="B3159" s="7">
        <v>16831505</v>
      </c>
      <c r="C3159" s="7">
        <v>31000000</v>
      </c>
      <c r="D3159" s="7">
        <v>-14168495</v>
      </c>
    </row>
    <row r="3160" spans="1:4" x14ac:dyDescent="0.3">
      <c r="A3160" t="s">
        <v>3356</v>
      </c>
      <c r="B3160" s="7">
        <v>6830957</v>
      </c>
      <c r="C3160" s="7">
        <v>21000000</v>
      </c>
      <c r="D3160" s="7">
        <v>-14169043</v>
      </c>
    </row>
    <row r="3161" spans="1:4" x14ac:dyDescent="0.3">
      <c r="A3161" t="s">
        <v>736</v>
      </c>
      <c r="B3161" s="7">
        <v>75817994</v>
      </c>
      <c r="C3161" s="7">
        <v>90000000</v>
      </c>
      <c r="D3161" s="7">
        <v>-14182006</v>
      </c>
    </row>
    <row r="3162" spans="1:4" x14ac:dyDescent="0.3">
      <c r="A3162" t="s">
        <v>2589</v>
      </c>
      <c r="B3162" s="7">
        <v>17797316</v>
      </c>
      <c r="C3162" s="7">
        <v>32000000</v>
      </c>
      <c r="D3162" s="7">
        <v>-14202684</v>
      </c>
    </row>
    <row r="3163" spans="1:4" x14ac:dyDescent="0.3">
      <c r="A3163" t="s">
        <v>3146</v>
      </c>
      <c r="B3163" s="7">
        <v>10769960</v>
      </c>
      <c r="C3163" s="7">
        <v>25000000</v>
      </c>
      <c r="D3163" s="7">
        <v>-14230040</v>
      </c>
    </row>
    <row r="3164" spans="1:4" x14ac:dyDescent="0.3">
      <c r="A3164" t="s">
        <v>2798</v>
      </c>
      <c r="B3164" s="7">
        <v>3752725</v>
      </c>
      <c r="C3164" s="7">
        <v>18000000</v>
      </c>
      <c r="D3164" s="7">
        <v>-14247275</v>
      </c>
    </row>
    <row r="3165" spans="1:4" x14ac:dyDescent="0.3">
      <c r="A3165" t="s">
        <v>3591</v>
      </c>
      <c r="B3165" s="7">
        <v>5749134</v>
      </c>
      <c r="C3165" s="7">
        <v>20000000</v>
      </c>
      <c r="D3165" s="7">
        <v>-14250866</v>
      </c>
    </row>
    <row r="3166" spans="1:4" x14ac:dyDescent="0.3">
      <c r="A3166" t="s">
        <v>3149</v>
      </c>
      <c r="B3166" s="7">
        <v>10719367</v>
      </c>
      <c r="C3166" s="7">
        <v>25000000</v>
      </c>
      <c r="D3166" s="7">
        <v>-14280633</v>
      </c>
    </row>
    <row r="3167" spans="1:4" x14ac:dyDescent="0.3">
      <c r="A3167" t="s">
        <v>2766</v>
      </c>
      <c r="B3167" s="7">
        <v>15709385</v>
      </c>
      <c r="C3167" s="7">
        <v>30000000</v>
      </c>
      <c r="D3167" s="7">
        <v>-14290615</v>
      </c>
    </row>
    <row r="3168" spans="1:4" x14ac:dyDescent="0.3">
      <c r="A3168" t="s">
        <v>3763</v>
      </c>
      <c r="B3168" s="7">
        <v>3707794</v>
      </c>
      <c r="C3168" s="7">
        <v>18000000</v>
      </c>
      <c r="D3168" s="7">
        <v>-14292206</v>
      </c>
    </row>
    <row r="3169" spans="1:4" x14ac:dyDescent="0.3">
      <c r="A3169" t="s">
        <v>3756</v>
      </c>
      <c r="B3169" s="7">
        <v>5701643</v>
      </c>
      <c r="C3169" s="7">
        <v>20000000</v>
      </c>
      <c r="D3169" s="7">
        <v>-14298357</v>
      </c>
    </row>
    <row r="3170" spans="1:4" x14ac:dyDescent="0.3">
      <c r="A3170" t="s">
        <v>3823</v>
      </c>
      <c r="B3170" s="7">
        <v>19693891</v>
      </c>
      <c r="C3170" s="7">
        <v>34000000</v>
      </c>
      <c r="D3170" s="7">
        <v>-14306109</v>
      </c>
    </row>
    <row r="3171" spans="1:4" x14ac:dyDescent="0.3">
      <c r="A3171" t="s">
        <v>3924</v>
      </c>
      <c r="B3171" s="7">
        <v>1686429</v>
      </c>
      <c r="C3171" s="7">
        <v>16000000</v>
      </c>
      <c r="D3171" s="7">
        <v>-14313571</v>
      </c>
    </row>
    <row r="3172" spans="1:4" x14ac:dyDescent="0.3">
      <c r="A3172" t="s">
        <v>3941</v>
      </c>
      <c r="B3172" s="7">
        <v>1181197</v>
      </c>
      <c r="C3172" s="7">
        <v>15500000</v>
      </c>
      <c r="D3172" s="7">
        <v>-14318803</v>
      </c>
    </row>
    <row r="3173" spans="1:4" x14ac:dyDescent="0.3">
      <c r="A3173" t="s">
        <v>3927</v>
      </c>
      <c r="B3173" s="7">
        <v>1666262</v>
      </c>
      <c r="C3173" s="7">
        <v>16000000</v>
      </c>
      <c r="D3173" s="7">
        <v>-14333738</v>
      </c>
    </row>
    <row r="3174" spans="1:4" x14ac:dyDescent="0.3">
      <c r="A3174" t="s">
        <v>1321</v>
      </c>
      <c r="B3174" s="7">
        <v>90646554</v>
      </c>
      <c r="C3174" s="7">
        <v>105000000</v>
      </c>
      <c r="D3174" s="7">
        <v>-14353446</v>
      </c>
    </row>
    <row r="3175" spans="1:4" x14ac:dyDescent="0.3">
      <c r="A3175" t="s">
        <v>3223</v>
      </c>
      <c r="B3175" s="7">
        <v>9639242</v>
      </c>
      <c r="C3175" s="7">
        <v>24000000</v>
      </c>
      <c r="D3175" s="7">
        <v>-14360758</v>
      </c>
    </row>
    <row r="3176" spans="1:4" x14ac:dyDescent="0.3">
      <c r="A3176" t="s">
        <v>4135</v>
      </c>
      <c r="B3176" s="7">
        <v>613556</v>
      </c>
      <c r="C3176" s="7">
        <v>15000000</v>
      </c>
      <c r="D3176" s="7">
        <v>-14386444</v>
      </c>
    </row>
    <row r="3177" spans="1:4" x14ac:dyDescent="0.3">
      <c r="A3177" t="s">
        <v>4338</v>
      </c>
      <c r="B3177" s="7">
        <v>1508689</v>
      </c>
      <c r="C3177" s="7">
        <v>16000000</v>
      </c>
      <c r="D3177" s="7">
        <v>-14491311</v>
      </c>
    </row>
    <row r="3178" spans="1:4" x14ac:dyDescent="0.3">
      <c r="A3178" t="s">
        <v>2317</v>
      </c>
      <c r="B3178" s="7">
        <v>22450975</v>
      </c>
      <c r="C3178" s="7">
        <v>37000000</v>
      </c>
      <c r="D3178" s="7">
        <v>-14549025</v>
      </c>
    </row>
    <row r="3179" spans="1:4" x14ac:dyDescent="0.3">
      <c r="A3179" t="s">
        <v>2739</v>
      </c>
      <c r="B3179" s="7">
        <v>20422207</v>
      </c>
      <c r="C3179" s="7">
        <v>35000000</v>
      </c>
      <c r="D3179" s="7">
        <v>-14577793</v>
      </c>
    </row>
    <row r="3180" spans="1:4" x14ac:dyDescent="0.3">
      <c r="A3180" t="s">
        <v>4541</v>
      </c>
      <c r="B3180" s="7">
        <v>399879</v>
      </c>
      <c r="C3180" s="7">
        <v>15000000</v>
      </c>
      <c r="D3180" s="7">
        <v>-14600121</v>
      </c>
    </row>
    <row r="3181" spans="1:4" x14ac:dyDescent="0.3">
      <c r="A3181" t="s">
        <v>1306</v>
      </c>
      <c r="B3181" s="7">
        <v>135381507</v>
      </c>
      <c r="C3181" s="7">
        <v>150000000</v>
      </c>
      <c r="D3181" s="7">
        <v>-14618493</v>
      </c>
    </row>
    <row r="3182" spans="1:4" x14ac:dyDescent="0.3">
      <c r="A3182" t="s">
        <v>4138</v>
      </c>
      <c r="B3182" s="7">
        <v>353743</v>
      </c>
      <c r="C3182" s="7">
        <v>15000000</v>
      </c>
      <c r="D3182" s="7">
        <v>-14646257</v>
      </c>
    </row>
    <row r="3183" spans="1:4" x14ac:dyDescent="0.3">
      <c r="A3183" t="s">
        <v>2257</v>
      </c>
      <c r="B3183" s="7">
        <v>25335935</v>
      </c>
      <c r="C3183" s="7">
        <v>40000000</v>
      </c>
      <c r="D3183" s="7">
        <v>-14664065</v>
      </c>
    </row>
    <row r="3184" spans="1:4" x14ac:dyDescent="0.3">
      <c r="A3184" t="s">
        <v>3760</v>
      </c>
      <c r="B3184" s="7">
        <v>5333658</v>
      </c>
      <c r="C3184" s="7">
        <v>20000000</v>
      </c>
      <c r="D3184" s="7">
        <v>-14666342</v>
      </c>
    </row>
    <row r="3185" spans="1:4" x14ac:dyDescent="0.3">
      <c r="A3185" t="s">
        <v>3156</v>
      </c>
      <c r="B3185" s="7">
        <v>10324441</v>
      </c>
      <c r="C3185" s="7">
        <v>25000000</v>
      </c>
      <c r="D3185" s="7">
        <v>-14675559</v>
      </c>
    </row>
    <row r="3186" spans="1:4" x14ac:dyDescent="0.3">
      <c r="A3186" t="s">
        <v>3843</v>
      </c>
      <c r="B3186" s="7">
        <v>2315683</v>
      </c>
      <c r="C3186" s="7">
        <v>17000000</v>
      </c>
      <c r="D3186" s="7">
        <v>-14684317</v>
      </c>
    </row>
    <row r="3187" spans="1:4" x14ac:dyDescent="0.3">
      <c r="A3187" t="s">
        <v>2455</v>
      </c>
      <c r="B3187" s="7">
        <v>20275446</v>
      </c>
      <c r="C3187" s="7">
        <v>35000000</v>
      </c>
      <c r="D3187" s="7">
        <v>-14724554</v>
      </c>
    </row>
    <row r="3188" spans="1:4" x14ac:dyDescent="0.3">
      <c r="A3188" t="s">
        <v>3587</v>
      </c>
      <c r="B3188" s="7">
        <v>5205343</v>
      </c>
      <c r="C3188" s="7">
        <v>20000000</v>
      </c>
      <c r="D3188" s="7">
        <v>-14794657</v>
      </c>
    </row>
    <row r="3189" spans="1:4" x14ac:dyDescent="0.3">
      <c r="A3189" t="s">
        <v>3764</v>
      </c>
      <c r="B3189" s="7">
        <v>3203044</v>
      </c>
      <c r="C3189" s="7">
        <v>18000000</v>
      </c>
      <c r="D3189" s="7">
        <v>-14796956</v>
      </c>
    </row>
    <row r="3190" spans="1:4" x14ac:dyDescent="0.3">
      <c r="A3190" t="s">
        <v>4218</v>
      </c>
      <c r="B3190" s="7">
        <v>183088</v>
      </c>
      <c r="C3190" s="7">
        <v>15000000</v>
      </c>
      <c r="D3190" s="7">
        <v>-14816912</v>
      </c>
    </row>
    <row r="3191" spans="1:4" x14ac:dyDescent="0.3">
      <c r="A3191" t="s">
        <v>2169</v>
      </c>
      <c r="B3191" s="7">
        <v>25178165</v>
      </c>
      <c r="C3191" s="7">
        <v>40000000</v>
      </c>
      <c r="D3191" s="7">
        <v>-14821835</v>
      </c>
    </row>
    <row r="3192" spans="1:4" x14ac:dyDescent="0.3">
      <c r="A3192" t="s">
        <v>1745</v>
      </c>
      <c r="B3192" s="7">
        <v>35168395</v>
      </c>
      <c r="C3192" s="7">
        <v>50000000</v>
      </c>
      <c r="D3192" s="7">
        <v>-14831605</v>
      </c>
    </row>
    <row r="3193" spans="1:4" x14ac:dyDescent="0.3">
      <c r="A3193" t="s">
        <v>4632</v>
      </c>
      <c r="B3193" s="7">
        <v>15156200</v>
      </c>
      <c r="C3193" s="7">
        <v>30000000</v>
      </c>
      <c r="D3193" s="7">
        <v>-14843800</v>
      </c>
    </row>
    <row r="3194" spans="1:4" x14ac:dyDescent="0.3">
      <c r="A3194" t="s">
        <v>3586</v>
      </c>
      <c r="B3194" s="7">
        <v>5132655</v>
      </c>
      <c r="C3194" s="7">
        <v>20000000</v>
      </c>
      <c r="D3194" s="7">
        <v>-14867345</v>
      </c>
    </row>
    <row r="3195" spans="1:4" x14ac:dyDescent="0.3">
      <c r="A3195" t="s">
        <v>2171</v>
      </c>
      <c r="B3195" s="7">
        <v>25117498</v>
      </c>
      <c r="C3195" s="7">
        <v>40000000</v>
      </c>
      <c r="D3195" s="7">
        <v>-14882502</v>
      </c>
    </row>
    <row r="3196" spans="1:4" x14ac:dyDescent="0.3">
      <c r="A3196" t="s">
        <v>3151</v>
      </c>
      <c r="B3196" s="7">
        <v>10114315</v>
      </c>
      <c r="C3196" s="7">
        <v>25000000</v>
      </c>
      <c r="D3196" s="7">
        <v>-14885685</v>
      </c>
    </row>
    <row r="3197" spans="1:4" x14ac:dyDescent="0.3">
      <c r="A3197" t="s">
        <v>179</v>
      </c>
      <c r="B3197" s="7">
        <v>155111815</v>
      </c>
      <c r="C3197" s="7">
        <v>170000000</v>
      </c>
      <c r="D3197" s="7">
        <v>-14888185</v>
      </c>
    </row>
    <row r="3198" spans="1:4" x14ac:dyDescent="0.3">
      <c r="A3198" t="s">
        <v>4144</v>
      </c>
      <c r="B3198" s="7">
        <v>73548</v>
      </c>
      <c r="C3198" s="7">
        <v>15000000</v>
      </c>
      <c r="D3198" s="7">
        <v>-14926452</v>
      </c>
    </row>
    <row r="3199" spans="1:4" x14ac:dyDescent="0.3">
      <c r="A3199" t="s">
        <v>3155</v>
      </c>
      <c r="B3199" s="7">
        <v>10070000</v>
      </c>
      <c r="C3199" s="7">
        <v>25000000</v>
      </c>
      <c r="D3199" s="7">
        <v>-14930000</v>
      </c>
    </row>
    <row r="3200" spans="1:4" x14ac:dyDescent="0.3">
      <c r="A3200" t="s">
        <v>1631</v>
      </c>
      <c r="B3200" s="7">
        <v>37035845</v>
      </c>
      <c r="C3200" s="7">
        <v>52000000</v>
      </c>
      <c r="D3200" s="7">
        <v>-14964155</v>
      </c>
    </row>
    <row r="3201" spans="1:4" x14ac:dyDescent="0.3">
      <c r="A3201" t="s">
        <v>4146</v>
      </c>
      <c r="B3201" s="7">
        <v>28870</v>
      </c>
      <c r="C3201" s="7">
        <v>15000000</v>
      </c>
      <c r="D3201" s="7">
        <v>-14971130</v>
      </c>
    </row>
    <row r="3202" spans="1:4" x14ac:dyDescent="0.3">
      <c r="A3202" t="s">
        <v>3932</v>
      </c>
      <c r="B3202" s="7">
        <v>23091</v>
      </c>
      <c r="C3202" s="7">
        <v>15000000</v>
      </c>
      <c r="D3202" s="7">
        <v>-14976909</v>
      </c>
    </row>
    <row r="3203" spans="1:4" x14ac:dyDescent="0.3">
      <c r="A3203" t="s">
        <v>4152</v>
      </c>
      <c r="B3203" s="7">
        <v>20380</v>
      </c>
      <c r="C3203" s="7">
        <v>15000000</v>
      </c>
      <c r="D3203" s="7">
        <v>-14979620</v>
      </c>
    </row>
    <row r="3204" spans="1:4" x14ac:dyDescent="0.3">
      <c r="A3204" t="s">
        <v>3589</v>
      </c>
      <c r="B3204" s="7">
        <v>5005883</v>
      </c>
      <c r="C3204" s="7">
        <v>20000000</v>
      </c>
      <c r="D3204" s="7">
        <v>-14994117</v>
      </c>
    </row>
    <row r="3205" spans="1:4" x14ac:dyDescent="0.3">
      <c r="A3205" t="s">
        <v>3846</v>
      </c>
      <c r="B3205" s="7">
        <v>2000000</v>
      </c>
      <c r="C3205" s="7">
        <v>17000000</v>
      </c>
      <c r="D3205" s="7">
        <v>-15000000</v>
      </c>
    </row>
    <row r="3206" spans="1:4" x14ac:dyDescent="0.3">
      <c r="A3206" t="s">
        <v>2769</v>
      </c>
      <c r="B3206" s="7">
        <v>14888028</v>
      </c>
      <c r="C3206" s="7">
        <v>30000000</v>
      </c>
      <c r="D3206" s="7">
        <v>-15111972</v>
      </c>
    </row>
    <row r="3207" spans="1:4" x14ac:dyDescent="0.3">
      <c r="A3207" t="s">
        <v>1925</v>
      </c>
      <c r="B3207" s="7">
        <v>36883539</v>
      </c>
      <c r="C3207" s="7">
        <v>52000000</v>
      </c>
      <c r="D3207" s="7">
        <v>-15116461</v>
      </c>
    </row>
    <row r="3208" spans="1:4" x14ac:dyDescent="0.3">
      <c r="A3208" t="s">
        <v>3575</v>
      </c>
      <c r="B3208" s="7">
        <v>6852144</v>
      </c>
      <c r="C3208" s="7">
        <v>22000000</v>
      </c>
      <c r="D3208" s="7">
        <v>-15147856</v>
      </c>
    </row>
    <row r="3209" spans="1:4" x14ac:dyDescent="0.3">
      <c r="A3209" t="s">
        <v>3956</v>
      </c>
      <c r="B3209" s="7">
        <v>317040</v>
      </c>
      <c r="C3209" s="7">
        <v>15500000</v>
      </c>
      <c r="D3209" s="7">
        <v>-15182960</v>
      </c>
    </row>
    <row r="3210" spans="1:4" x14ac:dyDescent="0.3">
      <c r="A3210" t="s">
        <v>5718</v>
      </c>
      <c r="B3210" s="7">
        <v>313436</v>
      </c>
      <c r="C3210" s="7">
        <v>15500000</v>
      </c>
      <c r="D3210" s="7">
        <v>-15186564</v>
      </c>
    </row>
    <row r="3211" spans="1:4" x14ac:dyDescent="0.3">
      <c r="A3211" t="s">
        <v>3943</v>
      </c>
      <c r="B3211" s="7">
        <v>81525</v>
      </c>
      <c r="C3211" s="7">
        <v>15300000</v>
      </c>
      <c r="D3211" s="7">
        <v>-15218475</v>
      </c>
    </row>
    <row r="3212" spans="1:4" x14ac:dyDescent="0.3">
      <c r="A3212" t="s">
        <v>2283</v>
      </c>
      <c r="B3212" s="7">
        <v>22770864</v>
      </c>
      <c r="C3212" s="7">
        <v>38000000</v>
      </c>
      <c r="D3212" s="7">
        <v>-15229136</v>
      </c>
    </row>
    <row r="3213" spans="1:4" x14ac:dyDescent="0.3">
      <c r="A3213" t="s">
        <v>1127</v>
      </c>
      <c r="B3213" s="7">
        <v>54222000</v>
      </c>
      <c r="C3213" s="7">
        <v>69500000</v>
      </c>
      <c r="D3213" s="7">
        <v>-15278000</v>
      </c>
    </row>
    <row r="3214" spans="1:4" x14ac:dyDescent="0.3">
      <c r="A3214" t="s">
        <v>2452</v>
      </c>
      <c r="B3214" s="7">
        <v>19692608</v>
      </c>
      <c r="C3214" s="7">
        <v>35000000</v>
      </c>
      <c r="D3214" s="7">
        <v>-15307392</v>
      </c>
    </row>
    <row r="3215" spans="1:4" x14ac:dyDescent="0.3">
      <c r="A3215" t="s">
        <v>3333</v>
      </c>
      <c r="B3215" s="7">
        <v>634277</v>
      </c>
      <c r="C3215" s="7">
        <v>16000000</v>
      </c>
      <c r="D3215" s="7">
        <v>-15365723</v>
      </c>
    </row>
    <row r="3216" spans="1:4" x14ac:dyDescent="0.3">
      <c r="A3216" t="s">
        <v>3847</v>
      </c>
      <c r="B3216" s="7">
        <v>1569918</v>
      </c>
      <c r="C3216" s="7">
        <v>17000000</v>
      </c>
      <c r="D3216" s="7">
        <v>-15430082</v>
      </c>
    </row>
    <row r="3217" spans="1:4" x14ac:dyDescent="0.3">
      <c r="A3217" t="s">
        <v>365</v>
      </c>
      <c r="B3217" s="7">
        <v>134518390</v>
      </c>
      <c r="C3217" s="7">
        <v>150000000</v>
      </c>
      <c r="D3217" s="7">
        <v>-15481610</v>
      </c>
    </row>
    <row r="3218" spans="1:4" x14ac:dyDescent="0.3">
      <c r="A3218" t="s">
        <v>2446</v>
      </c>
      <c r="B3218" s="7">
        <v>19447478</v>
      </c>
      <c r="C3218" s="7">
        <v>35000000</v>
      </c>
      <c r="D3218" s="7">
        <v>-15552522</v>
      </c>
    </row>
    <row r="3219" spans="1:4" x14ac:dyDescent="0.3">
      <c r="A3219" t="s">
        <v>1587</v>
      </c>
      <c r="B3219" s="7">
        <v>39440655</v>
      </c>
      <c r="C3219" s="7">
        <v>55000000</v>
      </c>
      <c r="D3219" s="7">
        <v>-15559345</v>
      </c>
    </row>
    <row r="3220" spans="1:4" x14ac:dyDescent="0.3">
      <c r="A3220" t="s">
        <v>3265</v>
      </c>
      <c r="B3220" s="7">
        <v>7434726</v>
      </c>
      <c r="C3220" s="7">
        <v>23000000</v>
      </c>
      <c r="D3220" s="7">
        <v>-15565274</v>
      </c>
    </row>
    <row r="3221" spans="1:4" x14ac:dyDescent="0.3">
      <c r="A3221" t="s">
        <v>3221</v>
      </c>
      <c r="B3221" s="7">
        <v>8427204</v>
      </c>
      <c r="C3221" s="7">
        <v>24000000</v>
      </c>
      <c r="D3221" s="7">
        <v>-15572796</v>
      </c>
    </row>
    <row r="3222" spans="1:4" x14ac:dyDescent="0.3">
      <c r="A3222" t="s">
        <v>1629</v>
      </c>
      <c r="B3222" s="7">
        <v>36385763</v>
      </c>
      <c r="C3222" s="7">
        <v>52000000</v>
      </c>
      <c r="D3222" s="7">
        <v>-15614237</v>
      </c>
    </row>
    <row r="3223" spans="1:4" x14ac:dyDescent="0.3">
      <c r="A3223" t="s">
        <v>2302</v>
      </c>
      <c r="B3223" s="7">
        <v>16377274</v>
      </c>
      <c r="C3223" s="7">
        <v>32000000</v>
      </c>
      <c r="D3223" s="7">
        <v>-15622726</v>
      </c>
    </row>
    <row r="3224" spans="1:4" x14ac:dyDescent="0.3">
      <c r="A3224" t="s">
        <v>2173</v>
      </c>
      <c r="B3224" s="7">
        <v>24332324</v>
      </c>
      <c r="C3224" s="7">
        <v>40000000</v>
      </c>
      <c r="D3224" s="7">
        <v>-15667676</v>
      </c>
    </row>
    <row r="3225" spans="1:4" x14ac:dyDescent="0.3">
      <c r="A3225" t="s">
        <v>5479</v>
      </c>
      <c r="B3225" s="7">
        <v>317125</v>
      </c>
      <c r="C3225" s="7">
        <v>16000000</v>
      </c>
      <c r="D3225" s="7">
        <v>-15682875</v>
      </c>
    </row>
    <row r="3226" spans="1:4" x14ac:dyDescent="0.3">
      <c r="A3226" t="s">
        <v>2454</v>
      </c>
      <c r="B3226" s="7">
        <v>19294901</v>
      </c>
      <c r="C3226" s="7">
        <v>35000000</v>
      </c>
      <c r="D3226" s="7">
        <v>-15705099</v>
      </c>
    </row>
    <row r="3227" spans="1:4" x14ac:dyDescent="0.3">
      <c r="A3227" t="s">
        <v>3593</v>
      </c>
      <c r="B3227" s="7">
        <v>4234040</v>
      </c>
      <c r="C3227" s="7">
        <v>20000000</v>
      </c>
      <c r="D3227" s="7">
        <v>-15765960</v>
      </c>
    </row>
    <row r="3228" spans="1:4" x14ac:dyDescent="0.3">
      <c r="A3228" t="s">
        <v>2770</v>
      </c>
      <c r="B3228" s="7">
        <v>14208384</v>
      </c>
      <c r="C3228" s="7">
        <v>30000000</v>
      </c>
      <c r="D3228" s="7">
        <v>-15791616</v>
      </c>
    </row>
    <row r="3229" spans="1:4" x14ac:dyDescent="0.3">
      <c r="A3229" t="s">
        <v>2203</v>
      </c>
      <c r="B3229" s="7">
        <v>14018364</v>
      </c>
      <c r="C3229" s="7">
        <v>30000000</v>
      </c>
      <c r="D3229" s="7">
        <v>-15981636</v>
      </c>
    </row>
    <row r="3230" spans="1:4" x14ac:dyDescent="0.3">
      <c r="A3230" t="s">
        <v>3935</v>
      </c>
      <c r="B3230" s="7">
        <v>2964</v>
      </c>
      <c r="C3230" s="7">
        <v>16000000</v>
      </c>
      <c r="D3230" s="7">
        <v>-15997036</v>
      </c>
    </row>
    <row r="3231" spans="1:4" x14ac:dyDescent="0.3">
      <c r="A3231" t="s">
        <v>4118</v>
      </c>
      <c r="B3231" s="7">
        <v>4002955</v>
      </c>
      <c r="C3231" s="7">
        <v>20000000</v>
      </c>
      <c r="D3231" s="7">
        <v>-15997045</v>
      </c>
    </row>
    <row r="3232" spans="1:4" x14ac:dyDescent="0.3">
      <c r="A3232" t="s">
        <v>3595</v>
      </c>
      <c r="B3232" s="7">
        <v>4001121</v>
      </c>
      <c r="C3232" s="7">
        <v>20000000</v>
      </c>
      <c r="D3232" s="7">
        <v>-15998879</v>
      </c>
    </row>
    <row r="3233" spans="1:4" x14ac:dyDescent="0.3">
      <c r="A3233" t="s">
        <v>2338</v>
      </c>
      <c r="B3233" s="7">
        <v>20991497</v>
      </c>
      <c r="C3233" s="7">
        <v>37000000</v>
      </c>
      <c r="D3233" s="7">
        <v>-16008503</v>
      </c>
    </row>
    <row r="3234" spans="1:4" x14ac:dyDescent="0.3">
      <c r="A3234" t="s">
        <v>2338</v>
      </c>
      <c r="B3234" s="7">
        <v>20991497</v>
      </c>
      <c r="C3234" s="7">
        <v>37000000</v>
      </c>
      <c r="D3234" s="7">
        <v>-16008503</v>
      </c>
    </row>
    <row r="3235" spans="1:4" x14ac:dyDescent="0.3">
      <c r="A3235" t="s">
        <v>3313</v>
      </c>
      <c r="B3235" s="7">
        <v>5974653</v>
      </c>
      <c r="C3235" s="7">
        <v>22000000</v>
      </c>
      <c r="D3235" s="7">
        <v>-16025347</v>
      </c>
    </row>
    <row r="3236" spans="1:4" x14ac:dyDescent="0.3">
      <c r="A3236" t="s">
        <v>3663</v>
      </c>
      <c r="B3236" s="7">
        <v>6923891</v>
      </c>
      <c r="C3236" s="7">
        <v>23000000</v>
      </c>
      <c r="D3236" s="7">
        <v>-16076109</v>
      </c>
    </row>
    <row r="3237" spans="1:4" x14ac:dyDescent="0.3">
      <c r="A3237" t="s">
        <v>601</v>
      </c>
      <c r="B3237" s="7">
        <v>66862068</v>
      </c>
      <c r="C3237" s="7">
        <v>83000000</v>
      </c>
      <c r="D3237" s="7">
        <v>-16137932</v>
      </c>
    </row>
    <row r="3238" spans="1:4" x14ac:dyDescent="0.3">
      <c r="A3238" t="s">
        <v>3597</v>
      </c>
      <c r="B3238" s="7">
        <v>3749061</v>
      </c>
      <c r="C3238" s="7">
        <v>20000000</v>
      </c>
      <c r="D3238" s="7">
        <v>-16250939</v>
      </c>
    </row>
    <row r="3239" spans="1:4" x14ac:dyDescent="0.3">
      <c r="A3239" t="s">
        <v>1749</v>
      </c>
      <c r="B3239" s="7">
        <v>33643461</v>
      </c>
      <c r="C3239" s="7">
        <v>50000000</v>
      </c>
      <c r="D3239" s="7">
        <v>-16356539</v>
      </c>
    </row>
    <row r="3240" spans="1:4" x14ac:dyDescent="0.3">
      <c r="A3240" t="s">
        <v>3655</v>
      </c>
      <c r="B3240" s="7">
        <v>8600000</v>
      </c>
      <c r="C3240" s="7">
        <v>25000000</v>
      </c>
      <c r="D3240" s="7">
        <v>-16400000</v>
      </c>
    </row>
    <row r="3241" spans="1:4" x14ac:dyDescent="0.3">
      <c r="A3241" t="s">
        <v>2818</v>
      </c>
      <c r="B3241" s="7">
        <v>18593156</v>
      </c>
      <c r="C3241" s="7">
        <v>35000000</v>
      </c>
      <c r="D3241" s="7">
        <v>-16406844</v>
      </c>
    </row>
    <row r="3242" spans="1:4" x14ac:dyDescent="0.3">
      <c r="A3242" t="s">
        <v>1552</v>
      </c>
      <c r="B3242" s="7">
        <v>38553833</v>
      </c>
      <c r="C3242" s="7">
        <v>55000000</v>
      </c>
      <c r="D3242" s="7">
        <v>-16446167</v>
      </c>
    </row>
    <row r="3243" spans="1:4" x14ac:dyDescent="0.3">
      <c r="A3243" t="s">
        <v>3599</v>
      </c>
      <c r="B3243" s="7">
        <v>3519627</v>
      </c>
      <c r="C3243" s="7">
        <v>20000000</v>
      </c>
      <c r="D3243" s="7">
        <v>-16480373</v>
      </c>
    </row>
    <row r="3244" spans="1:4" x14ac:dyDescent="0.3">
      <c r="A3244" t="s">
        <v>2414</v>
      </c>
      <c r="B3244" s="7">
        <v>33422806</v>
      </c>
      <c r="C3244" s="7">
        <v>50000000</v>
      </c>
      <c r="D3244" s="7">
        <v>-16577194</v>
      </c>
    </row>
    <row r="3245" spans="1:4" x14ac:dyDescent="0.3">
      <c r="A3245" t="s">
        <v>3857</v>
      </c>
      <c r="B3245" s="7">
        <v>220914</v>
      </c>
      <c r="C3245" s="7">
        <v>16800000</v>
      </c>
      <c r="D3245" s="7">
        <v>-16579086</v>
      </c>
    </row>
    <row r="3246" spans="1:4" x14ac:dyDescent="0.3">
      <c r="A3246" t="s">
        <v>3319</v>
      </c>
      <c r="B3246" s="7">
        <v>4398392</v>
      </c>
      <c r="C3246" s="7">
        <v>21000000</v>
      </c>
      <c r="D3246" s="7">
        <v>-16601608</v>
      </c>
    </row>
    <row r="3247" spans="1:4" x14ac:dyDescent="0.3">
      <c r="A3247" t="s">
        <v>803</v>
      </c>
      <c r="B3247" s="7">
        <v>51396781</v>
      </c>
      <c r="C3247" s="7">
        <v>68000000</v>
      </c>
      <c r="D3247" s="7">
        <v>-16603219</v>
      </c>
    </row>
    <row r="3248" spans="1:4" x14ac:dyDescent="0.3">
      <c r="A3248" t="s">
        <v>296</v>
      </c>
      <c r="B3248" s="7">
        <v>133382309</v>
      </c>
      <c r="C3248" s="7">
        <v>150000000</v>
      </c>
      <c r="D3248" s="7">
        <v>-16617691</v>
      </c>
    </row>
    <row r="3249" spans="1:4" x14ac:dyDescent="0.3">
      <c r="A3249" t="s">
        <v>272</v>
      </c>
      <c r="B3249" s="7">
        <v>133375846</v>
      </c>
      <c r="C3249" s="7">
        <v>150000000</v>
      </c>
      <c r="D3249" s="7">
        <v>-16624154</v>
      </c>
    </row>
    <row r="3250" spans="1:4" x14ac:dyDescent="0.3">
      <c r="A3250" t="s">
        <v>1396</v>
      </c>
      <c r="B3250" s="7">
        <v>43337279</v>
      </c>
      <c r="C3250" s="7">
        <v>60000000</v>
      </c>
      <c r="D3250" s="7">
        <v>-16662721</v>
      </c>
    </row>
    <row r="3251" spans="1:4" x14ac:dyDescent="0.3">
      <c r="A3251" t="s">
        <v>2759</v>
      </c>
      <c r="B3251" s="7">
        <v>18324242</v>
      </c>
      <c r="C3251" s="7">
        <v>35000000</v>
      </c>
      <c r="D3251" s="7">
        <v>-16675758</v>
      </c>
    </row>
    <row r="3252" spans="1:4" x14ac:dyDescent="0.3">
      <c r="A3252" t="s">
        <v>2465</v>
      </c>
      <c r="B3252" s="7">
        <v>18317151</v>
      </c>
      <c r="C3252" s="7">
        <v>35000000</v>
      </c>
      <c r="D3252" s="7">
        <v>-16682849</v>
      </c>
    </row>
    <row r="3253" spans="1:4" x14ac:dyDescent="0.3">
      <c r="A3253" t="s">
        <v>2457</v>
      </c>
      <c r="B3253" s="7">
        <v>18306166</v>
      </c>
      <c r="C3253" s="7">
        <v>35000000</v>
      </c>
      <c r="D3253" s="7">
        <v>-16693834</v>
      </c>
    </row>
    <row r="3254" spans="1:4" x14ac:dyDescent="0.3">
      <c r="A3254" t="s">
        <v>2923</v>
      </c>
      <c r="B3254" s="7">
        <v>10297897</v>
      </c>
      <c r="C3254" s="7">
        <v>27000000</v>
      </c>
      <c r="D3254" s="7">
        <v>-16702103</v>
      </c>
    </row>
    <row r="3255" spans="1:4" x14ac:dyDescent="0.3">
      <c r="A3255" t="s">
        <v>3851</v>
      </c>
      <c r="B3255" s="7">
        <v>273420</v>
      </c>
      <c r="C3255" s="7">
        <v>17000000</v>
      </c>
      <c r="D3255" s="7">
        <v>-16726580</v>
      </c>
    </row>
    <row r="3256" spans="1:4" x14ac:dyDescent="0.3">
      <c r="A3256" t="s">
        <v>3226</v>
      </c>
      <c r="B3256" s="7">
        <v>6144806</v>
      </c>
      <c r="C3256" s="7">
        <v>23000000</v>
      </c>
      <c r="D3256" s="7">
        <v>-16855194</v>
      </c>
    </row>
    <row r="3257" spans="1:4" x14ac:dyDescent="0.3">
      <c r="A3257" t="s">
        <v>3666</v>
      </c>
      <c r="B3257" s="7">
        <v>2119994</v>
      </c>
      <c r="C3257" s="7">
        <v>19000000</v>
      </c>
      <c r="D3257" s="7">
        <v>-16880006</v>
      </c>
    </row>
    <row r="3258" spans="1:4" x14ac:dyDescent="0.3">
      <c r="A3258" t="s">
        <v>1407</v>
      </c>
      <c r="B3258" s="7">
        <v>43119879</v>
      </c>
      <c r="C3258" s="7">
        <v>60000000</v>
      </c>
      <c r="D3258" s="7">
        <v>-16880121</v>
      </c>
    </row>
    <row r="3259" spans="1:4" x14ac:dyDescent="0.3">
      <c r="A3259" t="s">
        <v>3849</v>
      </c>
      <c r="B3259" s="7">
        <v>106869</v>
      </c>
      <c r="C3259" s="7">
        <v>17000000</v>
      </c>
      <c r="D3259" s="7">
        <v>-16893131</v>
      </c>
    </row>
    <row r="3260" spans="1:4" x14ac:dyDescent="0.3">
      <c r="A3260" t="s">
        <v>1391</v>
      </c>
      <c r="B3260" s="7">
        <v>43060566</v>
      </c>
      <c r="C3260" s="7">
        <v>60000000</v>
      </c>
      <c r="D3260" s="7">
        <v>-16939434</v>
      </c>
    </row>
    <row r="3261" spans="1:4" x14ac:dyDescent="0.3">
      <c r="A3261" t="s">
        <v>3145</v>
      </c>
      <c r="B3261" s="7">
        <v>11030963</v>
      </c>
      <c r="C3261" s="7">
        <v>28000000</v>
      </c>
      <c r="D3261" s="7">
        <v>-16969037</v>
      </c>
    </row>
    <row r="3262" spans="1:4" x14ac:dyDescent="0.3">
      <c r="A3262" t="s">
        <v>3538</v>
      </c>
      <c r="B3262" s="7">
        <v>12987647</v>
      </c>
      <c r="C3262" s="7">
        <v>30000000</v>
      </c>
      <c r="D3262" s="7">
        <v>-17012353</v>
      </c>
    </row>
    <row r="3263" spans="1:4" x14ac:dyDescent="0.3">
      <c r="A3263" t="s">
        <v>2884</v>
      </c>
      <c r="B3263" s="7">
        <v>10907291</v>
      </c>
      <c r="C3263" s="7">
        <v>28000000</v>
      </c>
      <c r="D3263" s="7">
        <v>-17092709</v>
      </c>
    </row>
    <row r="3264" spans="1:4" x14ac:dyDescent="0.3">
      <c r="A3264" t="s">
        <v>2771</v>
      </c>
      <c r="B3264" s="7">
        <v>12831121</v>
      </c>
      <c r="C3264" s="7">
        <v>30000000</v>
      </c>
      <c r="D3264" s="7">
        <v>-17168879</v>
      </c>
    </row>
    <row r="3265" spans="1:4" x14ac:dyDescent="0.3">
      <c r="A3265" t="s">
        <v>2771</v>
      </c>
      <c r="B3265" s="7">
        <v>12831121</v>
      </c>
      <c r="C3265" s="7">
        <v>30000000</v>
      </c>
      <c r="D3265" s="7">
        <v>-17168879</v>
      </c>
    </row>
    <row r="3266" spans="1:4" x14ac:dyDescent="0.3">
      <c r="A3266" t="s">
        <v>3793</v>
      </c>
      <c r="B3266" s="7">
        <v>325491</v>
      </c>
      <c r="C3266" s="7">
        <v>17500000</v>
      </c>
      <c r="D3266" s="7">
        <v>-17174509</v>
      </c>
    </row>
    <row r="3267" spans="1:4" x14ac:dyDescent="0.3">
      <c r="A3267" t="s">
        <v>2593</v>
      </c>
      <c r="B3267" s="7">
        <v>14268533</v>
      </c>
      <c r="C3267" s="7">
        <v>31500000</v>
      </c>
      <c r="D3267" s="7">
        <v>-17231467</v>
      </c>
    </row>
    <row r="3268" spans="1:4" x14ac:dyDescent="0.3">
      <c r="A3268" t="s">
        <v>1751</v>
      </c>
      <c r="B3268" s="7">
        <v>32741596</v>
      </c>
      <c r="C3268" s="7">
        <v>50000000</v>
      </c>
      <c r="D3268" s="7">
        <v>-17258404</v>
      </c>
    </row>
    <row r="3269" spans="1:4" x14ac:dyDescent="0.3">
      <c r="A3269" t="s">
        <v>2177</v>
      </c>
      <c r="B3269" s="7">
        <v>22717758</v>
      </c>
      <c r="C3269" s="7">
        <v>40000000</v>
      </c>
      <c r="D3269" s="7">
        <v>-17282242</v>
      </c>
    </row>
    <row r="3270" spans="1:4" x14ac:dyDescent="0.3">
      <c r="A3270" t="s">
        <v>2774</v>
      </c>
      <c r="B3270" s="7">
        <v>12712093</v>
      </c>
      <c r="C3270" s="7">
        <v>30000000</v>
      </c>
      <c r="D3270" s="7">
        <v>-17287907</v>
      </c>
    </row>
    <row r="3271" spans="1:4" x14ac:dyDescent="0.3">
      <c r="A3271" t="s">
        <v>3773</v>
      </c>
      <c r="B3271" s="7">
        <v>676698</v>
      </c>
      <c r="C3271" s="7">
        <v>18000000</v>
      </c>
      <c r="D3271" s="7">
        <v>-17323302</v>
      </c>
    </row>
    <row r="3272" spans="1:4" x14ac:dyDescent="0.3">
      <c r="A3272" t="s">
        <v>1041</v>
      </c>
      <c r="B3272" s="7">
        <v>34636443</v>
      </c>
      <c r="C3272" s="7">
        <v>52000000</v>
      </c>
      <c r="D3272" s="7">
        <v>-17363557</v>
      </c>
    </row>
    <row r="3273" spans="1:4" x14ac:dyDescent="0.3">
      <c r="A3273" t="s">
        <v>2458</v>
      </c>
      <c r="B3273" s="7">
        <v>17609982</v>
      </c>
      <c r="C3273" s="7">
        <v>35000000</v>
      </c>
      <c r="D3273" s="7">
        <v>-17390018</v>
      </c>
    </row>
    <row r="3274" spans="1:4" x14ac:dyDescent="0.3">
      <c r="A3274" t="s">
        <v>1034</v>
      </c>
      <c r="B3274" s="7">
        <v>37600435</v>
      </c>
      <c r="C3274" s="7">
        <v>55000000</v>
      </c>
      <c r="D3274" s="7">
        <v>-17399565</v>
      </c>
    </row>
    <row r="3275" spans="1:4" x14ac:dyDescent="0.3">
      <c r="A3275" t="s">
        <v>2460</v>
      </c>
      <c r="B3275" s="7">
        <v>17596256</v>
      </c>
      <c r="C3275" s="7">
        <v>35000000</v>
      </c>
      <c r="D3275" s="7">
        <v>-17403744</v>
      </c>
    </row>
    <row r="3276" spans="1:4" x14ac:dyDescent="0.3">
      <c r="A3276" t="s">
        <v>1633</v>
      </c>
      <c r="B3276" s="7">
        <v>34580635</v>
      </c>
      <c r="C3276" s="7">
        <v>52000000</v>
      </c>
      <c r="D3276" s="7">
        <v>-17419365</v>
      </c>
    </row>
    <row r="3277" spans="1:4" x14ac:dyDescent="0.3">
      <c r="A3277" t="s">
        <v>1815</v>
      </c>
      <c r="B3277" s="7">
        <v>31569268</v>
      </c>
      <c r="C3277" s="7">
        <v>49000000</v>
      </c>
      <c r="D3277" s="7">
        <v>-17430732</v>
      </c>
    </row>
    <row r="3278" spans="1:4" x14ac:dyDescent="0.3">
      <c r="A3278" t="s">
        <v>1129</v>
      </c>
      <c r="B3278" s="7">
        <v>52474616</v>
      </c>
      <c r="C3278" s="7">
        <v>70000000</v>
      </c>
      <c r="D3278" s="7">
        <v>-17525384</v>
      </c>
    </row>
    <row r="3279" spans="1:4" x14ac:dyDescent="0.3">
      <c r="A3279" t="s">
        <v>2012</v>
      </c>
      <c r="B3279" s="7">
        <v>24375436</v>
      </c>
      <c r="C3279" s="7">
        <v>42000000</v>
      </c>
      <c r="D3279" s="7">
        <v>-17624564</v>
      </c>
    </row>
    <row r="3280" spans="1:4" x14ac:dyDescent="0.3">
      <c r="A3280" t="s">
        <v>3606</v>
      </c>
      <c r="B3280" s="7">
        <v>2353728</v>
      </c>
      <c r="C3280" s="7">
        <v>20000000</v>
      </c>
      <c r="D3280" s="7">
        <v>-17646272</v>
      </c>
    </row>
    <row r="3281" spans="1:4" x14ac:dyDescent="0.3">
      <c r="A3281" t="s">
        <v>3928</v>
      </c>
      <c r="B3281" s="7">
        <v>2319187</v>
      </c>
      <c r="C3281" s="7">
        <v>20000000</v>
      </c>
      <c r="D3281" s="7">
        <v>-17680813</v>
      </c>
    </row>
    <row r="3282" spans="1:4" x14ac:dyDescent="0.3">
      <c r="A3282" t="s">
        <v>3928</v>
      </c>
      <c r="B3282" s="7">
        <v>2319187</v>
      </c>
      <c r="C3282" s="7">
        <v>20000000</v>
      </c>
      <c r="D3282" s="7">
        <v>-17680813</v>
      </c>
    </row>
    <row r="3283" spans="1:4" x14ac:dyDescent="0.3">
      <c r="A3283" t="s">
        <v>3669</v>
      </c>
      <c r="B3283" s="7">
        <v>1292527</v>
      </c>
      <c r="C3283" s="7">
        <v>19000000</v>
      </c>
      <c r="D3283" s="7">
        <v>-17707473</v>
      </c>
    </row>
    <row r="3284" spans="1:4" x14ac:dyDescent="0.3">
      <c r="A3284" t="s">
        <v>435</v>
      </c>
      <c r="B3284" s="7">
        <v>107285004</v>
      </c>
      <c r="C3284" s="7">
        <v>125000000</v>
      </c>
      <c r="D3284" s="7">
        <v>-17714996</v>
      </c>
    </row>
    <row r="3285" spans="1:4" x14ac:dyDescent="0.3">
      <c r="A3285" t="s">
        <v>4841</v>
      </c>
      <c r="B3285" s="7">
        <v>4273372</v>
      </c>
      <c r="C3285" s="7">
        <v>22000000</v>
      </c>
      <c r="D3285" s="7">
        <v>-17726628</v>
      </c>
    </row>
    <row r="3286" spans="1:4" x14ac:dyDescent="0.3">
      <c r="A3286" t="s">
        <v>3613</v>
      </c>
      <c r="B3286" s="7">
        <v>2246000</v>
      </c>
      <c r="C3286" s="7">
        <v>20000000</v>
      </c>
      <c r="D3286" s="7">
        <v>-17754000</v>
      </c>
    </row>
    <row r="3287" spans="1:4" x14ac:dyDescent="0.3">
      <c r="A3287" t="s">
        <v>2901</v>
      </c>
      <c r="B3287" s="7">
        <v>9664316</v>
      </c>
      <c r="C3287" s="7">
        <v>27500000</v>
      </c>
      <c r="D3287" s="7">
        <v>-17835684</v>
      </c>
    </row>
    <row r="3288" spans="1:4" x14ac:dyDescent="0.3">
      <c r="A3288" t="s">
        <v>3157</v>
      </c>
      <c r="B3288" s="7">
        <v>7156933</v>
      </c>
      <c r="C3288" s="7">
        <v>25000000</v>
      </c>
      <c r="D3288" s="7">
        <v>-17843067</v>
      </c>
    </row>
    <row r="3289" spans="1:4" x14ac:dyDescent="0.3">
      <c r="A3289">
        <v>1911</v>
      </c>
      <c r="B3289" s="7">
        <v>127437</v>
      </c>
      <c r="C3289" s="7">
        <v>18000000</v>
      </c>
      <c r="D3289" s="7">
        <v>-17872563</v>
      </c>
    </row>
    <row r="3290" spans="1:4" x14ac:dyDescent="0.3">
      <c r="A3290" t="s">
        <v>3601</v>
      </c>
      <c r="B3290" s="7">
        <v>3081925</v>
      </c>
      <c r="C3290" s="7">
        <v>21000000</v>
      </c>
      <c r="D3290" s="7">
        <v>-17918075</v>
      </c>
    </row>
    <row r="3291" spans="1:4" x14ac:dyDescent="0.3">
      <c r="A3291" t="s">
        <v>3720</v>
      </c>
      <c r="B3291" s="7">
        <v>45250</v>
      </c>
      <c r="C3291" s="7">
        <v>18000000</v>
      </c>
      <c r="D3291" s="7">
        <v>-17954750</v>
      </c>
    </row>
    <row r="3292" spans="1:4" x14ac:dyDescent="0.3">
      <c r="A3292" t="s">
        <v>3609</v>
      </c>
      <c r="B3292" s="7">
        <v>2000000</v>
      </c>
      <c r="C3292" s="7">
        <v>20000000</v>
      </c>
      <c r="D3292" s="7">
        <v>-18000000</v>
      </c>
    </row>
    <row r="3293" spans="1:4" x14ac:dyDescent="0.3">
      <c r="A3293" t="s">
        <v>3513</v>
      </c>
      <c r="B3293" s="7">
        <v>16988996</v>
      </c>
      <c r="C3293" s="7">
        <v>35000000</v>
      </c>
      <c r="D3293" s="7">
        <v>-18011004</v>
      </c>
    </row>
    <row r="3294" spans="1:4" x14ac:dyDescent="0.3">
      <c r="A3294" t="s">
        <v>790</v>
      </c>
      <c r="B3294" s="7">
        <v>66941559</v>
      </c>
      <c r="C3294" s="7">
        <v>85000000</v>
      </c>
      <c r="D3294" s="7">
        <v>-18058441</v>
      </c>
    </row>
    <row r="3295" spans="1:4" x14ac:dyDescent="0.3">
      <c r="A3295" t="s">
        <v>2777</v>
      </c>
      <c r="B3295" s="7">
        <v>11900000</v>
      </c>
      <c r="C3295" s="7">
        <v>30000000</v>
      </c>
      <c r="D3295" s="7">
        <v>-18100000</v>
      </c>
    </row>
    <row r="3296" spans="1:4" x14ac:dyDescent="0.3">
      <c r="A3296" t="s">
        <v>1753</v>
      </c>
      <c r="B3296" s="7">
        <v>31874869</v>
      </c>
      <c r="C3296" s="7">
        <v>50000000</v>
      </c>
      <c r="D3296" s="7">
        <v>-18125131</v>
      </c>
    </row>
    <row r="3297" spans="1:4" x14ac:dyDescent="0.3">
      <c r="A3297" t="s">
        <v>1753</v>
      </c>
      <c r="B3297" s="7">
        <v>31874869</v>
      </c>
      <c r="C3297" s="7">
        <v>50000000</v>
      </c>
      <c r="D3297" s="7">
        <v>-18125131</v>
      </c>
    </row>
    <row r="3298" spans="1:4" x14ac:dyDescent="0.3">
      <c r="A3298" t="s">
        <v>1841</v>
      </c>
      <c r="B3298" s="7">
        <v>29781453</v>
      </c>
      <c r="C3298" s="7">
        <v>48000000</v>
      </c>
      <c r="D3298" s="7">
        <v>-18218547</v>
      </c>
    </row>
    <row r="3299" spans="1:4" x14ac:dyDescent="0.3">
      <c r="A3299" t="s">
        <v>2575</v>
      </c>
      <c r="B3299" s="7">
        <v>13763130</v>
      </c>
      <c r="C3299" s="7">
        <v>32000000</v>
      </c>
      <c r="D3299" s="7">
        <v>-18236870</v>
      </c>
    </row>
    <row r="3300" spans="1:4" x14ac:dyDescent="0.3">
      <c r="A3300" t="s">
        <v>2926</v>
      </c>
      <c r="B3300" s="7">
        <v>8712564</v>
      </c>
      <c r="C3300" s="7">
        <v>27000000</v>
      </c>
      <c r="D3300" s="7">
        <v>-18287436</v>
      </c>
    </row>
    <row r="3301" spans="1:4" x14ac:dyDescent="0.3">
      <c r="A3301" t="s">
        <v>3182</v>
      </c>
      <c r="B3301" s="7">
        <v>1697956</v>
      </c>
      <c r="C3301" s="7">
        <v>20000000</v>
      </c>
      <c r="D3301" s="7">
        <v>-18302044</v>
      </c>
    </row>
    <row r="3302" spans="1:4" x14ac:dyDescent="0.3">
      <c r="A3302" t="s">
        <v>3274</v>
      </c>
      <c r="B3302" s="7">
        <v>4190530</v>
      </c>
      <c r="C3302" s="7">
        <v>22500000</v>
      </c>
      <c r="D3302" s="7">
        <v>-18309470</v>
      </c>
    </row>
    <row r="3303" spans="1:4" x14ac:dyDescent="0.3">
      <c r="A3303" t="s">
        <v>3614</v>
      </c>
      <c r="B3303" s="7">
        <v>1646664</v>
      </c>
      <c r="C3303" s="7">
        <v>20000000</v>
      </c>
      <c r="D3303" s="7">
        <v>-18353336</v>
      </c>
    </row>
    <row r="3304" spans="1:4" x14ac:dyDescent="0.3">
      <c r="A3304" t="s">
        <v>2776</v>
      </c>
      <c r="B3304" s="7">
        <v>11576087</v>
      </c>
      <c r="C3304" s="7">
        <v>30000000</v>
      </c>
      <c r="D3304" s="7">
        <v>-18423913</v>
      </c>
    </row>
    <row r="3305" spans="1:4" x14ac:dyDescent="0.3">
      <c r="A3305" t="s">
        <v>295</v>
      </c>
      <c r="B3305" s="7">
        <v>131564731</v>
      </c>
      <c r="C3305" s="7">
        <v>150000000</v>
      </c>
      <c r="D3305" s="7">
        <v>-18435269</v>
      </c>
    </row>
    <row r="3306" spans="1:4" x14ac:dyDescent="0.3">
      <c r="A3306" t="s">
        <v>699</v>
      </c>
      <c r="B3306" s="7">
        <v>81557479</v>
      </c>
      <c r="C3306" s="7">
        <v>100000000</v>
      </c>
      <c r="D3306" s="7">
        <v>-18442521</v>
      </c>
    </row>
    <row r="3307" spans="1:4" x14ac:dyDescent="0.3">
      <c r="A3307" t="s">
        <v>2977</v>
      </c>
      <c r="B3307" s="7">
        <v>7496522</v>
      </c>
      <c r="C3307" s="7">
        <v>26000000</v>
      </c>
      <c r="D3307" s="7">
        <v>-18503478</v>
      </c>
    </row>
    <row r="3308" spans="1:4" x14ac:dyDescent="0.3">
      <c r="A3308" t="s">
        <v>1983</v>
      </c>
      <c r="B3308" s="7">
        <v>24430272</v>
      </c>
      <c r="C3308" s="7">
        <v>43000000</v>
      </c>
      <c r="D3308" s="7">
        <v>-18569728</v>
      </c>
    </row>
    <row r="3309" spans="1:4" x14ac:dyDescent="0.3">
      <c r="A3309" t="s">
        <v>1811</v>
      </c>
      <c r="B3309" s="7">
        <v>21413502</v>
      </c>
      <c r="C3309" s="7">
        <v>40000000</v>
      </c>
      <c r="D3309" s="7">
        <v>-18586498</v>
      </c>
    </row>
    <row r="3310" spans="1:4" x14ac:dyDescent="0.3">
      <c r="A3310" t="s">
        <v>1264</v>
      </c>
      <c r="B3310" s="7">
        <v>24407944</v>
      </c>
      <c r="C3310" s="7">
        <v>43000000</v>
      </c>
      <c r="D3310" s="7">
        <v>-18592056</v>
      </c>
    </row>
    <row r="3311" spans="1:4" x14ac:dyDescent="0.3">
      <c r="A3311" t="s">
        <v>2473</v>
      </c>
      <c r="B3311" s="7">
        <v>13303319</v>
      </c>
      <c r="C3311" s="7">
        <v>32000000</v>
      </c>
      <c r="D3311" s="7">
        <v>-18696681</v>
      </c>
    </row>
    <row r="3312" spans="1:4" x14ac:dyDescent="0.3">
      <c r="A3312" t="s">
        <v>2764</v>
      </c>
      <c r="B3312" s="7">
        <v>16295774</v>
      </c>
      <c r="C3312" s="7">
        <v>35000000</v>
      </c>
      <c r="D3312" s="7">
        <v>-18704226</v>
      </c>
    </row>
    <row r="3313" spans="1:4" x14ac:dyDescent="0.3">
      <c r="A3313" t="s">
        <v>4120</v>
      </c>
      <c r="B3313" s="7">
        <v>3247816</v>
      </c>
      <c r="C3313" s="7">
        <v>22000000</v>
      </c>
      <c r="D3313" s="7">
        <v>-18752184</v>
      </c>
    </row>
    <row r="3314" spans="1:4" x14ac:dyDescent="0.3">
      <c r="A3314" t="s">
        <v>1570</v>
      </c>
      <c r="B3314" s="7">
        <v>51225796</v>
      </c>
      <c r="C3314" s="7">
        <v>70000000</v>
      </c>
      <c r="D3314" s="7">
        <v>-18774204</v>
      </c>
    </row>
    <row r="3315" spans="1:4" x14ac:dyDescent="0.3">
      <c r="A3315" t="s">
        <v>3615</v>
      </c>
      <c r="B3315" s="7">
        <v>1190018</v>
      </c>
      <c r="C3315" s="7">
        <v>20000000</v>
      </c>
      <c r="D3315" s="7">
        <v>-18809982</v>
      </c>
    </row>
    <row r="3316" spans="1:4" x14ac:dyDescent="0.3">
      <c r="A3316" t="s">
        <v>3630</v>
      </c>
      <c r="B3316" s="7">
        <v>1183354</v>
      </c>
      <c r="C3316" s="7">
        <v>20000000</v>
      </c>
      <c r="D3316" s="7">
        <v>-18816646</v>
      </c>
    </row>
    <row r="3317" spans="1:4" x14ac:dyDescent="0.3">
      <c r="A3317" t="s">
        <v>2182</v>
      </c>
      <c r="B3317" s="7">
        <v>21176322</v>
      </c>
      <c r="C3317" s="7">
        <v>40000000</v>
      </c>
      <c r="D3317" s="7">
        <v>-18823678</v>
      </c>
    </row>
    <row r="3318" spans="1:4" x14ac:dyDescent="0.3">
      <c r="A3318" t="s">
        <v>685</v>
      </c>
      <c r="B3318" s="7">
        <v>71148699</v>
      </c>
      <c r="C3318" s="7">
        <v>90000000</v>
      </c>
      <c r="D3318" s="7">
        <v>-18851301</v>
      </c>
    </row>
    <row r="3319" spans="1:4" x14ac:dyDescent="0.3">
      <c r="A3319" t="s">
        <v>2029</v>
      </c>
      <c r="B3319" s="7">
        <v>22108977</v>
      </c>
      <c r="C3319" s="7">
        <v>41000000</v>
      </c>
      <c r="D3319" s="7">
        <v>-18891023</v>
      </c>
    </row>
    <row r="3320" spans="1:4" x14ac:dyDescent="0.3">
      <c r="A3320" t="s">
        <v>4207</v>
      </c>
      <c r="B3320" s="7">
        <v>5108820</v>
      </c>
      <c r="C3320" s="7">
        <v>24000000</v>
      </c>
      <c r="D3320" s="7">
        <v>-18891180</v>
      </c>
    </row>
    <row r="3321" spans="1:4" x14ac:dyDescent="0.3">
      <c r="A3321" t="s">
        <v>2504</v>
      </c>
      <c r="B3321" s="7">
        <v>15081783</v>
      </c>
      <c r="C3321" s="7">
        <v>34000000</v>
      </c>
      <c r="D3321" s="7">
        <v>-18918217</v>
      </c>
    </row>
    <row r="3322" spans="1:4" x14ac:dyDescent="0.3">
      <c r="A3322" t="s">
        <v>3619</v>
      </c>
      <c r="B3322" s="7">
        <v>1064277</v>
      </c>
      <c r="C3322" s="7">
        <v>20000000</v>
      </c>
      <c r="D3322" s="7">
        <v>-18935723</v>
      </c>
    </row>
    <row r="3323" spans="1:4" x14ac:dyDescent="0.3">
      <c r="A3323" t="s">
        <v>3661</v>
      </c>
      <c r="B3323" s="7">
        <v>12561</v>
      </c>
      <c r="C3323" s="7">
        <v>19000000</v>
      </c>
      <c r="D3323" s="7">
        <v>-18987439</v>
      </c>
    </row>
    <row r="3324" spans="1:4" x14ac:dyDescent="0.3">
      <c r="A3324" t="s">
        <v>2196</v>
      </c>
      <c r="B3324" s="7">
        <v>20999103</v>
      </c>
      <c r="C3324" s="7">
        <v>40000000</v>
      </c>
      <c r="D3324" s="7">
        <v>-19000897</v>
      </c>
    </row>
    <row r="3325" spans="1:4" x14ac:dyDescent="0.3">
      <c r="A3325" t="s">
        <v>2791</v>
      </c>
      <c r="B3325" s="7">
        <v>10965209</v>
      </c>
      <c r="C3325" s="7">
        <v>30000000</v>
      </c>
      <c r="D3325" s="7">
        <v>-19034791</v>
      </c>
    </row>
    <row r="3326" spans="1:4" x14ac:dyDescent="0.3">
      <c r="A3326" t="s">
        <v>3328</v>
      </c>
      <c r="B3326" s="7">
        <v>2963012</v>
      </c>
      <c r="C3326" s="7">
        <v>22000000</v>
      </c>
      <c r="D3326" s="7">
        <v>-19036988</v>
      </c>
    </row>
    <row r="3327" spans="1:4" x14ac:dyDescent="0.3">
      <c r="A3327" t="s">
        <v>2539</v>
      </c>
      <c r="B3327" s="7">
        <v>10955425</v>
      </c>
      <c r="C3327" s="7">
        <v>30000000</v>
      </c>
      <c r="D3327" s="7">
        <v>-19044575</v>
      </c>
    </row>
    <row r="3328" spans="1:4" x14ac:dyDescent="0.3">
      <c r="A3328" t="s">
        <v>3479</v>
      </c>
      <c r="B3328" s="7">
        <v>20916309</v>
      </c>
      <c r="C3328" s="7">
        <v>40000000</v>
      </c>
      <c r="D3328" s="7">
        <v>-19083691</v>
      </c>
    </row>
    <row r="3329" spans="1:4" x14ac:dyDescent="0.3">
      <c r="A3329" t="s">
        <v>2876</v>
      </c>
      <c r="B3329" s="7">
        <v>8888143</v>
      </c>
      <c r="C3329" s="7">
        <v>28000000</v>
      </c>
      <c r="D3329" s="7">
        <v>-19111857</v>
      </c>
    </row>
    <row r="3330" spans="1:4" x14ac:dyDescent="0.3">
      <c r="A3330" t="s">
        <v>2796</v>
      </c>
      <c r="B3330" s="7">
        <v>10880926</v>
      </c>
      <c r="C3330" s="7">
        <v>30000000</v>
      </c>
      <c r="D3330" s="7">
        <v>-19119074</v>
      </c>
    </row>
    <row r="3331" spans="1:4" x14ac:dyDescent="0.3">
      <c r="A3331" t="s">
        <v>2619</v>
      </c>
      <c r="B3331" s="7">
        <v>11854694</v>
      </c>
      <c r="C3331" s="7">
        <v>31000000</v>
      </c>
      <c r="D3331" s="7">
        <v>-19145306</v>
      </c>
    </row>
    <row r="3332" spans="1:4" x14ac:dyDescent="0.3">
      <c r="A3332" t="s">
        <v>3235</v>
      </c>
      <c r="B3332" s="7">
        <v>4710455</v>
      </c>
      <c r="C3332" s="7">
        <v>24000000</v>
      </c>
      <c r="D3332" s="7">
        <v>-19289545</v>
      </c>
    </row>
    <row r="3333" spans="1:4" x14ac:dyDescent="0.3">
      <c r="A3333" t="s">
        <v>1565</v>
      </c>
      <c r="B3333" s="7">
        <v>35707327</v>
      </c>
      <c r="C3333" s="7">
        <v>55000000</v>
      </c>
      <c r="D3333" s="7">
        <v>-19292673</v>
      </c>
    </row>
    <row r="3334" spans="1:4" x14ac:dyDescent="0.3">
      <c r="A3334" t="s">
        <v>450</v>
      </c>
      <c r="B3334" s="7">
        <v>100685880</v>
      </c>
      <c r="C3334" s="7">
        <v>120000000</v>
      </c>
      <c r="D3334" s="7">
        <v>-19314120</v>
      </c>
    </row>
    <row r="3335" spans="1:4" x14ac:dyDescent="0.3">
      <c r="A3335" t="s">
        <v>3163</v>
      </c>
      <c r="B3335" s="7">
        <v>5654777</v>
      </c>
      <c r="C3335" s="7">
        <v>25000000</v>
      </c>
      <c r="D3335" s="7">
        <v>-19345223</v>
      </c>
    </row>
    <row r="3336" spans="1:4" x14ac:dyDescent="0.3">
      <c r="A3336" t="s">
        <v>2284</v>
      </c>
      <c r="B3336" s="7">
        <v>18653746</v>
      </c>
      <c r="C3336" s="7">
        <v>38000000</v>
      </c>
      <c r="D3336" s="7">
        <v>-19346254</v>
      </c>
    </row>
    <row r="3337" spans="1:4" x14ac:dyDescent="0.3">
      <c r="A3337" t="s">
        <v>1400</v>
      </c>
      <c r="B3337" s="7">
        <v>40559930</v>
      </c>
      <c r="C3337" s="7">
        <v>60000000</v>
      </c>
      <c r="D3337" s="7">
        <v>-19440070</v>
      </c>
    </row>
    <row r="3338" spans="1:4" x14ac:dyDescent="0.3">
      <c r="A3338" t="s">
        <v>3164</v>
      </c>
      <c r="B3338" s="7">
        <v>5516708</v>
      </c>
      <c r="C3338" s="7">
        <v>25000000</v>
      </c>
      <c r="D3338" s="7">
        <v>-19483292</v>
      </c>
    </row>
    <row r="3339" spans="1:4" x14ac:dyDescent="0.3">
      <c r="A3339" t="s">
        <v>914</v>
      </c>
      <c r="B3339" s="7">
        <v>60507228</v>
      </c>
      <c r="C3339" s="7">
        <v>80000000</v>
      </c>
      <c r="D3339" s="7">
        <v>-19492772</v>
      </c>
    </row>
    <row r="3340" spans="1:4" x14ac:dyDescent="0.3">
      <c r="A3340" t="s">
        <v>2928</v>
      </c>
      <c r="B3340" s="7">
        <v>7486906</v>
      </c>
      <c r="C3340" s="7">
        <v>27000000</v>
      </c>
      <c r="D3340" s="7">
        <v>-19513094</v>
      </c>
    </row>
    <row r="3341" spans="1:4" x14ac:dyDescent="0.3">
      <c r="A3341" t="s">
        <v>3636</v>
      </c>
      <c r="B3341" s="7">
        <v>476270</v>
      </c>
      <c r="C3341" s="7">
        <v>20000000</v>
      </c>
      <c r="D3341" s="7">
        <v>-19523730</v>
      </c>
    </row>
    <row r="3342" spans="1:4" x14ac:dyDescent="0.3">
      <c r="A3342" t="s">
        <v>2881</v>
      </c>
      <c r="B3342" s="7">
        <v>8434601</v>
      </c>
      <c r="C3342" s="7">
        <v>28000000</v>
      </c>
      <c r="D3342" s="7">
        <v>-19565399</v>
      </c>
    </row>
    <row r="3343" spans="1:4" x14ac:dyDescent="0.3">
      <c r="A3343" t="s">
        <v>4312</v>
      </c>
      <c r="B3343" s="7">
        <v>403932</v>
      </c>
      <c r="C3343" s="7">
        <v>20000000</v>
      </c>
      <c r="D3343" s="7">
        <v>-19596068</v>
      </c>
    </row>
    <row r="3344" spans="1:4" x14ac:dyDescent="0.3">
      <c r="A3344" t="s">
        <v>4312</v>
      </c>
      <c r="B3344" s="7">
        <v>403932</v>
      </c>
      <c r="C3344" s="7">
        <v>20000000</v>
      </c>
      <c r="D3344" s="7">
        <v>-19596068</v>
      </c>
    </row>
    <row r="3345" spans="1:4" x14ac:dyDescent="0.3">
      <c r="A3345" t="s">
        <v>3625</v>
      </c>
      <c r="B3345" s="7">
        <v>375474</v>
      </c>
      <c r="C3345" s="7">
        <v>20000000</v>
      </c>
      <c r="D3345" s="7">
        <v>-19624526</v>
      </c>
    </row>
    <row r="3346" spans="1:4" x14ac:dyDescent="0.3">
      <c r="A3346" t="s">
        <v>5531</v>
      </c>
      <c r="B3346" s="7">
        <v>252652</v>
      </c>
      <c r="C3346" s="7">
        <v>19900000</v>
      </c>
      <c r="D3346" s="7">
        <v>-19647348</v>
      </c>
    </row>
    <row r="3347" spans="1:4" x14ac:dyDescent="0.3">
      <c r="A3347" t="s">
        <v>3228</v>
      </c>
      <c r="B3347" s="7">
        <v>4308981</v>
      </c>
      <c r="C3347" s="7">
        <v>24000000</v>
      </c>
      <c r="D3347" s="7">
        <v>-19691019</v>
      </c>
    </row>
    <row r="3348" spans="1:4" x14ac:dyDescent="0.3">
      <c r="A3348" t="s">
        <v>1754</v>
      </c>
      <c r="B3348" s="7">
        <v>30306268</v>
      </c>
      <c r="C3348" s="7">
        <v>50000000</v>
      </c>
      <c r="D3348" s="7">
        <v>-19693732</v>
      </c>
    </row>
    <row r="3349" spans="1:4" x14ac:dyDescent="0.3">
      <c r="A3349" t="s">
        <v>3626</v>
      </c>
      <c r="B3349" s="7">
        <v>305070</v>
      </c>
      <c r="C3349" s="7">
        <v>20000000</v>
      </c>
      <c r="D3349" s="7">
        <v>-19694930</v>
      </c>
    </row>
    <row r="3350" spans="1:4" x14ac:dyDescent="0.3">
      <c r="A3350" t="s">
        <v>2183</v>
      </c>
      <c r="B3350" s="7">
        <v>20300000</v>
      </c>
      <c r="C3350" s="7">
        <v>40000000</v>
      </c>
      <c r="D3350" s="7">
        <v>-19700000</v>
      </c>
    </row>
    <row r="3351" spans="1:4" x14ac:dyDescent="0.3">
      <c r="A3351" t="s">
        <v>3634</v>
      </c>
      <c r="B3351" s="7">
        <v>263365</v>
      </c>
      <c r="C3351" s="7">
        <v>20000000</v>
      </c>
      <c r="D3351" s="7">
        <v>-19736635</v>
      </c>
    </row>
    <row r="3352" spans="1:4" x14ac:dyDescent="0.3">
      <c r="A3352" t="s">
        <v>1933</v>
      </c>
      <c r="B3352" s="7">
        <v>25200412</v>
      </c>
      <c r="C3352" s="7">
        <v>45000000</v>
      </c>
      <c r="D3352" s="7">
        <v>-19799588</v>
      </c>
    </row>
    <row r="3353" spans="1:4" x14ac:dyDescent="0.3">
      <c r="A3353" t="s">
        <v>2786</v>
      </c>
      <c r="B3353" s="7">
        <v>10134754</v>
      </c>
      <c r="C3353" s="7">
        <v>30000000</v>
      </c>
      <c r="D3353" s="7">
        <v>-19865246</v>
      </c>
    </row>
    <row r="3354" spans="1:4" x14ac:dyDescent="0.3">
      <c r="A3354" t="s">
        <v>3165</v>
      </c>
      <c r="B3354" s="7">
        <v>5128124</v>
      </c>
      <c r="C3354" s="7">
        <v>25000000</v>
      </c>
      <c r="D3354" s="7">
        <v>-19871876</v>
      </c>
    </row>
    <row r="3355" spans="1:4" x14ac:dyDescent="0.3">
      <c r="A3355" t="s">
        <v>2880</v>
      </c>
      <c r="B3355" s="7">
        <v>8119205</v>
      </c>
      <c r="C3355" s="7">
        <v>28000000</v>
      </c>
      <c r="D3355" s="7">
        <v>-19880795</v>
      </c>
    </row>
    <row r="3356" spans="1:4" x14ac:dyDescent="0.3">
      <c r="A3356" t="s">
        <v>2206</v>
      </c>
      <c r="B3356" s="7">
        <v>20113965</v>
      </c>
      <c r="C3356" s="7">
        <v>40000000</v>
      </c>
      <c r="D3356" s="7">
        <v>-19886035</v>
      </c>
    </row>
    <row r="3357" spans="1:4" x14ac:dyDescent="0.3">
      <c r="A3357" t="s">
        <v>1415</v>
      </c>
      <c r="B3357" s="7">
        <v>40076438</v>
      </c>
      <c r="C3357" s="7">
        <v>60000000</v>
      </c>
      <c r="D3357" s="7">
        <v>-19923562</v>
      </c>
    </row>
    <row r="3358" spans="1:4" x14ac:dyDescent="0.3">
      <c r="A3358" t="s">
        <v>4477</v>
      </c>
      <c r="B3358" s="7">
        <v>17149</v>
      </c>
      <c r="C3358" s="7">
        <v>20000000</v>
      </c>
      <c r="D3358" s="7">
        <v>-19982851</v>
      </c>
    </row>
    <row r="3359" spans="1:4" x14ac:dyDescent="0.3">
      <c r="A3359" t="s">
        <v>806</v>
      </c>
      <c r="B3359" s="7">
        <v>50016394</v>
      </c>
      <c r="C3359" s="7">
        <v>70000000</v>
      </c>
      <c r="D3359" s="7">
        <v>-19983606</v>
      </c>
    </row>
    <row r="3360" spans="1:4" x14ac:dyDescent="0.3">
      <c r="A3360" t="s">
        <v>3316</v>
      </c>
      <c r="B3360" s="7">
        <v>5000000</v>
      </c>
      <c r="C3360" s="7">
        <v>25000000</v>
      </c>
      <c r="D3360" s="7">
        <v>-20000000</v>
      </c>
    </row>
    <row r="3361" spans="1:4" x14ac:dyDescent="0.3">
      <c r="A3361" t="s">
        <v>2462</v>
      </c>
      <c r="B3361" s="7">
        <v>14998070</v>
      </c>
      <c r="C3361" s="7">
        <v>35000000</v>
      </c>
      <c r="D3361" s="7">
        <v>-20001930</v>
      </c>
    </row>
    <row r="3362" spans="1:4" x14ac:dyDescent="0.3">
      <c r="A3362" t="s">
        <v>3361</v>
      </c>
      <c r="B3362" s="7">
        <v>958319</v>
      </c>
      <c r="C3362" s="7">
        <v>21000000</v>
      </c>
      <c r="D3362" s="7">
        <v>-20041681</v>
      </c>
    </row>
    <row r="3363" spans="1:4" x14ac:dyDescent="0.3">
      <c r="A3363" t="s">
        <v>817</v>
      </c>
      <c r="B3363" s="7">
        <v>64933670</v>
      </c>
      <c r="C3363" s="7">
        <v>85000000</v>
      </c>
      <c r="D3363" s="7">
        <v>-20066330</v>
      </c>
    </row>
    <row r="3364" spans="1:4" x14ac:dyDescent="0.3">
      <c r="A3364" t="s">
        <v>3330</v>
      </c>
      <c r="B3364" s="7">
        <v>1796024</v>
      </c>
      <c r="C3364" s="7">
        <v>22000000</v>
      </c>
      <c r="D3364" s="7">
        <v>-20203976</v>
      </c>
    </row>
    <row r="3365" spans="1:4" x14ac:dyDescent="0.3">
      <c r="A3365" t="s">
        <v>284</v>
      </c>
      <c r="B3365" s="7">
        <v>79711678</v>
      </c>
      <c r="C3365" s="7">
        <v>100000000</v>
      </c>
      <c r="D3365" s="7">
        <v>-20288322</v>
      </c>
    </row>
    <row r="3366" spans="1:4" x14ac:dyDescent="0.3">
      <c r="A3366" t="s">
        <v>3268</v>
      </c>
      <c r="B3366" s="7">
        <v>2708188</v>
      </c>
      <c r="C3366" s="7">
        <v>23000000</v>
      </c>
      <c r="D3366" s="7">
        <v>-20291812</v>
      </c>
    </row>
    <row r="3367" spans="1:4" x14ac:dyDescent="0.3">
      <c r="A3367" t="s">
        <v>2463</v>
      </c>
      <c r="B3367" s="7">
        <v>14587732</v>
      </c>
      <c r="C3367" s="7">
        <v>35000000</v>
      </c>
      <c r="D3367" s="7">
        <v>-20412268</v>
      </c>
    </row>
    <row r="3368" spans="1:4" x14ac:dyDescent="0.3">
      <c r="A3368" t="s">
        <v>1981</v>
      </c>
      <c r="B3368" s="7">
        <v>24520892</v>
      </c>
      <c r="C3368" s="7">
        <v>45000000</v>
      </c>
      <c r="D3368" s="7">
        <v>-20479108</v>
      </c>
    </row>
    <row r="3369" spans="1:4" x14ac:dyDescent="0.3">
      <c r="A3369" t="s">
        <v>2804</v>
      </c>
      <c r="B3369" s="7">
        <v>480314</v>
      </c>
      <c r="C3369" s="7">
        <v>21000000</v>
      </c>
      <c r="D3369" s="7">
        <v>-20519686</v>
      </c>
    </row>
    <row r="3370" spans="1:4" x14ac:dyDescent="0.3">
      <c r="A3370" t="s">
        <v>4205</v>
      </c>
      <c r="B3370" s="7">
        <v>5459824</v>
      </c>
      <c r="C3370" s="7">
        <v>26000000</v>
      </c>
      <c r="D3370" s="7">
        <v>-20540176</v>
      </c>
    </row>
    <row r="3371" spans="1:4" x14ac:dyDescent="0.3">
      <c r="A3371" t="s">
        <v>954</v>
      </c>
      <c r="B3371" s="7">
        <v>19406406</v>
      </c>
      <c r="C3371" s="7">
        <v>40000000</v>
      </c>
      <c r="D3371" s="7">
        <v>-20593594</v>
      </c>
    </row>
    <row r="3372" spans="1:4" x14ac:dyDescent="0.3">
      <c r="A3372" t="s">
        <v>1923</v>
      </c>
      <c r="B3372" s="7">
        <v>24343673</v>
      </c>
      <c r="C3372" s="7">
        <v>45000000</v>
      </c>
      <c r="D3372" s="7">
        <v>-20656327</v>
      </c>
    </row>
    <row r="3373" spans="1:4" x14ac:dyDescent="0.3">
      <c r="A3373" t="s">
        <v>1923</v>
      </c>
      <c r="B3373" s="7">
        <v>24343673</v>
      </c>
      <c r="C3373" s="7">
        <v>45000000</v>
      </c>
      <c r="D3373" s="7">
        <v>-20656327</v>
      </c>
    </row>
    <row r="3374" spans="1:4" x14ac:dyDescent="0.3">
      <c r="A3374" t="s">
        <v>2285</v>
      </c>
      <c r="B3374" s="7">
        <v>17305211</v>
      </c>
      <c r="C3374" s="7">
        <v>38000000</v>
      </c>
      <c r="D3374" s="7">
        <v>-20694789</v>
      </c>
    </row>
    <row r="3375" spans="1:4" x14ac:dyDescent="0.3">
      <c r="A3375" t="s">
        <v>1558</v>
      </c>
      <c r="B3375" s="7">
        <v>34238611</v>
      </c>
      <c r="C3375" s="7">
        <v>55000000</v>
      </c>
      <c r="D3375" s="7">
        <v>-20761389</v>
      </c>
    </row>
    <row r="3376" spans="1:4" x14ac:dyDescent="0.3">
      <c r="A3376" t="s">
        <v>3487</v>
      </c>
      <c r="B3376" s="7">
        <v>19151864</v>
      </c>
      <c r="C3376" s="7">
        <v>40000000</v>
      </c>
      <c r="D3376" s="7">
        <v>-20848136</v>
      </c>
    </row>
    <row r="3377" spans="1:4" x14ac:dyDescent="0.3">
      <c r="A3377" t="s">
        <v>1772</v>
      </c>
      <c r="B3377" s="7">
        <v>19118247</v>
      </c>
      <c r="C3377" s="7">
        <v>40000000</v>
      </c>
      <c r="D3377" s="7">
        <v>-20881753</v>
      </c>
    </row>
    <row r="3378" spans="1:4" x14ac:dyDescent="0.3">
      <c r="A3378" t="s">
        <v>1559</v>
      </c>
      <c r="B3378" s="7">
        <v>34098563</v>
      </c>
      <c r="C3378" s="7">
        <v>55000000</v>
      </c>
      <c r="D3378" s="7">
        <v>-20901437</v>
      </c>
    </row>
    <row r="3379" spans="1:4" x14ac:dyDescent="0.3">
      <c r="A3379" t="s">
        <v>2975</v>
      </c>
      <c r="B3379" s="7">
        <v>1075288</v>
      </c>
      <c r="C3379" s="7">
        <v>22000000</v>
      </c>
      <c r="D3379" s="7">
        <v>-20924712</v>
      </c>
    </row>
    <row r="3380" spans="1:4" x14ac:dyDescent="0.3">
      <c r="A3380" t="s">
        <v>3167</v>
      </c>
      <c r="B3380" s="7">
        <v>4064333</v>
      </c>
      <c r="C3380" s="7">
        <v>25000000</v>
      </c>
      <c r="D3380" s="7">
        <v>-20935667</v>
      </c>
    </row>
    <row r="3381" spans="1:4" x14ac:dyDescent="0.3">
      <c r="A3381" t="s">
        <v>3323</v>
      </c>
      <c r="B3381" s="7">
        <v>1050445</v>
      </c>
      <c r="C3381" s="7">
        <v>22000000</v>
      </c>
      <c r="D3381" s="7">
        <v>-20949555</v>
      </c>
    </row>
    <row r="3382" spans="1:4" x14ac:dyDescent="0.3">
      <c r="A3382" t="s">
        <v>3360</v>
      </c>
      <c r="B3382" s="7">
        <v>15593</v>
      </c>
      <c r="C3382" s="7">
        <v>21000000</v>
      </c>
      <c r="D3382" s="7">
        <v>-20984407</v>
      </c>
    </row>
    <row r="3383" spans="1:4" x14ac:dyDescent="0.3">
      <c r="A3383" t="s">
        <v>2882</v>
      </c>
      <c r="B3383" s="7">
        <v>6998324</v>
      </c>
      <c r="C3383" s="7">
        <v>28000000</v>
      </c>
      <c r="D3383" s="7">
        <v>-21001676</v>
      </c>
    </row>
    <row r="3384" spans="1:4" x14ac:dyDescent="0.3">
      <c r="A3384" t="s">
        <v>671</v>
      </c>
      <c r="B3384" s="7">
        <v>43982842</v>
      </c>
      <c r="C3384" s="7">
        <v>65000000</v>
      </c>
      <c r="D3384" s="7">
        <v>-21017158</v>
      </c>
    </row>
    <row r="3385" spans="1:4" x14ac:dyDescent="0.3">
      <c r="A3385" t="s">
        <v>671</v>
      </c>
      <c r="B3385" s="7">
        <v>43982842</v>
      </c>
      <c r="C3385" s="7">
        <v>65000000</v>
      </c>
      <c r="D3385" s="7">
        <v>-21017158</v>
      </c>
    </row>
    <row r="3386" spans="1:4" x14ac:dyDescent="0.3">
      <c r="A3386" t="s">
        <v>2014</v>
      </c>
      <c r="B3386" s="7">
        <v>20915465</v>
      </c>
      <c r="C3386" s="7">
        <v>42000000</v>
      </c>
      <c r="D3386" s="7">
        <v>-21084535</v>
      </c>
    </row>
    <row r="3387" spans="1:4" x14ac:dyDescent="0.3">
      <c r="A3387" t="s">
        <v>1800</v>
      </c>
      <c r="B3387" s="7">
        <v>28837115</v>
      </c>
      <c r="C3387" s="7">
        <v>50000000</v>
      </c>
      <c r="D3387" s="7">
        <v>-21162885</v>
      </c>
    </row>
    <row r="3388" spans="1:4" x14ac:dyDescent="0.3">
      <c r="A3388" t="s">
        <v>1560</v>
      </c>
      <c r="B3388" s="7">
        <v>33828318</v>
      </c>
      <c r="C3388" s="7">
        <v>55000000</v>
      </c>
      <c r="D3388" s="7">
        <v>-21171682</v>
      </c>
    </row>
    <row r="3389" spans="1:4" x14ac:dyDescent="0.3">
      <c r="A3389" t="s">
        <v>511</v>
      </c>
      <c r="B3389" s="7">
        <v>98780042</v>
      </c>
      <c r="C3389" s="7">
        <v>120000000</v>
      </c>
      <c r="D3389" s="7">
        <v>-21219958</v>
      </c>
    </row>
    <row r="3390" spans="1:4" x14ac:dyDescent="0.3">
      <c r="A3390" t="s">
        <v>734</v>
      </c>
      <c r="B3390" s="7">
        <v>78616689</v>
      </c>
      <c r="C3390" s="7">
        <v>100000000</v>
      </c>
      <c r="D3390" s="7">
        <v>-21383311</v>
      </c>
    </row>
    <row r="3391" spans="1:4" x14ac:dyDescent="0.3">
      <c r="A3391" t="s">
        <v>746</v>
      </c>
      <c r="B3391" s="7">
        <v>68558662</v>
      </c>
      <c r="C3391" s="7">
        <v>90000000</v>
      </c>
      <c r="D3391" s="7">
        <v>-21441338</v>
      </c>
    </row>
    <row r="3392" spans="1:4" x14ac:dyDescent="0.3">
      <c r="A3392" t="s">
        <v>2787</v>
      </c>
      <c r="B3392" s="7">
        <v>8535575</v>
      </c>
      <c r="C3392" s="7">
        <v>30000000</v>
      </c>
      <c r="D3392" s="7">
        <v>-21464425</v>
      </c>
    </row>
    <row r="3393" spans="1:4" x14ac:dyDescent="0.3">
      <c r="A3393" t="s">
        <v>1255</v>
      </c>
      <c r="B3393" s="7">
        <v>43532294</v>
      </c>
      <c r="C3393" s="7">
        <v>65000000</v>
      </c>
      <c r="D3393" s="7">
        <v>-21467706</v>
      </c>
    </row>
    <row r="3394" spans="1:4" x14ac:dyDescent="0.3">
      <c r="A3394" t="s">
        <v>2799</v>
      </c>
      <c r="B3394" s="7">
        <v>3517797</v>
      </c>
      <c r="C3394" s="7">
        <v>25000000</v>
      </c>
      <c r="D3394" s="7">
        <v>-21482203</v>
      </c>
    </row>
    <row r="3395" spans="1:4" x14ac:dyDescent="0.3">
      <c r="A3395" t="s">
        <v>1562</v>
      </c>
      <c r="B3395" s="7">
        <v>33472850</v>
      </c>
      <c r="C3395" s="7">
        <v>55000000</v>
      </c>
      <c r="D3395" s="7">
        <v>-21527150</v>
      </c>
    </row>
    <row r="3396" spans="1:4" x14ac:dyDescent="0.3">
      <c r="A3396" t="s">
        <v>2227</v>
      </c>
      <c r="B3396" s="7">
        <v>18438149</v>
      </c>
      <c r="C3396" s="7">
        <v>40000000</v>
      </c>
      <c r="D3396" s="7">
        <v>-21561851</v>
      </c>
    </row>
    <row r="3397" spans="1:4" x14ac:dyDescent="0.3">
      <c r="A3397" t="s">
        <v>1138</v>
      </c>
      <c r="B3397" s="7">
        <v>48430355</v>
      </c>
      <c r="C3397" s="7">
        <v>70000000</v>
      </c>
      <c r="D3397" s="7">
        <v>-21569645</v>
      </c>
    </row>
    <row r="3398" spans="1:4" x14ac:dyDescent="0.3">
      <c r="A3398" t="s">
        <v>829</v>
      </c>
      <c r="B3398" s="7">
        <v>13401683</v>
      </c>
      <c r="C3398" s="7">
        <v>35000000</v>
      </c>
      <c r="D3398" s="7">
        <v>-21598317</v>
      </c>
    </row>
    <row r="3399" spans="1:4" x14ac:dyDescent="0.3">
      <c r="A3399" t="s">
        <v>829</v>
      </c>
      <c r="B3399" s="7">
        <v>13401683</v>
      </c>
      <c r="C3399" s="7">
        <v>35000000</v>
      </c>
      <c r="D3399" s="7">
        <v>-21598317</v>
      </c>
    </row>
    <row r="3400" spans="1:4" x14ac:dyDescent="0.3">
      <c r="A3400" t="s">
        <v>2341</v>
      </c>
      <c r="B3400" s="7">
        <v>14378353</v>
      </c>
      <c r="C3400" s="7">
        <v>36000000</v>
      </c>
      <c r="D3400" s="7">
        <v>-21621647</v>
      </c>
    </row>
    <row r="3401" spans="1:4" x14ac:dyDescent="0.3">
      <c r="A3401" t="s">
        <v>2469</v>
      </c>
      <c r="B3401" s="7">
        <v>13264986</v>
      </c>
      <c r="C3401" s="7">
        <v>35000000</v>
      </c>
      <c r="D3401" s="7">
        <v>-21735014</v>
      </c>
    </row>
    <row r="3402" spans="1:4" x14ac:dyDescent="0.3">
      <c r="A3402" t="s">
        <v>793</v>
      </c>
      <c r="B3402" s="7">
        <v>63224849</v>
      </c>
      <c r="C3402" s="7">
        <v>85000000</v>
      </c>
      <c r="D3402" s="7">
        <v>-21775151</v>
      </c>
    </row>
    <row r="3403" spans="1:4" x14ac:dyDescent="0.3">
      <c r="A3403" t="s">
        <v>740</v>
      </c>
      <c r="B3403" s="7">
        <v>73209340</v>
      </c>
      <c r="C3403" s="7">
        <v>95000000</v>
      </c>
      <c r="D3403" s="7">
        <v>-21790660</v>
      </c>
    </row>
    <row r="3404" spans="1:4" x14ac:dyDescent="0.3">
      <c r="A3404" t="s">
        <v>1918</v>
      </c>
      <c r="B3404" s="7">
        <v>28133159</v>
      </c>
      <c r="C3404" s="7">
        <v>50000000</v>
      </c>
      <c r="D3404" s="7">
        <v>-21866841</v>
      </c>
    </row>
    <row r="3405" spans="1:4" x14ac:dyDescent="0.3">
      <c r="A3405" t="s">
        <v>3633</v>
      </c>
      <c r="B3405" s="7">
        <v>121972</v>
      </c>
      <c r="C3405" s="7">
        <v>22000000</v>
      </c>
      <c r="D3405" s="7">
        <v>-21878028</v>
      </c>
    </row>
    <row r="3406" spans="1:4" x14ac:dyDescent="0.3">
      <c r="A3406" t="s">
        <v>2512</v>
      </c>
      <c r="B3406" s="7">
        <v>13101142</v>
      </c>
      <c r="C3406" s="7">
        <v>35000000</v>
      </c>
      <c r="D3406" s="7">
        <v>-21898858</v>
      </c>
    </row>
    <row r="3407" spans="1:4" x14ac:dyDescent="0.3">
      <c r="A3407" t="s">
        <v>3170</v>
      </c>
      <c r="B3407" s="7">
        <v>3073392</v>
      </c>
      <c r="C3407" s="7">
        <v>25000000</v>
      </c>
      <c r="D3407" s="7">
        <v>-21926608</v>
      </c>
    </row>
    <row r="3408" spans="1:4" x14ac:dyDescent="0.3">
      <c r="A3408" t="s">
        <v>456</v>
      </c>
      <c r="B3408" s="7">
        <v>93050117</v>
      </c>
      <c r="C3408" s="7">
        <v>115000000</v>
      </c>
      <c r="D3408" s="7">
        <v>-21949883</v>
      </c>
    </row>
    <row r="3409" spans="1:4" x14ac:dyDescent="0.3">
      <c r="A3409" t="s">
        <v>2937</v>
      </c>
      <c r="B3409" s="7">
        <v>763044</v>
      </c>
      <c r="C3409" s="7">
        <v>23000000</v>
      </c>
      <c r="D3409" s="7">
        <v>-22236956</v>
      </c>
    </row>
    <row r="3410" spans="1:4" x14ac:dyDescent="0.3">
      <c r="A3410" t="s">
        <v>644</v>
      </c>
      <c r="B3410" s="7">
        <v>77679638</v>
      </c>
      <c r="C3410" s="7">
        <v>100000000</v>
      </c>
      <c r="D3410" s="7">
        <v>-22320362</v>
      </c>
    </row>
    <row r="3411" spans="1:4" x14ac:dyDescent="0.3">
      <c r="A3411" t="s">
        <v>2226</v>
      </c>
      <c r="B3411" s="7">
        <v>3675072</v>
      </c>
      <c r="C3411" s="7">
        <v>26000000</v>
      </c>
      <c r="D3411" s="7">
        <v>-22324928</v>
      </c>
    </row>
    <row r="3412" spans="1:4" x14ac:dyDescent="0.3">
      <c r="A3412" t="s">
        <v>1756</v>
      </c>
      <c r="B3412" s="7">
        <v>27667947</v>
      </c>
      <c r="C3412" s="7">
        <v>50000000</v>
      </c>
      <c r="D3412" s="7">
        <v>-22332053</v>
      </c>
    </row>
    <row r="3413" spans="1:4" x14ac:dyDescent="0.3">
      <c r="A3413" t="s">
        <v>1202</v>
      </c>
      <c r="B3413" s="7">
        <v>43568507</v>
      </c>
      <c r="C3413" s="7">
        <v>66000000</v>
      </c>
      <c r="D3413" s="7">
        <v>-22431493</v>
      </c>
    </row>
    <row r="3414" spans="1:4" x14ac:dyDescent="0.3">
      <c r="A3414" t="s">
        <v>2885</v>
      </c>
      <c r="B3414" s="7">
        <v>5532301</v>
      </c>
      <c r="C3414" s="7">
        <v>28000000</v>
      </c>
      <c r="D3414" s="7">
        <v>-22467699</v>
      </c>
    </row>
    <row r="3415" spans="1:4" x14ac:dyDescent="0.3">
      <c r="A3415" t="s">
        <v>341</v>
      </c>
      <c r="B3415" s="7">
        <v>107503316</v>
      </c>
      <c r="C3415" s="7">
        <v>130000000</v>
      </c>
      <c r="D3415" s="7">
        <v>-22496684</v>
      </c>
    </row>
    <row r="3416" spans="1:4" x14ac:dyDescent="0.3">
      <c r="A3416" t="s">
        <v>808</v>
      </c>
      <c r="B3416" s="7">
        <v>62494975</v>
      </c>
      <c r="C3416" s="7">
        <v>85000000</v>
      </c>
      <c r="D3416" s="7">
        <v>-22505025</v>
      </c>
    </row>
    <row r="3417" spans="1:4" x14ac:dyDescent="0.3">
      <c r="A3417" t="s">
        <v>217</v>
      </c>
      <c r="B3417" s="7">
        <v>127490802</v>
      </c>
      <c r="C3417" s="7">
        <v>150000000</v>
      </c>
      <c r="D3417" s="7">
        <v>-22509198</v>
      </c>
    </row>
    <row r="3418" spans="1:4" x14ac:dyDescent="0.3">
      <c r="A3418" t="s">
        <v>1398</v>
      </c>
      <c r="B3418" s="7">
        <v>37479778</v>
      </c>
      <c r="C3418" s="7">
        <v>60000000</v>
      </c>
      <c r="D3418" s="7">
        <v>-22520222</v>
      </c>
    </row>
    <row r="3419" spans="1:4" x14ac:dyDescent="0.3">
      <c r="A3419" t="s">
        <v>2935</v>
      </c>
      <c r="B3419" s="7">
        <v>4476235</v>
      </c>
      <c r="C3419" s="7">
        <v>27000000</v>
      </c>
      <c r="D3419" s="7">
        <v>-22523765</v>
      </c>
    </row>
    <row r="3420" spans="1:4" x14ac:dyDescent="0.3">
      <c r="A3420" t="s">
        <v>939</v>
      </c>
      <c r="B3420" s="7">
        <v>21471685</v>
      </c>
      <c r="C3420" s="7">
        <v>44000000</v>
      </c>
      <c r="D3420" s="7">
        <v>-22528315</v>
      </c>
    </row>
    <row r="3421" spans="1:4" x14ac:dyDescent="0.3">
      <c r="A3421" t="s">
        <v>1067</v>
      </c>
      <c r="B3421" s="7">
        <v>47456450</v>
      </c>
      <c r="C3421" s="7">
        <v>70000000</v>
      </c>
      <c r="D3421" s="7">
        <v>-22543550</v>
      </c>
    </row>
    <row r="3422" spans="1:4" x14ac:dyDescent="0.3">
      <c r="A3422" t="s">
        <v>2843</v>
      </c>
      <c r="B3422" s="7">
        <v>7443007</v>
      </c>
      <c r="C3422" s="7">
        <v>30000000</v>
      </c>
      <c r="D3422" s="7">
        <v>-22556993</v>
      </c>
    </row>
    <row r="3423" spans="1:4" x14ac:dyDescent="0.3">
      <c r="A3423" t="s">
        <v>1018</v>
      </c>
      <c r="B3423" s="7">
        <v>47379090</v>
      </c>
      <c r="C3423" s="7">
        <v>70000000</v>
      </c>
      <c r="D3423" s="7">
        <v>-22620910</v>
      </c>
    </row>
    <row r="3424" spans="1:4" x14ac:dyDescent="0.3">
      <c r="A3424" t="s">
        <v>1247</v>
      </c>
      <c r="B3424" s="7">
        <v>42345531</v>
      </c>
      <c r="C3424" s="7">
        <v>65000000</v>
      </c>
      <c r="D3424" s="7">
        <v>-22654469</v>
      </c>
    </row>
    <row r="3425" spans="1:4" x14ac:dyDescent="0.3">
      <c r="A3425" t="s">
        <v>2220</v>
      </c>
      <c r="B3425" s="7">
        <v>10326062</v>
      </c>
      <c r="C3425" s="7">
        <v>33000000</v>
      </c>
      <c r="D3425" s="7">
        <v>-22673938</v>
      </c>
    </row>
    <row r="3426" spans="1:4" x14ac:dyDescent="0.3">
      <c r="A3426" t="s">
        <v>2828</v>
      </c>
      <c r="B3426" s="7">
        <v>6301131</v>
      </c>
      <c r="C3426" s="7">
        <v>29000000</v>
      </c>
      <c r="D3426" s="7">
        <v>-22698869</v>
      </c>
    </row>
    <row r="3427" spans="1:4" x14ac:dyDescent="0.3">
      <c r="A3427" t="s">
        <v>2501</v>
      </c>
      <c r="B3427" s="7">
        <v>11227940</v>
      </c>
      <c r="C3427" s="7">
        <v>34000000</v>
      </c>
      <c r="D3427" s="7">
        <v>-22772060</v>
      </c>
    </row>
    <row r="3428" spans="1:4" x14ac:dyDescent="0.3">
      <c r="A3428" t="s">
        <v>593</v>
      </c>
      <c r="B3428" s="7">
        <v>77222184</v>
      </c>
      <c r="C3428" s="7">
        <v>100000000</v>
      </c>
      <c r="D3428" s="7">
        <v>-22777816</v>
      </c>
    </row>
    <row r="3429" spans="1:4" x14ac:dyDescent="0.3">
      <c r="A3429" t="s">
        <v>2932</v>
      </c>
      <c r="B3429" s="7">
        <v>5204007</v>
      </c>
      <c r="C3429" s="7">
        <v>28000000</v>
      </c>
      <c r="D3429" s="7">
        <v>-22795993</v>
      </c>
    </row>
    <row r="3430" spans="1:4" x14ac:dyDescent="0.3">
      <c r="A3430" t="s">
        <v>1757</v>
      </c>
      <c r="B3430" s="7">
        <v>27067160</v>
      </c>
      <c r="C3430" s="7">
        <v>50000000</v>
      </c>
      <c r="D3430" s="7">
        <v>-22932840</v>
      </c>
    </row>
    <row r="3431" spans="1:4" x14ac:dyDescent="0.3">
      <c r="A3431" t="s">
        <v>2339</v>
      </c>
      <c r="B3431" s="7">
        <v>13052741</v>
      </c>
      <c r="C3431" s="7">
        <v>36000000</v>
      </c>
      <c r="D3431" s="7">
        <v>-22947259</v>
      </c>
    </row>
    <row r="3432" spans="1:4" x14ac:dyDescent="0.3">
      <c r="A3432" t="s">
        <v>141</v>
      </c>
      <c r="B3432" s="7">
        <v>154985087</v>
      </c>
      <c r="C3432" s="7">
        <v>178000000</v>
      </c>
      <c r="D3432" s="7">
        <v>-23014913</v>
      </c>
    </row>
    <row r="3433" spans="1:4" x14ac:dyDescent="0.3">
      <c r="A3433" t="s">
        <v>2823</v>
      </c>
      <c r="B3433" s="7">
        <v>5899797</v>
      </c>
      <c r="C3433" s="7">
        <v>29000000</v>
      </c>
      <c r="D3433" s="7">
        <v>-23100203</v>
      </c>
    </row>
    <row r="3434" spans="1:4" x14ac:dyDescent="0.3">
      <c r="A3434" t="s">
        <v>3617</v>
      </c>
      <c r="B3434" s="7">
        <v>882710</v>
      </c>
      <c r="C3434" s="7">
        <v>24000000</v>
      </c>
      <c r="D3434" s="7">
        <v>-23117290</v>
      </c>
    </row>
    <row r="3435" spans="1:4" x14ac:dyDescent="0.3">
      <c r="A3435" t="s">
        <v>1066</v>
      </c>
      <c r="B3435" s="7">
        <v>51814190</v>
      </c>
      <c r="C3435" s="7">
        <v>75000000</v>
      </c>
      <c r="D3435" s="7">
        <v>-23185810</v>
      </c>
    </row>
    <row r="3436" spans="1:4" x14ac:dyDescent="0.3">
      <c r="A3436" t="s">
        <v>915</v>
      </c>
      <c r="B3436" s="7">
        <v>56684819</v>
      </c>
      <c r="C3436" s="7">
        <v>80000000</v>
      </c>
      <c r="D3436" s="7">
        <v>-23315181</v>
      </c>
    </row>
    <row r="3437" spans="1:4" x14ac:dyDescent="0.3">
      <c r="A3437" t="s">
        <v>2509</v>
      </c>
      <c r="B3437" s="7">
        <v>10654581</v>
      </c>
      <c r="C3437" s="7">
        <v>34000000</v>
      </c>
      <c r="D3437" s="7">
        <v>-23345419</v>
      </c>
    </row>
    <row r="3438" spans="1:4" x14ac:dyDescent="0.3">
      <c r="A3438" t="s">
        <v>2509</v>
      </c>
      <c r="B3438" s="7">
        <v>10654581</v>
      </c>
      <c r="C3438" s="7">
        <v>34000000</v>
      </c>
      <c r="D3438" s="7">
        <v>-23345419</v>
      </c>
    </row>
    <row r="3439" spans="1:4" x14ac:dyDescent="0.3">
      <c r="A3439" t="s">
        <v>2481</v>
      </c>
      <c r="B3439" s="7">
        <v>11631245</v>
      </c>
      <c r="C3439" s="7">
        <v>35000000</v>
      </c>
      <c r="D3439" s="7">
        <v>-23368755</v>
      </c>
    </row>
    <row r="3440" spans="1:4" x14ac:dyDescent="0.3">
      <c r="A3440" t="s">
        <v>2032</v>
      </c>
      <c r="B3440" s="7">
        <v>18600911</v>
      </c>
      <c r="C3440" s="7">
        <v>42000000</v>
      </c>
      <c r="D3440" s="7">
        <v>-23399089</v>
      </c>
    </row>
    <row r="3441" spans="1:4" x14ac:dyDescent="0.3">
      <c r="A3441" t="s">
        <v>291</v>
      </c>
      <c r="B3441" s="7">
        <v>126597121</v>
      </c>
      <c r="C3441" s="7">
        <v>150000000</v>
      </c>
      <c r="D3441" s="7">
        <v>-23402879</v>
      </c>
    </row>
    <row r="3442" spans="1:4" x14ac:dyDescent="0.3">
      <c r="A3442" t="s">
        <v>2824</v>
      </c>
      <c r="B3442" s="7">
        <v>4554569</v>
      </c>
      <c r="C3442" s="7">
        <v>28000000</v>
      </c>
      <c r="D3442" s="7">
        <v>-23445431</v>
      </c>
    </row>
    <row r="3443" spans="1:4" x14ac:dyDescent="0.3">
      <c r="A3443" t="s">
        <v>3172</v>
      </c>
      <c r="B3443" s="7">
        <v>1550000</v>
      </c>
      <c r="C3443" s="7">
        <v>25000000</v>
      </c>
      <c r="D3443" s="7">
        <v>-23450000</v>
      </c>
    </row>
    <row r="3444" spans="1:4" x14ac:dyDescent="0.3">
      <c r="A3444" t="s">
        <v>1760</v>
      </c>
      <c r="B3444" s="7">
        <v>26536120</v>
      </c>
      <c r="C3444" s="7">
        <v>50000000</v>
      </c>
      <c r="D3444" s="7">
        <v>-23463880</v>
      </c>
    </row>
    <row r="3445" spans="1:4" x14ac:dyDescent="0.3">
      <c r="A3445" t="s">
        <v>3195</v>
      </c>
      <c r="B3445" s="7">
        <v>1512815</v>
      </c>
      <c r="C3445" s="7">
        <v>25000000</v>
      </c>
      <c r="D3445" s="7">
        <v>-23487185</v>
      </c>
    </row>
    <row r="3446" spans="1:4" x14ac:dyDescent="0.3">
      <c r="A3446" t="s">
        <v>1773</v>
      </c>
      <c r="B3446" s="7">
        <v>26442251</v>
      </c>
      <c r="C3446" s="7">
        <v>50000000</v>
      </c>
      <c r="D3446" s="7">
        <v>-23557749</v>
      </c>
    </row>
    <row r="3447" spans="1:4" x14ac:dyDescent="0.3">
      <c r="A3447" t="s">
        <v>2467</v>
      </c>
      <c r="B3447" s="7">
        <v>11405825</v>
      </c>
      <c r="C3447" s="7">
        <v>35000000</v>
      </c>
      <c r="D3447" s="7">
        <v>-23594175</v>
      </c>
    </row>
    <row r="3448" spans="1:4" x14ac:dyDescent="0.3">
      <c r="A3448" t="s">
        <v>2343</v>
      </c>
      <c r="B3448" s="7">
        <v>12339633</v>
      </c>
      <c r="C3448" s="7">
        <v>36000000</v>
      </c>
      <c r="D3448" s="7">
        <v>-23660367</v>
      </c>
    </row>
    <row r="3449" spans="1:4" x14ac:dyDescent="0.3">
      <c r="A3449" t="s">
        <v>2760</v>
      </c>
      <c r="B3449" s="7">
        <v>16323969</v>
      </c>
      <c r="C3449" s="7">
        <v>40000000</v>
      </c>
      <c r="D3449" s="7">
        <v>-23676031</v>
      </c>
    </row>
    <row r="3450" spans="1:4" x14ac:dyDescent="0.3">
      <c r="A3450" t="s">
        <v>1403</v>
      </c>
      <c r="B3450" s="7">
        <v>36279230</v>
      </c>
      <c r="C3450" s="7">
        <v>60000000</v>
      </c>
      <c r="D3450" s="7">
        <v>-23720770</v>
      </c>
    </row>
    <row r="3451" spans="1:4" x14ac:dyDescent="0.3">
      <c r="A3451" t="s">
        <v>1761</v>
      </c>
      <c r="B3451" s="7">
        <v>26199517</v>
      </c>
      <c r="C3451" s="7">
        <v>50000000</v>
      </c>
      <c r="D3451" s="7">
        <v>-23800483</v>
      </c>
    </row>
    <row r="3452" spans="1:4" x14ac:dyDescent="0.3">
      <c r="A3452" t="s">
        <v>3177</v>
      </c>
      <c r="B3452" s="7">
        <v>1186957</v>
      </c>
      <c r="C3452" s="7">
        <v>25000000</v>
      </c>
      <c r="D3452" s="7">
        <v>-23813043</v>
      </c>
    </row>
    <row r="3453" spans="1:4" x14ac:dyDescent="0.3">
      <c r="A3453" t="s">
        <v>394</v>
      </c>
      <c r="B3453" s="7">
        <v>101160529</v>
      </c>
      <c r="C3453" s="7">
        <v>125000000</v>
      </c>
      <c r="D3453" s="7">
        <v>-23839471</v>
      </c>
    </row>
    <row r="3454" spans="1:4" x14ac:dyDescent="0.3">
      <c r="A3454" t="s">
        <v>2936</v>
      </c>
      <c r="B3454" s="7">
        <v>1089365</v>
      </c>
      <c r="C3454" s="7">
        <v>25000000</v>
      </c>
      <c r="D3454" s="7">
        <v>-23910635</v>
      </c>
    </row>
    <row r="3455" spans="1:4" x14ac:dyDescent="0.3">
      <c r="A3455" t="s">
        <v>1564</v>
      </c>
      <c r="B3455" s="7">
        <v>31051126</v>
      </c>
      <c r="C3455" s="7">
        <v>55000000</v>
      </c>
      <c r="D3455" s="7">
        <v>-23948874</v>
      </c>
    </row>
    <row r="3456" spans="1:4" x14ac:dyDescent="0.3">
      <c r="A3456" t="s">
        <v>3233</v>
      </c>
      <c r="B3456" s="7">
        <v>42880</v>
      </c>
      <c r="C3456" s="7">
        <v>24000000</v>
      </c>
      <c r="D3456" s="7">
        <v>-23957120</v>
      </c>
    </row>
    <row r="3457" spans="1:4" x14ac:dyDescent="0.3">
      <c r="A3457" t="s">
        <v>2141</v>
      </c>
      <c r="B3457" s="7">
        <v>36037909</v>
      </c>
      <c r="C3457" s="7">
        <v>60000000</v>
      </c>
      <c r="D3457" s="7">
        <v>-23962091</v>
      </c>
    </row>
    <row r="3458" spans="1:4" x14ac:dyDescent="0.3">
      <c r="A3458" t="s">
        <v>3212</v>
      </c>
      <c r="B3458" s="7">
        <v>20218</v>
      </c>
      <c r="C3458" s="7">
        <v>24000000</v>
      </c>
      <c r="D3458" s="7">
        <v>-23979782</v>
      </c>
    </row>
    <row r="3459" spans="1:4" x14ac:dyDescent="0.3">
      <c r="A3459" t="s">
        <v>1052</v>
      </c>
      <c r="B3459" s="7">
        <v>21009180</v>
      </c>
      <c r="C3459" s="7">
        <v>45000000</v>
      </c>
      <c r="D3459" s="7">
        <v>-23990820</v>
      </c>
    </row>
    <row r="3460" spans="1:4" x14ac:dyDescent="0.3">
      <c r="A3460" t="s">
        <v>2471</v>
      </c>
      <c r="B3460" s="7">
        <v>10991381</v>
      </c>
      <c r="C3460" s="7">
        <v>35000000</v>
      </c>
      <c r="D3460" s="7">
        <v>-24008619</v>
      </c>
    </row>
    <row r="3461" spans="1:4" x14ac:dyDescent="0.3">
      <c r="A3461" t="s">
        <v>2186</v>
      </c>
      <c r="B3461" s="7">
        <v>15962471</v>
      </c>
      <c r="C3461" s="7">
        <v>40000000</v>
      </c>
      <c r="D3461" s="7">
        <v>-24037529</v>
      </c>
    </row>
    <row r="3462" spans="1:4" x14ac:dyDescent="0.3">
      <c r="A3462" t="s">
        <v>2578</v>
      </c>
      <c r="B3462" s="7">
        <v>10956379</v>
      </c>
      <c r="C3462" s="7">
        <v>35000000</v>
      </c>
      <c r="D3462" s="7">
        <v>-24043621</v>
      </c>
    </row>
    <row r="3463" spans="1:4" x14ac:dyDescent="0.3">
      <c r="A3463" t="s">
        <v>2239</v>
      </c>
      <c r="B3463" s="7">
        <v>876671</v>
      </c>
      <c r="C3463" s="7">
        <v>25000000</v>
      </c>
      <c r="D3463" s="7">
        <v>-24123329</v>
      </c>
    </row>
    <row r="3464" spans="1:4" x14ac:dyDescent="0.3">
      <c r="A3464" t="s">
        <v>3174</v>
      </c>
      <c r="B3464" s="7">
        <v>871527</v>
      </c>
      <c r="C3464" s="7">
        <v>25000000</v>
      </c>
      <c r="D3464" s="7">
        <v>-24128473</v>
      </c>
    </row>
    <row r="3465" spans="1:4" x14ac:dyDescent="0.3">
      <c r="A3465" t="s">
        <v>3176</v>
      </c>
      <c r="B3465" s="7">
        <v>777423</v>
      </c>
      <c r="C3465" s="7">
        <v>25000000</v>
      </c>
      <c r="D3465" s="7">
        <v>-24222577</v>
      </c>
    </row>
    <row r="3466" spans="1:4" x14ac:dyDescent="0.3">
      <c r="A3466" t="s">
        <v>2887</v>
      </c>
      <c r="B3466" s="7">
        <v>2775593</v>
      </c>
      <c r="C3466" s="7">
        <v>27000000</v>
      </c>
      <c r="D3466" s="7">
        <v>-24224407</v>
      </c>
    </row>
    <row r="3467" spans="1:4" x14ac:dyDescent="0.3">
      <c r="A3467" t="s">
        <v>3189</v>
      </c>
      <c r="B3467" s="7">
        <v>717753</v>
      </c>
      <c r="C3467" s="7">
        <v>25000000</v>
      </c>
      <c r="D3467" s="7">
        <v>-24282247</v>
      </c>
    </row>
    <row r="3468" spans="1:4" x14ac:dyDescent="0.3">
      <c r="A3468" t="s">
        <v>613</v>
      </c>
      <c r="B3468" s="7">
        <v>55673333</v>
      </c>
      <c r="C3468" s="7">
        <v>80000000</v>
      </c>
      <c r="D3468" s="7">
        <v>-24326667</v>
      </c>
    </row>
    <row r="3469" spans="1:4" x14ac:dyDescent="0.3">
      <c r="A3469" t="s">
        <v>2476</v>
      </c>
      <c r="B3469" s="7">
        <v>10499968</v>
      </c>
      <c r="C3469" s="7">
        <v>35000000</v>
      </c>
      <c r="D3469" s="7">
        <v>-24500032</v>
      </c>
    </row>
    <row r="3470" spans="1:4" x14ac:dyDescent="0.3">
      <c r="A3470" t="s">
        <v>2476</v>
      </c>
      <c r="B3470" s="7">
        <v>10499968</v>
      </c>
      <c r="C3470" s="7">
        <v>35000000</v>
      </c>
      <c r="D3470" s="7">
        <v>-24500032</v>
      </c>
    </row>
    <row r="3471" spans="1:4" x14ac:dyDescent="0.3">
      <c r="A3471" t="s">
        <v>523</v>
      </c>
      <c r="B3471" s="7">
        <v>85463309</v>
      </c>
      <c r="C3471" s="7">
        <v>110000000</v>
      </c>
      <c r="D3471" s="7">
        <v>-24536691</v>
      </c>
    </row>
    <row r="3472" spans="1:4" x14ac:dyDescent="0.3">
      <c r="A3472" t="s">
        <v>1762</v>
      </c>
      <c r="B3472" s="7">
        <v>25450527</v>
      </c>
      <c r="C3472" s="7">
        <v>50000000</v>
      </c>
      <c r="D3472" s="7">
        <v>-24549473</v>
      </c>
    </row>
    <row r="3473" spans="1:4" x14ac:dyDescent="0.3">
      <c r="A3473" t="s">
        <v>1764</v>
      </c>
      <c r="B3473" s="7">
        <v>25407250</v>
      </c>
      <c r="C3473" s="7">
        <v>50000000</v>
      </c>
      <c r="D3473" s="7">
        <v>-24592750</v>
      </c>
    </row>
    <row r="3474" spans="1:4" x14ac:dyDescent="0.3">
      <c r="A3474" t="s">
        <v>1929</v>
      </c>
      <c r="B3474" s="7">
        <v>20400913</v>
      </c>
      <c r="C3474" s="7">
        <v>45000000</v>
      </c>
      <c r="D3474" s="7">
        <v>-24599087</v>
      </c>
    </row>
    <row r="3475" spans="1:4" x14ac:dyDescent="0.3">
      <c r="A3475" t="s">
        <v>687</v>
      </c>
      <c r="B3475" s="7">
        <v>67344392</v>
      </c>
      <c r="C3475" s="7">
        <v>92000000</v>
      </c>
      <c r="D3475" s="7">
        <v>-24655608</v>
      </c>
    </row>
    <row r="3476" spans="1:4" x14ac:dyDescent="0.3">
      <c r="A3476" t="s">
        <v>3563</v>
      </c>
      <c r="B3476" s="7">
        <v>8326035</v>
      </c>
      <c r="C3476" s="7">
        <v>33000000</v>
      </c>
      <c r="D3476" s="7">
        <v>-24673965</v>
      </c>
    </row>
    <row r="3477" spans="1:4" x14ac:dyDescent="0.3">
      <c r="A3477" t="s">
        <v>2184</v>
      </c>
      <c r="B3477" s="7">
        <v>20302961</v>
      </c>
      <c r="C3477" s="7">
        <v>45000000</v>
      </c>
      <c r="D3477" s="7">
        <v>-24697039</v>
      </c>
    </row>
    <row r="3478" spans="1:4" x14ac:dyDescent="0.3">
      <c r="A3478" t="s">
        <v>2794</v>
      </c>
      <c r="B3478" s="7">
        <v>5300000</v>
      </c>
      <c r="C3478" s="7">
        <v>30000000</v>
      </c>
      <c r="D3478" s="7">
        <v>-24700000</v>
      </c>
    </row>
    <row r="3479" spans="1:4" x14ac:dyDescent="0.3">
      <c r="A3479" t="s">
        <v>1951</v>
      </c>
      <c r="B3479" s="7">
        <v>15279680</v>
      </c>
      <c r="C3479" s="7">
        <v>40000000</v>
      </c>
      <c r="D3479" s="7">
        <v>-24720320</v>
      </c>
    </row>
    <row r="3480" spans="1:4" x14ac:dyDescent="0.3">
      <c r="A3480" t="s">
        <v>2472</v>
      </c>
      <c r="B3480" s="7">
        <v>10268846</v>
      </c>
      <c r="C3480" s="7">
        <v>35000000</v>
      </c>
      <c r="D3480" s="7">
        <v>-24731154</v>
      </c>
    </row>
    <row r="3481" spans="1:4" x14ac:dyDescent="0.3">
      <c r="A3481" t="s">
        <v>2998</v>
      </c>
      <c r="B3481" s="7">
        <v>3254172</v>
      </c>
      <c r="C3481" s="7">
        <v>28000000</v>
      </c>
      <c r="D3481" s="7">
        <v>-24745828</v>
      </c>
    </row>
    <row r="3482" spans="1:4" x14ac:dyDescent="0.3">
      <c r="A3482" t="s">
        <v>1478</v>
      </c>
      <c r="B3482" s="7">
        <v>35231365</v>
      </c>
      <c r="C3482" s="7">
        <v>60000000</v>
      </c>
      <c r="D3482" s="7">
        <v>-24768635</v>
      </c>
    </row>
    <row r="3483" spans="1:4" x14ac:dyDescent="0.3">
      <c r="A3483" t="s">
        <v>2496</v>
      </c>
      <c r="B3483" s="7">
        <v>10214013</v>
      </c>
      <c r="C3483" s="7">
        <v>35000000</v>
      </c>
      <c r="D3483" s="7">
        <v>-24785987</v>
      </c>
    </row>
    <row r="3484" spans="1:4" x14ac:dyDescent="0.3">
      <c r="A3484" t="s">
        <v>3183</v>
      </c>
      <c r="B3484" s="7">
        <v>183662</v>
      </c>
      <c r="C3484" s="7">
        <v>25000000</v>
      </c>
      <c r="D3484" s="7">
        <v>-24816338</v>
      </c>
    </row>
    <row r="3485" spans="1:4" x14ac:dyDescent="0.3">
      <c r="A3485" t="s">
        <v>171</v>
      </c>
      <c r="B3485" s="7">
        <v>150167630</v>
      </c>
      <c r="C3485" s="7">
        <v>175000000</v>
      </c>
      <c r="D3485" s="7">
        <v>-24832370</v>
      </c>
    </row>
    <row r="3486" spans="1:4" x14ac:dyDescent="0.3">
      <c r="A3486" t="s">
        <v>2498</v>
      </c>
      <c r="B3486" s="7">
        <v>10139254</v>
      </c>
      <c r="C3486" s="7">
        <v>35000000</v>
      </c>
      <c r="D3486" s="7">
        <v>-24860746</v>
      </c>
    </row>
    <row r="3487" spans="1:4" x14ac:dyDescent="0.3">
      <c r="A3487" t="s">
        <v>2483</v>
      </c>
      <c r="B3487" s="7">
        <v>10137502</v>
      </c>
      <c r="C3487" s="7">
        <v>35000000</v>
      </c>
      <c r="D3487" s="7">
        <v>-24862498</v>
      </c>
    </row>
    <row r="3488" spans="1:4" x14ac:dyDescent="0.3">
      <c r="A3488" t="s">
        <v>3184</v>
      </c>
      <c r="B3488" s="7">
        <v>134904</v>
      </c>
      <c r="C3488" s="7">
        <v>25000000</v>
      </c>
      <c r="D3488" s="7">
        <v>-24865096</v>
      </c>
    </row>
    <row r="3489" spans="1:4" x14ac:dyDescent="0.3">
      <c r="A3489" t="s">
        <v>3187</v>
      </c>
      <c r="B3489" s="7">
        <v>129115</v>
      </c>
      <c r="C3489" s="7">
        <v>25000000</v>
      </c>
      <c r="D3489" s="7">
        <v>-24870885</v>
      </c>
    </row>
    <row r="3490" spans="1:4" x14ac:dyDescent="0.3">
      <c r="A3490" t="s">
        <v>1171</v>
      </c>
      <c r="B3490" s="7">
        <v>25121291</v>
      </c>
      <c r="C3490" s="7">
        <v>50000000</v>
      </c>
      <c r="D3490" s="7">
        <v>-24878709</v>
      </c>
    </row>
    <row r="3491" spans="1:4" x14ac:dyDescent="0.3">
      <c r="A3491" t="s">
        <v>1930</v>
      </c>
      <c r="B3491" s="7">
        <v>20101861</v>
      </c>
      <c r="C3491" s="7">
        <v>45000000</v>
      </c>
      <c r="D3491" s="7">
        <v>-24898139</v>
      </c>
    </row>
    <row r="3492" spans="1:4" x14ac:dyDescent="0.3">
      <c r="A3492" t="s">
        <v>1410</v>
      </c>
      <c r="B3492" s="7">
        <v>35096190</v>
      </c>
      <c r="C3492" s="7">
        <v>60000000</v>
      </c>
      <c r="D3492" s="7">
        <v>-24903810</v>
      </c>
    </row>
    <row r="3493" spans="1:4" x14ac:dyDescent="0.3">
      <c r="A3493" t="s">
        <v>2243</v>
      </c>
      <c r="B3493" s="7">
        <v>77231</v>
      </c>
      <c r="C3493" s="7">
        <v>25000000</v>
      </c>
      <c r="D3493" s="7">
        <v>-24922769</v>
      </c>
    </row>
    <row r="3494" spans="1:4" x14ac:dyDescent="0.3">
      <c r="A3494" t="s">
        <v>2475</v>
      </c>
      <c r="B3494" s="7">
        <v>10076136</v>
      </c>
      <c r="C3494" s="7">
        <v>35000000</v>
      </c>
      <c r="D3494" s="7">
        <v>-24923864</v>
      </c>
    </row>
    <row r="3495" spans="1:4" x14ac:dyDescent="0.3">
      <c r="A3495" t="s">
        <v>3161</v>
      </c>
      <c r="B3495" s="7">
        <v>56692</v>
      </c>
      <c r="C3495" s="7">
        <v>25000000</v>
      </c>
      <c r="D3495" s="7">
        <v>-24943308</v>
      </c>
    </row>
    <row r="3496" spans="1:4" x14ac:dyDescent="0.3">
      <c r="A3496" t="s">
        <v>591</v>
      </c>
      <c r="B3496" s="7">
        <v>75030163</v>
      </c>
      <c r="C3496" s="7">
        <v>100000000</v>
      </c>
      <c r="D3496" s="7">
        <v>-24969837</v>
      </c>
    </row>
    <row r="3497" spans="1:4" x14ac:dyDescent="0.3">
      <c r="A3497" t="s">
        <v>4149</v>
      </c>
      <c r="B3497" s="7">
        <v>22723</v>
      </c>
      <c r="C3497" s="7">
        <v>25000000</v>
      </c>
      <c r="D3497" s="7">
        <v>-24977277</v>
      </c>
    </row>
    <row r="3498" spans="1:4" x14ac:dyDescent="0.3">
      <c r="A3498" t="s">
        <v>6234</v>
      </c>
      <c r="B3498" s="7">
        <v>9910</v>
      </c>
      <c r="C3498" s="7">
        <v>25000000</v>
      </c>
      <c r="D3498" s="7">
        <v>-24990090</v>
      </c>
    </row>
    <row r="3499" spans="1:4" x14ac:dyDescent="0.3">
      <c r="A3499" t="s">
        <v>3251</v>
      </c>
      <c r="B3499" s="7">
        <v>4756</v>
      </c>
      <c r="C3499" s="7">
        <v>25000000</v>
      </c>
      <c r="D3499" s="7">
        <v>-24995244</v>
      </c>
    </row>
    <row r="3500" spans="1:4" x14ac:dyDescent="0.3">
      <c r="A3500" t="s">
        <v>2189</v>
      </c>
      <c r="B3500" s="7">
        <v>14967182</v>
      </c>
      <c r="C3500" s="7">
        <v>40000000</v>
      </c>
      <c r="D3500" s="7">
        <v>-25032818</v>
      </c>
    </row>
    <row r="3501" spans="1:4" x14ac:dyDescent="0.3">
      <c r="A3501" t="s">
        <v>2187</v>
      </c>
      <c r="B3501" s="7">
        <v>14942422</v>
      </c>
      <c r="C3501" s="7">
        <v>40000000</v>
      </c>
      <c r="D3501" s="7">
        <v>-25057578</v>
      </c>
    </row>
    <row r="3502" spans="1:4" x14ac:dyDescent="0.3">
      <c r="A3502" t="s">
        <v>1935</v>
      </c>
      <c r="B3502" s="7">
        <v>19719930</v>
      </c>
      <c r="C3502" s="7">
        <v>45000000</v>
      </c>
      <c r="D3502" s="7">
        <v>-25280070</v>
      </c>
    </row>
    <row r="3503" spans="1:4" x14ac:dyDescent="0.3">
      <c r="A3503" t="s">
        <v>749</v>
      </c>
      <c r="B3503" s="7">
        <v>64685359</v>
      </c>
      <c r="C3503" s="7">
        <v>90000000</v>
      </c>
      <c r="D3503" s="7">
        <v>-25314641</v>
      </c>
    </row>
    <row r="3504" spans="1:4" x14ac:dyDescent="0.3">
      <c r="A3504" t="s">
        <v>3069</v>
      </c>
      <c r="B3504" s="7">
        <v>41229</v>
      </c>
      <c r="C3504" s="7">
        <v>25500000</v>
      </c>
      <c r="D3504" s="7">
        <v>-25458771</v>
      </c>
    </row>
    <row r="3505" spans="1:4" x14ac:dyDescent="0.3">
      <c r="A3505" t="s">
        <v>2916</v>
      </c>
      <c r="B3505" s="7">
        <v>4463292</v>
      </c>
      <c r="C3505" s="7">
        <v>30000000</v>
      </c>
      <c r="D3505" s="7">
        <v>-25536708</v>
      </c>
    </row>
    <row r="3506" spans="1:4" x14ac:dyDescent="0.3">
      <c r="A3506" t="s">
        <v>2197</v>
      </c>
      <c r="B3506" s="7">
        <v>14448589</v>
      </c>
      <c r="C3506" s="7">
        <v>40000000</v>
      </c>
      <c r="D3506" s="7">
        <v>-25551411</v>
      </c>
    </row>
    <row r="3507" spans="1:4" x14ac:dyDescent="0.3">
      <c r="A3507" t="s">
        <v>1938</v>
      </c>
      <c r="B3507" s="7">
        <v>19377727</v>
      </c>
      <c r="C3507" s="7">
        <v>45000000</v>
      </c>
      <c r="D3507" s="7">
        <v>-25622273</v>
      </c>
    </row>
    <row r="3508" spans="1:4" x14ac:dyDescent="0.3">
      <c r="A3508" t="s">
        <v>2199</v>
      </c>
      <c r="B3508" s="7">
        <v>14358033</v>
      </c>
      <c r="C3508" s="7">
        <v>40000000</v>
      </c>
      <c r="D3508" s="7">
        <v>-25641967</v>
      </c>
    </row>
    <row r="3509" spans="1:4" x14ac:dyDescent="0.3">
      <c r="A3509" t="s">
        <v>2579</v>
      </c>
      <c r="B3509" s="7">
        <v>4357000</v>
      </c>
      <c r="C3509" s="7">
        <v>30000000</v>
      </c>
      <c r="D3509" s="7">
        <v>-25643000</v>
      </c>
    </row>
    <row r="3510" spans="1:4" x14ac:dyDescent="0.3">
      <c r="A3510" t="s">
        <v>2024</v>
      </c>
      <c r="B3510" s="7">
        <v>1260917</v>
      </c>
      <c r="C3510" s="7">
        <v>27000000</v>
      </c>
      <c r="D3510" s="7">
        <v>-25739083</v>
      </c>
    </row>
    <row r="3511" spans="1:4" x14ac:dyDescent="0.3">
      <c r="A3511" t="s">
        <v>2968</v>
      </c>
      <c r="B3511" s="7">
        <v>16252765</v>
      </c>
      <c r="C3511" s="7">
        <v>42000000</v>
      </c>
      <c r="D3511" s="7">
        <v>-25747235</v>
      </c>
    </row>
    <row r="3512" spans="1:4" x14ac:dyDescent="0.3">
      <c r="A3512" t="s">
        <v>2015</v>
      </c>
      <c r="B3512" s="7">
        <v>24127895</v>
      </c>
      <c r="C3512" s="7">
        <v>50000000</v>
      </c>
      <c r="D3512" s="7">
        <v>-25872105</v>
      </c>
    </row>
    <row r="3513" spans="1:4" x14ac:dyDescent="0.3">
      <c r="A3513" t="s">
        <v>314</v>
      </c>
      <c r="B3513" s="7">
        <v>118099659</v>
      </c>
      <c r="C3513" s="7">
        <v>144000000</v>
      </c>
      <c r="D3513" s="7">
        <v>-25900341</v>
      </c>
    </row>
    <row r="3514" spans="1:4" x14ac:dyDescent="0.3">
      <c r="A3514" t="s">
        <v>314</v>
      </c>
      <c r="B3514" s="7">
        <v>118099659</v>
      </c>
      <c r="C3514" s="7">
        <v>144000000</v>
      </c>
      <c r="D3514" s="7">
        <v>-25900341</v>
      </c>
    </row>
    <row r="3515" spans="1:4" x14ac:dyDescent="0.3">
      <c r="A3515" t="s">
        <v>1253</v>
      </c>
      <c r="B3515" s="7">
        <v>37023395</v>
      </c>
      <c r="C3515" s="7">
        <v>63000000</v>
      </c>
      <c r="D3515" s="7">
        <v>-25976605</v>
      </c>
    </row>
    <row r="3516" spans="1:4" x14ac:dyDescent="0.3">
      <c r="A3516" t="s">
        <v>1768</v>
      </c>
      <c r="B3516" s="7">
        <v>24006726</v>
      </c>
      <c r="C3516" s="7">
        <v>50000000</v>
      </c>
      <c r="D3516" s="7">
        <v>-25993274</v>
      </c>
    </row>
    <row r="3517" spans="1:4" x14ac:dyDescent="0.3">
      <c r="A3517" t="s">
        <v>2191</v>
      </c>
      <c r="B3517" s="7">
        <v>18996755</v>
      </c>
      <c r="C3517" s="7">
        <v>45000000</v>
      </c>
      <c r="D3517" s="7">
        <v>-26003245</v>
      </c>
    </row>
    <row r="3518" spans="1:4" x14ac:dyDescent="0.3">
      <c r="A3518" t="s">
        <v>1246</v>
      </c>
      <c r="B3518" s="7">
        <v>38966057</v>
      </c>
      <c r="C3518" s="7">
        <v>65000000</v>
      </c>
      <c r="D3518" s="7">
        <v>-26033943</v>
      </c>
    </row>
    <row r="3519" spans="1:4" x14ac:dyDescent="0.3">
      <c r="A3519" t="s">
        <v>2807</v>
      </c>
      <c r="B3519" s="7">
        <v>3904982</v>
      </c>
      <c r="C3519" s="7">
        <v>30000000</v>
      </c>
      <c r="D3519" s="7">
        <v>-26095018</v>
      </c>
    </row>
    <row r="3520" spans="1:4" x14ac:dyDescent="0.3">
      <c r="A3520" t="s">
        <v>2212</v>
      </c>
      <c r="B3520" s="7">
        <v>13838130</v>
      </c>
      <c r="C3520" s="7">
        <v>40000000</v>
      </c>
      <c r="D3520" s="7">
        <v>-26161870</v>
      </c>
    </row>
    <row r="3521" spans="1:4" x14ac:dyDescent="0.3">
      <c r="A3521" t="s">
        <v>1292</v>
      </c>
      <c r="B3521" s="7">
        <v>15738632</v>
      </c>
      <c r="C3521" s="7">
        <v>42000000</v>
      </c>
      <c r="D3521" s="7">
        <v>-26261368</v>
      </c>
    </row>
    <row r="3522" spans="1:4" x14ac:dyDescent="0.3">
      <c r="A3522" t="s">
        <v>765</v>
      </c>
      <c r="B3522" s="7">
        <v>61644321</v>
      </c>
      <c r="C3522" s="7">
        <v>88000000</v>
      </c>
      <c r="D3522" s="7">
        <v>-26355679</v>
      </c>
    </row>
    <row r="3523" spans="1:4" x14ac:dyDescent="0.3">
      <c r="A3523" t="s">
        <v>1020</v>
      </c>
      <c r="B3523" s="7">
        <v>43426961</v>
      </c>
      <c r="C3523" s="7">
        <v>70000000</v>
      </c>
      <c r="D3523" s="7">
        <v>-26573039</v>
      </c>
    </row>
    <row r="3524" spans="1:4" x14ac:dyDescent="0.3">
      <c r="A3524" t="s">
        <v>2208</v>
      </c>
      <c r="B3524" s="7">
        <v>13376506</v>
      </c>
      <c r="C3524" s="7">
        <v>40000000</v>
      </c>
      <c r="D3524" s="7">
        <v>-26623494</v>
      </c>
    </row>
    <row r="3525" spans="1:4" x14ac:dyDescent="0.3">
      <c r="A3525" t="s">
        <v>2513</v>
      </c>
      <c r="B3525" s="7">
        <v>8324748</v>
      </c>
      <c r="C3525" s="7">
        <v>35000000</v>
      </c>
      <c r="D3525" s="7">
        <v>-26675252</v>
      </c>
    </row>
    <row r="3526" spans="1:4" x14ac:dyDescent="0.3">
      <c r="A3526" t="s">
        <v>1483</v>
      </c>
      <c r="B3526" s="7">
        <v>31199215</v>
      </c>
      <c r="C3526" s="7">
        <v>58000000</v>
      </c>
      <c r="D3526" s="7">
        <v>-26800785</v>
      </c>
    </row>
    <row r="3527" spans="1:4" x14ac:dyDescent="0.3">
      <c r="A3527" t="s">
        <v>2800</v>
      </c>
      <c r="B3527" s="7">
        <v>2975649</v>
      </c>
      <c r="C3527" s="7">
        <v>30000000</v>
      </c>
      <c r="D3527" s="7">
        <v>-27024351</v>
      </c>
    </row>
    <row r="3528" spans="1:4" x14ac:dyDescent="0.3">
      <c r="A3528" t="s">
        <v>2479</v>
      </c>
      <c r="B3528" s="7">
        <v>7948159</v>
      </c>
      <c r="C3528" s="7">
        <v>35000000</v>
      </c>
      <c r="D3528" s="7">
        <v>-27051841</v>
      </c>
    </row>
    <row r="3529" spans="1:4" x14ac:dyDescent="0.3">
      <c r="A3529" t="s">
        <v>1417</v>
      </c>
      <c r="B3529" s="7">
        <v>32940507</v>
      </c>
      <c r="C3529" s="7">
        <v>60000000</v>
      </c>
      <c r="D3529" s="7">
        <v>-27059493</v>
      </c>
    </row>
    <row r="3530" spans="1:4" x14ac:dyDescent="0.3">
      <c r="A3530" t="s">
        <v>1417</v>
      </c>
      <c r="B3530" s="7">
        <v>32940507</v>
      </c>
      <c r="C3530" s="7">
        <v>60000000</v>
      </c>
      <c r="D3530" s="7">
        <v>-27059493</v>
      </c>
    </row>
    <row r="3531" spans="1:4" x14ac:dyDescent="0.3">
      <c r="A3531" t="s">
        <v>2240</v>
      </c>
      <c r="B3531" s="7">
        <v>2869369</v>
      </c>
      <c r="C3531" s="7">
        <v>30000000</v>
      </c>
      <c r="D3531" s="7">
        <v>-27130631</v>
      </c>
    </row>
    <row r="3532" spans="1:4" x14ac:dyDescent="0.3">
      <c r="A3532" t="s">
        <v>1382</v>
      </c>
      <c r="B3532" s="7">
        <v>47748610</v>
      </c>
      <c r="C3532" s="7">
        <v>75000000</v>
      </c>
      <c r="D3532" s="7">
        <v>-27251390</v>
      </c>
    </row>
    <row r="3533" spans="1:4" x14ac:dyDescent="0.3">
      <c r="A3533" t="s">
        <v>3231</v>
      </c>
      <c r="B3533" s="7">
        <v>669276</v>
      </c>
      <c r="C3533" s="7">
        <v>28000000</v>
      </c>
      <c r="D3533" s="7">
        <v>-27330724</v>
      </c>
    </row>
    <row r="3534" spans="1:4" x14ac:dyDescent="0.3">
      <c r="A3534" t="s">
        <v>617</v>
      </c>
      <c r="B3534" s="7">
        <v>72660029</v>
      </c>
      <c r="C3534" s="7">
        <v>100000000</v>
      </c>
      <c r="D3534" s="7">
        <v>-27339971</v>
      </c>
    </row>
    <row r="3535" spans="1:4" x14ac:dyDescent="0.3">
      <c r="A3535" t="s">
        <v>617</v>
      </c>
      <c r="B3535" s="7">
        <v>72660029</v>
      </c>
      <c r="C3535" s="7">
        <v>100000000</v>
      </c>
      <c r="D3535" s="7">
        <v>-27339971</v>
      </c>
    </row>
    <row r="3536" spans="1:4" x14ac:dyDescent="0.3">
      <c r="A3536" t="s">
        <v>2511</v>
      </c>
      <c r="B3536" s="7">
        <v>6543194</v>
      </c>
      <c r="C3536" s="7">
        <v>34000000</v>
      </c>
      <c r="D3536" s="7">
        <v>-27456806</v>
      </c>
    </row>
    <row r="3537" spans="1:4" x14ac:dyDescent="0.3">
      <c r="A3537" t="s">
        <v>1423</v>
      </c>
      <c r="B3537" s="7">
        <v>32522352</v>
      </c>
      <c r="C3537" s="7">
        <v>60000000</v>
      </c>
      <c r="D3537" s="7">
        <v>-27477648</v>
      </c>
    </row>
    <row r="3538" spans="1:4" x14ac:dyDescent="0.3">
      <c r="A3538" t="s">
        <v>1435</v>
      </c>
      <c r="B3538" s="7">
        <v>22518325</v>
      </c>
      <c r="C3538" s="7">
        <v>50000000</v>
      </c>
      <c r="D3538" s="7">
        <v>-27481675</v>
      </c>
    </row>
    <row r="3539" spans="1:4" x14ac:dyDescent="0.3">
      <c r="A3539" t="s">
        <v>2486</v>
      </c>
      <c r="B3539" s="7">
        <v>7458269</v>
      </c>
      <c r="C3539" s="7">
        <v>35000000</v>
      </c>
      <c r="D3539" s="7">
        <v>-27541731</v>
      </c>
    </row>
    <row r="3540" spans="1:4" x14ac:dyDescent="0.3">
      <c r="A3540" t="s">
        <v>1940</v>
      </c>
      <c r="B3540" s="7">
        <v>17300889</v>
      </c>
      <c r="C3540" s="7">
        <v>45000000</v>
      </c>
      <c r="D3540" s="7">
        <v>-27699111</v>
      </c>
    </row>
    <row r="3541" spans="1:4" x14ac:dyDescent="0.3">
      <c r="A3541" t="s">
        <v>2290</v>
      </c>
      <c r="B3541" s="7">
        <v>10300000</v>
      </c>
      <c r="C3541" s="7">
        <v>38000000</v>
      </c>
      <c r="D3541" s="7">
        <v>-27700000</v>
      </c>
    </row>
    <row r="3542" spans="1:4" x14ac:dyDescent="0.3">
      <c r="A3542" t="s">
        <v>1110</v>
      </c>
      <c r="B3542" s="7">
        <v>42272747</v>
      </c>
      <c r="C3542" s="7">
        <v>70000000</v>
      </c>
      <c r="D3542" s="7">
        <v>-27727253</v>
      </c>
    </row>
    <row r="3543" spans="1:4" x14ac:dyDescent="0.3">
      <c r="A3543" t="s">
        <v>1405</v>
      </c>
      <c r="B3543" s="7">
        <v>42194060</v>
      </c>
      <c r="C3543" s="7">
        <v>70000000</v>
      </c>
      <c r="D3543" s="7">
        <v>-27805940</v>
      </c>
    </row>
    <row r="3544" spans="1:4" x14ac:dyDescent="0.3">
      <c r="A3544" t="s">
        <v>3532</v>
      </c>
      <c r="B3544" s="7">
        <v>12181484</v>
      </c>
      <c r="C3544" s="7">
        <v>40000000</v>
      </c>
      <c r="D3544" s="7">
        <v>-27818516</v>
      </c>
    </row>
    <row r="3545" spans="1:4" x14ac:dyDescent="0.3">
      <c r="A3545" t="s">
        <v>1414</v>
      </c>
      <c r="B3545" s="7">
        <v>32122249</v>
      </c>
      <c r="C3545" s="7">
        <v>60000000</v>
      </c>
      <c r="D3545" s="7">
        <v>-27877751</v>
      </c>
    </row>
    <row r="3546" spans="1:4" x14ac:dyDescent="0.3">
      <c r="A3546" t="s">
        <v>1613</v>
      </c>
      <c r="B3546" s="7">
        <v>25031037</v>
      </c>
      <c r="C3546" s="7">
        <v>53000000</v>
      </c>
      <c r="D3546" s="7">
        <v>-27968963</v>
      </c>
    </row>
    <row r="3547" spans="1:4" x14ac:dyDescent="0.3">
      <c r="A3547" t="s">
        <v>807</v>
      </c>
      <c r="B3547" s="7">
        <v>57010853</v>
      </c>
      <c r="C3547" s="7">
        <v>85000000</v>
      </c>
      <c r="D3547" s="7">
        <v>-27989147</v>
      </c>
    </row>
    <row r="3548" spans="1:4" x14ac:dyDescent="0.3">
      <c r="A3548" t="s">
        <v>1023</v>
      </c>
      <c r="B3548" s="7">
        <v>47000485</v>
      </c>
      <c r="C3548" s="7">
        <v>75000000</v>
      </c>
      <c r="D3548" s="7">
        <v>-27999515</v>
      </c>
    </row>
    <row r="3549" spans="1:4" x14ac:dyDescent="0.3">
      <c r="A3549" t="s">
        <v>3133</v>
      </c>
      <c r="B3549" s="7">
        <v>1865774</v>
      </c>
      <c r="C3549" s="7">
        <v>30000000</v>
      </c>
      <c r="D3549" s="7">
        <v>-28134226</v>
      </c>
    </row>
    <row r="3550" spans="1:4" x14ac:dyDescent="0.3">
      <c r="A3550" t="s">
        <v>3364</v>
      </c>
      <c r="B3550" s="7">
        <v>2840417</v>
      </c>
      <c r="C3550" s="7">
        <v>31000000</v>
      </c>
      <c r="D3550" s="7">
        <v>-28159583</v>
      </c>
    </row>
    <row r="3551" spans="1:4" x14ac:dyDescent="0.3">
      <c r="A3551" t="s">
        <v>1402</v>
      </c>
      <c r="B3551" s="7">
        <v>36830057</v>
      </c>
      <c r="C3551" s="7">
        <v>65000000</v>
      </c>
      <c r="D3551" s="7">
        <v>-28169943</v>
      </c>
    </row>
    <row r="3552" spans="1:4" x14ac:dyDescent="0.3">
      <c r="A3552" t="s">
        <v>1419</v>
      </c>
      <c r="B3552" s="7">
        <v>31670931</v>
      </c>
      <c r="C3552" s="7">
        <v>60000000</v>
      </c>
      <c r="D3552" s="7">
        <v>-28329069</v>
      </c>
    </row>
    <row r="3553" spans="1:4" x14ac:dyDescent="0.3">
      <c r="A3553" t="s">
        <v>1781</v>
      </c>
      <c r="B3553" s="7">
        <v>21557240</v>
      </c>
      <c r="C3553" s="7">
        <v>49900000</v>
      </c>
      <c r="D3553" s="7">
        <v>-28342760</v>
      </c>
    </row>
    <row r="3554" spans="1:4" x14ac:dyDescent="0.3">
      <c r="A3554" t="s">
        <v>2491</v>
      </c>
      <c r="B3554" s="7">
        <v>6592103</v>
      </c>
      <c r="C3554" s="7">
        <v>35000000</v>
      </c>
      <c r="D3554" s="7">
        <v>-28407897</v>
      </c>
    </row>
    <row r="3555" spans="1:4" x14ac:dyDescent="0.3">
      <c r="A3555" t="s">
        <v>1484</v>
      </c>
      <c r="B3555" s="7">
        <v>29580087</v>
      </c>
      <c r="C3555" s="7">
        <v>58000000</v>
      </c>
      <c r="D3555" s="7">
        <v>-28419913</v>
      </c>
    </row>
    <row r="3556" spans="1:4" x14ac:dyDescent="0.3">
      <c r="A3556" t="s">
        <v>2583</v>
      </c>
      <c r="B3556" s="7">
        <v>3562749</v>
      </c>
      <c r="C3556" s="7">
        <v>32000000</v>
      </c>
      <c r="D3556" s="7">
        <v>-28437251</v>
      </c>
    </row>
    <row r="3557" spans="1:4" x14ac:dyDescent="0.3">
      <c r="A3557" t="s">
        <v>820</v>
      </c>
      <c r="B3557" s="7">
        <v>31494270</v>
      </c>
      <c r="C3557" s="7">
        <v>60000000</v>
      </c>
      <c r="D3557" s="7">
        <v>-28505730</v>
      </c>
    </row>
    <row r="3558" spans="1:4" x14ac:dyDescent="0.3">
      <c r="A3558" t="s">
        <v>2485</v>
      </c>
      <c r="B3558" s="7">
        <v>6448817</v>
      </c>
      <c r="C3558" s="7">
        <v>35000000</v>
      </c>
      <c r="D3558" s="7">
        <v>-28551183</v>
      </c>
    </row>
    <row r="3559" spans="1:4" x14ac:dyDescent="0.3">
      <c r="A3559" t="s">
        <v>1636</v>
      </c>
      <c r="B3559" s="7">
        <v>23324666</v>
      </c>
      <c r="C3559" s="7">
        <v>52000000</v>
      </c>
      <c r="D3559" s="7">
        <v>-28675334</v>
      </c>
    </row>
    <row r="3560" spans="1:4" x14ac:dyDescent="0.3">
      <c r="A3560" t="s">
        <v>2211</v>
      </c>
      <c r="B3560" s="7">
        <v>13208023</v>
      </c>
      <c r="C3560" s="7">
        <v>42000000</v>
      </c>
      <c r="D3560" s="7">
        <v>-28791977</v>
      </c>
    </row>
    <row r="3561" spans="1:4" x14ac:dyDescent="0.3">
      <c r="A3561" t="s">
        <v>1448</v>
      </c>
      <c r="B3561" s="7">
        <v>31165421</v>
      </c>
      <c r="C3561" s="7">
        <v>60000000</v>
      </c>
      <c r="D3561" s="7">
        <v>-28834579</v>
      </c>
    </row>
    <row r="3562" spans="1:4" x14ac:dyDescent="0.3">
      <c r="A3562" t="s">
        <v>822</v>
      </c>
      <c r="B3562" s="7">
        <v>31111260</v>
      </c>
      <c r="C3562" s="7">
        <v>60000000</v>
      </c>
      <c r="D3562" s="7">
        <v>-28888740</v>
      </c>
    </row>
    <row r="3563" spans="1:4" x14ac:dyDescent="0.3">
      <c r="A3563" t="s">
        <v>330</v>
      </c>
      <c r="B3563" s="7">
        <v>111110575</v>
      </c>
      <c r="C3563" s="7">
        <v>140000000</v>
      </c>
      <c r="D3563" s="7">
        <v>-28889425</v>
      </c>
    </row>
    <row r="3564" spans="1:4" x14ac:dyDescent="0.3">
      <c r="A3564" t="s">
        <v>2635</v>
      </c>
      <c r="B3564" s="7">
        <v>64286</v>
      </c>
      <c r="C3564" s="7">
        <v>29000000</v>
      </c>
      <c r="D3564" s="7">
        <v>-28935714</v>
      </c>
    </row>
    <row r="3565" spans="1:4" x14ac:dyDescent="0.3">
      <c r="A3565" t="s">
        <v>1638</v>
      </c>
      <c r="B3565" s="7">
        <v>23020488</v>
      </c>
      <c r="C3565" s="7">
        <v>52000000</v>
      </c>
      <c r="D3565" s="7">
        <v>-28979512</v>
      </c>
    </row>
    <row r="3566" spans="1:4" x14ac:dyDescent="0.3">
      <c r="A3566" t="s">
        <v>2215</v>
      </c>
      <c r="B3566" s="7">
        <v>7000000</v>
      </c>
      <c r="C3566" s="7">
        <v>36000000</v>
      </c>
      <c r="D3566" s="7">
        <v>-29000000</v>
      </c>
    </row>
    <row r="3567" spans="1:4" x14ac:dyDescent="0.3">
      <c r="A3567" t="s">
        <v>1133</v>
      </c>
      <c r="B3567" s="7">
        <v>40932372</v>
      </c>
      <c r="C3567" s="7">
        <v>70000000</v>
      </c>
      <c r="D3567" s="7">
        <v>-29067628</v>
      </c>
    </row>
    <row r="3568" spans="1:4" x14ac:dyDescent="0.3">
      <c r="A3568" t="s">
        <v>1199</v>
      </c>
      <c r="B3568" s="7">
        <v>5932060</v>
      </c>
      <c r="C3568" s="7">
        <v>35000000</v>
      </c>
      <c r="D3568" s="7">
        <v>-29067940</v>
      </c>
    </row>
    <row r="3569" spans="1:4" x14ac:dyDescent="0.3">
      <c r="A3569" t="s">
        <v>2585</v>
      </c>
      <c r="B3569" s="7">
        <v>2899970</v>
      </c>
      <c r="C3569" s="7">
        <v>32000000</v>
      </c>
      <c r="D3569" s="7">
        <v>-29100030</v>
      </c>
    </row>
    <row r="3570" spans="1:4" x14ac:dyDescent="0.3">
      <c r="A3570" t="s">
        <v>5226</v>
      </c>
      <c r="B3570" s="7">
        <v>1196752</v>
      </c>
      <c r="C3570" s="7">
        <v>30300000</v>
      </c>
      <c r="D3570" s="7">
        <v>-29103248</v>
      </c>
    </row>
    <row r="3571" spans="1:4" x14ac:dyDescent="0.3">
      <c r="A3571" t="s">
        <v>753</v>
      </c>
      <c r="B3571" s="7">
        <v>60874615</v>
      </c>
      <c r="C3571" s="7">
        <v>90000000</v>
      </c>
      <c r="D3571" s="7">
        <v>-29125385</v>
      </c>
    </row>
    <row r="3572" spans="1:4" x14ac:dyDescent="0.3">
      <c r="A3572" t="s">
        <v>1421</v>
      </c>
      <c r="B3572" s="7">
        <v>30695227</v>
      </c>
      <c r="C3572" s="7">
        <v>60000000</v>
      </c>
      <c r="D3572" s="7">
        <v>-29304773</v>
      </c>
    </row>
    <row r="3573" spans="1:4" x14ac:dyDescent="0.3">
      <c r="A3573" t="s">
        <v>747</v>
      </c>
      <c r="B3573" s="7">
        <v>65653758</v>
      </c>
      <c r="C3573" s="7">
        <v>95000000</v>
      </c>
      <c r="D3573" s="7">
        <v>-29346242</v>
      </c>
    </row>
    <row r="3574" spans="1:4" x14ac:dyDescent="0.3">
      <c r="A3574" t="s">
        <v>2231</v>
      </c>
      <c r="B3574" s="7">
        <v>10640645</v>
      </c>
      <c r="C3574" s="7">
        <v>40000000</v>
      </c>
      <c r="D3574" s="7">
        <v>-29359355</v>
      </c>
    </row>
    <row r="3575" spans="1:4" x14ac:dyDescent="0.3">
      <c r="A3575" t="s">
        <v>1566</v>
      </c>
      <c r="B3575" s="7">
        <v>20550712</v>
      </c>
      <c r="C3575" s="7">
        <v>50000000</v>
      </c>
      <c r="D3575" s="7">
        <v>-29449288</v>
      </c>
    </row>
    <row r="3576" spans="1:4" x14ac:dyDescent="0.3">
      <c r="A3576" t="s">
        <v>661</v>
      </c>
      <c r="B3576" s="7">
        <v>63540020</v>
      </c>
      <c r="C3576" s="7">
        <v>93000000</v>
      </c>
      <c r="D3576" s="7">
        <v>-29459980</v>
      </c>
    </row>
    <row r="3577" spans="1:4" x14ac:dyDescent="0.3">
      <c r="A3577" t="s">
        <v>2810</v>
      </c>
      <c r="B3577" s="7">
        <v>537580</v>
      </c>
      <c r="C3577" s="7">
        <v>30000000</v>
      </c>
      <c r="D3577" s="7">
        <v>-29462420</v>
      </c>
    </row>
    <row r="3578" spans="1:4" x14ac:dyDescent="0.3">
      <c r="A3578" t="s">
        <v>1945</v>
      </c>
      <c r="B3578" s="7">
        <v>15523168</v>
      </c>
      <c r="C3578" s="7">
        <v>45000000</v>
      </c>
      <c r="D3578" s="7">
        <v>-29476832</v>
      </c>
    </row>
    <row r="3579" spans="1:4" x14ac:dyDescent="0.3">
      <c r="A3579" t="s">
        <v>2984</v>
      </c>
      <c r="B3579" s="7">
        <v>499263</v>
      </c>
      <c r="C3579" s="7">
        <v>30000000</v>
      </c>
      <c r="D3579" s="7">
        <v>-29500737</v>
      </c>
    </row>
    <row r="3580" spans="1:4" x14ac:dyDescent="0.3">
      <c r="A3580" t="s">
        <v>1795</v>
      </c>
      <c r="B3580" s="7">
        <v>20488579</v>
      </c>
      <c r="C3580" s="7">
        <v>50000000</v>
      </c>
      <c r="D3580" s="7">
        <v>-29511421</v>
      </c>
    </row>
    <row r="3581" spans="1:4" x14ac:dyDescent="0.3">
      <c r="A3581" t="s">
        <v>1024</v>
      </c>
      <c r="B3581" s="7">
        <v>45434443</v>
      </c>
      <c r="C3581" s="7">
        <v>75000000</v>
      </c>
      <c r="D3581" s="7">
        <v>-29565557</v>
      </c>
    </row>
    <row r="3582" spans="1:4" x14ac:dyDescent="0.3">
      <c r="A3582" t="s">
        <v>2535</v>
      </c>
      <c r="B3582" s="7">
        <v>8406264</v>
      </c>
      <c r="C3582" s="7">
        <v>38000000</v>
      </c>
      <c r="D3582" s="7">
        <v>-29593736</v>
      </c>
    </row>
    <row r="3583" spans="1:4" x14ac:dyDescent="0.3">
      <c r="A3583" t="s">
        <v>1770</v>
      </c>
      <c r="B3583" s="7">
        <v>20389967</v>
      </c>
      <c r="C3583" s="7">
        <v>50000000</v>
      </c>
      <c r="D3583" s="7">
        <v>-29610033</v>
      </c>
    </row>
    <row r="3584" spans="1:4" x14ac:dyDescent="0.3">
      <c r="A3584" t="s">
        <v>919</v>
      </c>
      <c r="B3584" s="7">
        <v>45356386</v>
      </c>
      <c r="C3584" s="7">
        <v>75000000</v>
      </c>
      <c r="D3584" s="7">
        <v>-29643614</v>
      </c>
    </row>
    <row r="3585" spans="1:4" x14ac:dyDescent="0.3">
      <c r="A3585" t="s">
        <v>922</v>
      </c>
      <c r="B3585" s="7">
        <v>55350897</v>
      </c>
      <c r="C3585" s="7">
        <v>85000000</v>
      </c>
      <c r="D3585" s="7">
        <v>-29649103</v>
      </c>
    </row>
    <row r="3586" spans="1:4" x14ac:dyDescent="0.3">
      <c r="A3586" t="s">
        <v>1494</v>
      </c>
      <c r="B3586" s="7">
        <v>28328132</v>
      </c>
      <c r="C3586" s="7">
        <v>58000000</v>
      </c>
      <c r="D3586" s="7">
        <v>-29671868</v>
      </c>
    </row>
    <row r="3587" spans="1:4" x14ac:dyDescent="0.3">
      <c r="A3587" t="s">
        <v>1290</v>
      </c>
      <c r="B3587" s="7">
        <v>32178777</v>
      </c>
      <c r="C3587" s="7">
        <v>62000000</v>
      </c>
      <c r="D3587" s="7">
        <v>-29821223</v>
      </c>
    </row>
    <row r="3588" spans="1:4" x14ac:dyDescent="0.3">
      <c r="A3588" t="s">
        <v>1434</v>
      </c>
      <c r="B3588" s="7">
        <v>30063805</v>
      </c>
      <c r="C3588" s="7">
        <v>60000000</v>
      </c>
      <c r="D3588" s="7">
        <v>-29936195</v>
      </c>
    </row>
    <row r="3589" spans="1:4" x14ac:dyDescent="0.3">
      <c r="A3589" t="s">
        <v>1542</v>
      </c>
      <c r="B3589" s="7">
        <v>25040293</v>
      </c>
      <c r="C3589" s="7">
        <v>55000000</v>
      </c>
      <c r="D3589" s="7">
        <v>-29959707</v>
      </c>
    </row>
    <row r="3590" spans="1:4" x14ac:dyDescent="0.3">
      <c r="A3590" t="s">
        <v>1595</v>
      </c>
      <c r="B3590" s="7">
        <v>26838389</v>
      </c>
      <c r="C3590" s="7">
        <v>57000000</v>
      </c>
      <c r="D3590" s="7">
        <v>-30161611</v>
      </c>
    </row>
    <row r="3591" spans="1:4" x14ac:dyDescent="0.3">
      <c r="A3591" t="s">
        <v>2477</v>
      </c>
      <c r="B3591" s="7">
        <v>7659747</v>
      </c>
      <c r="C3591" s="7">
        <v>38000000</v>
      </c>
      <c r="D3591" s="7">
        <v>-30340253</v>
      </c>
    </row>
    <row r="3592" spans="1:4" x14ac:dyDescent="0.3">
      <c r="A3592" t="s">
        <v>2213</v>
      </c>
      <c r="B3592" s="7">
        <v>9652000</v>
      </c>
      <c r="C3592" s="7">
        <v>40000000</v>
      </c>
      <c r="D3592" s="7">
        <v>-30348000</v>
      </c>
    </row>
    <row r="3593" spans="1:4" x14ac:dyDescent="0.3">
      <c r="A3593" t="s">
        <v>2487</v>
      </c>
      <c r="B3593" s="7">
        <v>4651977</v>
      </c>
      <c r="C3593" s="7">
        <v>35000000</v>
      </c>
      <c r="D3593" s="7">
        <v>-30348023</v>
      </c>
    </row>
    <row r="3594" spans="1:4" x14ac:dyDescent="0.3">
      <c r="A3594" t="s">
        <v>1771</v>
      </c>
      <c r="B3594" s="7">
        <v>19593740</v>
      </c>
      <c r="C3594" s="7">
        <v>50000000</v>
      </c>
      <c r="D3594" s="7">
        <v>-30406260</v>
      </c>
    </row>
    <row r="3595" spans="1:4" x14ac:dyDescent="0.3">
      <c r="A3595" t="s">
        <v>2303</v>
      </c>
      <c r="B3595" s="7">
        <v>9589875</v>
      </c>
      <c r="C3595" s="7">
        <v>40000000</v>
      </c>
      <c r="D3595" s="7">
        <v>-30410125</v>
      </c>
    </row>
    <row r="3596" spans="1:4" x14ac:dyDescent="0.3">
      <c r="A3596" t="s">
        <v>2488</v>
      </c>
      <c r="B3596" s="7">
        <v>4496583</v>
      </c>
      <c r="C3596" s="7">
        <v>35000000</v>
      </c>
      <c r="D3596" s="7">
        <v>-30503417</v>
      </c>
    </row>
    <row r="3597" spans="1:4" x14ac:dyDescent="0.3">
      <c r="A3597" t="s">
        <v>2295</v>
      </c>
      <c r="B3597" s="7">
        <v>6482195</v>
      </c>
      <c r="C3597" s="7">
        <v>37000000</v>
      </c>
      <c r="D3597" s="7">
        <v>-30517805</v>
      </c>
    </row>
    <row r="3598" spans="1:4" x14ac:dyDescent="0.3">
      <c r="A3598" t="s">
        <v>654</v>
      </c>
      <c r="B3598" s="7">
        <v>59475623</v>
      </c>
      <c r="C3598" s="7">
        <v>90000000</v>
      </c>
      <c r="D3598" s="7">
        <v>-30524377</v>
      </c>
    </row>
    <row r="3599" spans="1:4" x14ac:dyDescent="0.3">
      <c r="A3599" t="s">
        <v>1463</v>
      </c>
      <c r="B3599" s="7">
        <v>4426297</v>
      </c>
      <c r="C3599" s="7">
        <v>35000000</v>
      </c>
      <c r="D3599" s="7">
        <v>-30573703</v>
      </c>
    </row>
    <row r="3600" spans="1:4" x14ac:dyDescent="0.3">
      <c r="A3600" t="s">
        <v>280</v>
      </c>
      <c r="B3600" s="7">
        <v>119420252</v>
      </c>
      <c r="C3600" s="7">
        <v>150000000</v>
      </c>
      <c r="D3600" s="7">
        <v>-30579748</v>
      </c>
    </row>
    <row r="3601" spans="1:4" x14ac:dyDescent="0.3">
      <c r="A3601" t="s">
        <v>1192</v>
      </c>
      <c r="B3601" s="7">
        <v>39380442</v>
      </c>
      <c r="C3601" s="7">
        <v>70000000</v>
      </c>
      <c r="D3601" s="7">
        <v>-30619558</v>
      </c>
    </row>
    <row r="3602" spans="1:4" x14ac:dyDescent="0.3">
      <c r="A3602" t="s">
        <v>2586</v>
      </c>
      <c r="B3602" s="7">
        <v>1304837</v>
      </c>
      <c r="C3602" s="7">
        <v>32000000</v>
      </c>
      <c r="D3602" s="7">
        <v>-30695163</v>
      </c>
    </row>
    <row r="3603" spans="1:4" x14ac:dyDescent="0.3">
      <c r="A3603" t="s">
        <v>855</v>
      </c>
      <c r="B3603" s="7">
        <v>53215979</v>
      </c>
      <c r="C3603" s="7">
        <v>84000000</v>
      </c>
      <c r="D3603" s="7">
        <v>-30784021</v>
      </c>
    </row>
    <row r="3604" spans="1:4" x14ac:dyDescent="0.3">
      <c r="A3604" t="s">
        <v>1427</v>
      </c>
      <c r="B3604" s="7">
        <v>29136626</v>
      </c>
      <c r="C3604" s="7">
        <v>60000000</v>
      </c>
      <c r="D3604" s="7">
        <v>-30863374</v>
      </c>
    </row>
    <row r="3605" spans="1:4" x14ac:dyDescent="0.3">
      <c r="A3605" t="s">
        <v>2016</v>
      </c>
      <c r="B3605" s="7">
        <v>84961</v>
      </c>
      <c r="C3605" s="7">
        <v>31000000</v>
      </c>
      <c r="D3605" s="7">
        <v>-30915039</v>
      </c>
    </row>
    <row r="3606" spans="1:4" x14ac:dyDescent="0.3">
      <c r="A3606" t="s">
        <v>2016</v>
      </c>
      <c r="B3606" s="7">
        <v>84961</v>
      </c>
      <c r="C3606" s="7">
        <v>31000000</v>
      </c>
      <c r="D3606" s="7">
        <v>-30915039</v>
      </c>
    </row>
    <row r="3607" spans="1:4" x14ac:dyDescent="0.3">
      <c r="A3607" t="s">
        <v>471</v>
      </c>
      <c r="B3607" s="7">
        <v>89021735</v>
      </c>
      <c r="C3607" s="7">
        <v>120000000</v>
      </c>
      <c r="D3607" s="7">
        <v>-30978265</v>
      </c>
    </row>
    <row r="3608" spans="1:4" x14ac:dyDescent="0.3">
      <c r="A3608" t="s">
        <v>1499</v>
      </c>
      <c r="B3608" s="7">
        <v>25528495</v>
      </c>
      <c r="C3608" s="7">
        <v>57000000</v>
      </c>
      <c r="D3608" s="7">
        <v>-31471505</v>
      </c>
    </row>
    <row r="3609" spans="1:4" x14ac:dyDescent="0.3">
      <c r="A3609" t="s">
        <v>1843</v>
      </c>
      <c r="B3609" s="7">
        <v>15519841</v>
      </c>
      <c r="C3609" s="7">
        <v>47000000</v>
      </c>
      <c r="D3609" s="7">
        <v>-31480159</v>
      </c>
    </row>
    <row r="3610" spans="1:4" x14ac:dyDescent="0.3">
      <c r="A3610" t="s">
        <v>1193</v>
      </c>
      <c r="B3610" s="7">
        <v>37516013</v>
      </c>
      <c r="C3610" s="7">
        <v>69000000</v>
      </c>
      <c r="D3610" s="7">
        <v>-31483987</v>
      </c>
    </row>
    <row r="3611" spans="1:4" x14ac:dyDescent="0.3">
      <c r="A3611" t="s">
        <v>1777</v>
      </c>
      <c r="B3611" s="7">
        <v>18472363</v>
      </c>
      <c r="C3611" s="7">
        <v>50000000</v>
      </c>
      <c r="D3611" s="7">
        <v>-31527637</v>
      </c>
    </row>
    <row r="3612" spans="1:4" x14ac:dyDescent="0.3">
      <c r="A3612" t="s">
        <v>41</v>
      </c>
      <c r="B3612" s="7">
        <v>168368427</v>
      </c>
      <c r="C3612" s="7">
        <v>200000000</v>
      </c>
      <c r="D3612" s="7">
        <v>-31631573</v>
      </c>
    </row>
    <row r="3613" spans="1:4" x14ac:dyDescent="0.3">
      <c r="A3613" t="s">
        <v>1135</v>
      </c>
      <c r="B3613" s="7">
        <v>38345403</v>
      </c>
      <c r="C3613" s="7">
        <v>70000000</v>
      </c>
      <c r="D3613" s="7">
        <v>-31654597</v>
      </c>
    </row>
    <row r="3614" spans="1:4" x14ac:dyDescent="0.3">
      <c r="A3614" t="s">
        <v>1249</v>
      </c>
      <c r="B3614" s="7">
        <v>33328051</v>
      </c>
      <c r="C3614" s="7">
        <v>65000000</v>
      </c>
      <c r="D3614" s="7">
        <v>-31671949</v>
      </c>
    </row>
    <row r="3615" spans="1:4" x14ac:dyDescent="0.3">
      <c r="A3615" t="s">
        <v>709</v>
      </c>
      <c r="B3615" s="7">
        <v>58229120</v>
      </c>
      <c r="C3615" s="7">
        <v>90000000</v>
      </c>
      <c r="D3615" s="7">
        <v>-31770880</v>
      </c>
    </row>
    <row r="3616" spans="1:4" x14ac:dyDescent="0.3">
      <c r="A3616" t="s">
        <v>838</v>
      </c>
      <c r="B3616" s="7">
        <v>33048353</v>
      </c>
      <c r="C3616" s="7">
        <v>65000000</v>
      </c>
      <c r="D3616" s="7">
        <v>-31951647</v>
      </c>
    </row>
    <row r="3617" spans="1:4" x14ac:dyDescent="0.3">
      <c r="A3617" t="s">
        <v>1142</v>
      </c>
      <c r="B3617" s="7">
        <v>28031250</v>
      </c>
      <c r="C3617" s="7">
        <v>60000000</v>
      </c>
      <c r="D3617" s="7">
        <v>-31968750</v>
      </c>
    </row>
    <row r="3618" spans="1:4" x14ac:dyDescent="0.3">
      <c r="A3618" t="s">
        <v>2273</v>
      </c>
      <c r="B3618" s="7">
        <v>6594136</v>
      </c>
      <c r="C3618" s="7">
        <v>38600000</v>
      </c>
      <c r="D3618" s="7">
        <v>-32005864</v>
      </c>
    </row>
    <row r="3619" spans="1:4" x14ac:dyDescent="0.3">
      <c r="A3619" t="s">
        <v>1137</v>
      </c>
      <c r="B3619" s="7">
        <v>37901509</v>
      </c>
      <c r="C3619" s="7">
        <v>70000000</v>
      </c>
      <c r="D3619" s="7">
        <v>-32098491</v>
      </c>
    </row>
    <row r="3620" spans="1:4" x14ac:dyDescent="0.3">
      <c r="A3620" t="s">
        <v>1827</v>
      </c>
      <c r="B3620" s="7">
        <v>25900000</v>
      </c>
      <c r="C3620" s="7">
        <v>58000000</v>
      </c>
      <c r="D3620" s="7">
        <v>-32100000</v>
      </c>
    </row>
    <row r="3621" spans="1:4" x14ac:dyDescent="0.3">
      <c r="A3621" t="s">
        <v>1615</v>
      </c>
      <c r="B3621" s="7">
        <v>22843047</v>
      </c>
      <c r="C3621" s="7">
        <v>55000000</v>
      </c>
      <c r="D3621" s="7">
        <v>-32156953</v>
      </c>
    </row>
    <row r="3622" spans="1:4" x14ac:dyDescent="0.3">
      <c r="A3622" t="s">
        <v>1166</v>
      </c>
      <c r="B3622" s="7">
        <v>37760080</v>
      </c>
      <c r="C3622" s="7">
        <v>70000000</v>
      </c>
      <c r="D3622" s="7">
        <v>-32239920</v>
      </c>
    </row>
    <row r="3623" spans="1:4" x14ac:dyDescent="0.3">
      <c r="A3623" t="s">
        <v>929</v>
      </c>
      <c r="B3623" s="7">
        <v>37754208</v>
      </c>
      <c r="C3623" s="7">
        <v>70000000</v>
      </c>
      <c r="D3623" s="7">
        <v>-32245792</v>
      </c>
    </row>
    <row r="3624" spans="1:4" x14ac:dyDescent="0.3">
      <c r="A3624" t="s">
        <v>2789</v>
      </c>
      <c r="B3624" s="7">
        <v>7689458</v>
      </c>
      <c r="C3624" s="7">
        <v>40000000</v>
      </c>
      <c r="D3624" s="7">
        <v>-32310542</v>
      </c>
    </row>
    <row r="3625" spans="1:4" x14ac:dyDescent="0.3">
      <c r="A3625" t="s">
        <v>598</v>
      </c>
      <c r="B3625" s="7">
        <v>67631157</v>
      </c>
      <c r="C3625" s="7">
        <v>100000000</v>
      </c>
      <c r="D3625" s="7">
        <v>-32368843</v>
      </c>
    </row>
    <row r="3626" spans="1:4" x14ac:dyDescent="0.3">
      <c r="A3626" t="s">
        <v>598</v>
      </c>
      <c r="B3626" s="7">
        <v>67631157</v>
      </c>
      <c r="C3626" s="7">
        <v>100000000</v>
      </c>
      <c r="D3626" s="7">
        <v>-32368843</v>
      </c>
    </row>
    <row r="3627" spans="1:4" x14ac:dyDescent="0.3">
      <c r="A3627" t="s">
        <v>1251</v>
      </c>
      <c r="B3627" s="7">
        <v>32598931</v>
      </c>
      <c r="C3627" s="7">
        <v>65000000</v>
      </c>
      <c r="D3627" s="7">
        <v>-32401069</v>
      </c>
    </row>
    <row r="3628" spans="1:4" x14ac:dyDescent="0.3">
      <c r="A3628" t="s">
        <v>1454</v>
      </c>
      <c r="B3628" s="7">
        <v>22362500</v>
      </c>
      <c r="C3628" s="7">
        <v>55000000</v>
      </c>
      <c r="D3628" s="7">
        <v>-32637500</v>
      </c>
    </row>
    <row r="3629" spans="1:4" x14ac:dyDescent="0.3">
      <c r="A3629" t="s">
        <v>1181</v>
      </c>
      <c r="B3629" s="7">
        <v>35324232</v>
      </c>
      <c r="C3629" s="7">
        <v>68000000</v>
      </c>
      <c r="D3629" s="7">
        <v>-32675768</v>
      </c>
    </row>
    <row r="3630" spans="1:4" x14ac:dyDescent="0.3">
      <c r="A3630" t="s">
        <v>967</v>
      </c>
      <c r="B3630" s="7">
        <v>67286731</v>
      </c>
      <c r="C3630" s="7">
        <v>100000000</v>
      </c>
      <c r="D3630" s="7">
        <v>-32713269</v>
      </c>
    </row>
    <row r="3631" spans="1:4" x14ac:dyDescent="0.3">
      <c r="A3631" t="s">
        <v>1953</v>
      </c>
      <c r="B3631" s="7">
        <v>7262288</v>
      </c>
      <c r="C3631" s="7">
        <v>40000000</v>
      </c>
      <c r="D3631" s="7">
        <v>-32737712</v>
      </c>
    </row>
    <row r="3632" spans="1:4" x14ac:dyDescent="0.3">
      <c r="A3632" t="s">
        <v>2490</v>
      </c>
      <c r="B3632" s="7">
        <v>2221994</v>
      </c>
      <c r="C3632" s="7">
        <v>35000000</v>
      </c>
      <c r="D3632" s="7">
        <v>-32778006</v>
      </c>
    </row>
    <row r="3633" spans="1:4" x14ac:dyDescent="0.3">
      <c r="A3633" t="s">
        <v>2564</v>
      </c>
      <c r="B3633" s="7">
        <v>99462</v>
      </c>
      <c r="C3633" s="7">
        <v>33000000</v>
      </c>
      <c r="D3633" s="7">
        <v>-32900538</v>
      </c>
    </row>
    <row r="3634" spans="1:4" x14ac:dyDescent="0.3">
      <c r="A3634" t="s">
        <v>1268</v>
      </c>
      <c r="B3634" s="7">
        <v>31054924</v>
      </c>
      <c r="C3634" s="7">
        <v>64000000</v>
      </c>
      <c r="D3634" s="7">
        <v>-32945076</v>
      </c>
    </row>
    <row r="3635" spans="1:4" x14ac:dyDescent="0.3">
      <c r="A3635" t="s">
        <v>2780</v>
      </c>
      <c r="B3635" s="7">
        <v>12026670</v>
      </c>
      <c r="C3635" s="7">
        <v>45000000</v>
      </c>
      <c r="D3635" s="7">
        <v>-32973330</v>
      </c>
    </row>
    <row r="3636" spans="1:4" x14ac:dyDescent="0.3">
      <c r="A3636" t="s">
        <v>2345</v>
      </c>
      <c r="B3636" s="7">
        <v>2954405</v>
      </c>
      <c r="C3636" s="7">
        <v>36000000</v>
      </c>
      <c r="D3636" s="7">
        <v>-33045595</v>
      </c>
    </row>
    <row r="3637" spans="1:4" x14ac:dyDescent="0.3">
      <c r="A3637" t="s">
        <v>1491</v>
      </c>
      <c r="B3637" s="7">
        <v>36931089</v>
      </c>
      <c r="C3637" s="7">
        <v>70000000</v>
      </c>
      <c r="D3637" s="7">
        <v>-33068911</v>
      </c>
    </row>
    <row r="3638" spans="1:4" x14ac:dyDescent="0.3">
      <c r="A3638" t="s">
        <v>2260</v>
      </c>
      <c r="B3638" s="7">
        <v>5881504</v>
      </c>
      <c r="C3638" s="7">
        <v>39000000</v>
      </c>
      <c r="D3638" s="7">
        <v>-33118496</v>
      </c>
    </row>
    <row r="3639" spans="1:4" x14ac:dyDescent="0.3">
      <c r="A3639" t="s">
        <v>1788</v>
      </c>
      <c r="B3639" s="7">
        <v>16671505</v>
      </c>
      <c r="C3639" s="7">
        <v>50000000</v>
      </c>
      <c r="D3639" s="7">
        <v>-33328495</v>
      </c>
    </row>
    <row r="3640" spans="1:4" x14ac:dyDescent="0.3">
      <c r="A3640" t="s">
        <v>1432</v>
      </c>
      <c r="B3640" s="7">
        <v>26616590</v>
      </c>
      <c r="C3640" s="7">
        <v>60000000</v>
      </c>
      <c r="D3640" s="7">
        <v>-33383410</v>
      </c>
    </row>
    <row r="3641" spans="1:4" x14ac:dyDescent="0.3">
      <c r="A3641" t="s">
        <v>306</v>
      </c>
      <c r="B3641" s="7">
        <v>111505642</v>
      </c>
      <c r="C3641" s="7">
        <v>145000000</v>
      </c>
      <c r="D3641" s="7">
        <v>-33494358</v>
      </c>
    </row>
    <row r="3642" spans="1:4" x14ac:dyDescent="0.3">
      <c r="A3642" t="s">
        <v>1556</v>
      </c>
      <c r="B3642" s="7">
        <v>34350553</v>
      </c>
      <c r="C3642" s="7">
        <v>68000000</v>
      </c>
      <c r="D3642" s="7">
        <v>-33649447</v>
      </c>
    </row>
    <row r="3643" spans="1:4" x14ac:dyDescent="0.3">
      <c r="A3643" t="s">
        <v>1556</v>
      </c>
      <c r="B3643" s="7">
        <v>34350553</v>
      </c>
      <c r="C3643" s="7">
        <v>68000000</v>
      </c>
      <c r="D3643" s="7">
        <v>-33649447</v>
      </c>
    </row>
    <row r="3644" spans="1:4" x14ac:dyDescent="0.3">
      <c r="A3644" t="s">
        <v>1430</v>
      </c>
      <c r="B3644" s="7">
        <v>26288320</v>
      </c>
      <c r="C3644" s="7">
        <v>60000000</v>
      </c>
      <c r="D3644" s="7">
        <v>-33711680</v>
      </c>
    </row>
    <row r="3645" spans="1:4" x14ac:dyDescent="0.3">
      <c r="A3645" t="s">
        <v>1783</v>
      </c>
      <c r="B3645" s="7">
        <v>21283440</v>
      </c>
      <c r="C3645" s="7">
        <v>55000000</v>
      </c>
      <c r="D3645" s="7">
        <v>-33716560</v>
      </c>
    </row>
    <row r="3646" spans="1:4" x14ac:dyDescent="0.3">
      <c r="A3646" t="s">
        <v>2033</v>
      </c>
      <c r="B3646" s="7">
        <v>7204138</v>
      </c>
      <c r="C3646" s="7">
        <v>41000000</v>
      </c>
      <c r="D3646" s="7">
        <v>-33795862</v>
      </c>
    </row>
    <row r="3647" spans="1:4" x14ac:dyDescent="0.3">
      <c r="A3647" t="s">
        <v>1946</v>
      </c>
      <c r="B3647" s="7">
        <v>11146409</v>
      </c>
      <c r="C3647" s="7">
        <v>45000000</v>
      </c>
      <c r="D3647" s="7">
        <v>-33853591</v>
      </c>
    </row>
    <row r="3648" spans="1:4" x14ac:dyDescent="0.3">
      <c r="A3648" t="s">
        <v>2352</v>
      </c>
      <c r="B3648" s="7">
        <v>2126511</v>
      </c>
      <c r="C3648" s="7">
        <v>36000000</v>
      </c>
      <c r="D3648" s="7">
        <v>-33873489</v>
      </c>
    </row>
    <row r="3649" spans="1:4" x14ac:dyDescent="0.3">
      <c r="A3649" t="s">
        <v>2221</v>
      </c>
      <c r="B3649" s="7">
        <v>6114237</v>
      </c>
      <c r="C3649" s="7">
        <v>40000000</v>
      </c>
      <c r="D3649" s="7">
        <v>-33885763</v>
      </c>
    </row>
    <row r="3650" spans="1:4" x14ac:dyDescent="0.3">
      <c r="A3650">
        <v>2012</v>
      </c>
      <c r="B3650" s="7">
        <v>166112167</v>
      </c>
      <c r="C3650" s="7">
        <v>200000000</v>
      </c>
      <c r="D3650" s="7">
        <v>-33887833</v>
      </c>
    </row>
    <row r="3651" spans="1:4" x14ac:dyDescent="0.3">
      <c r="A3651" t="s">
        <v>524</v>
      </c>
      <c r="B3651" s="7">
        <v>71017784</v>
      </c>
      <c r="C3651" s="7">
        <v>105000000</v>
      </c>
      <c r="D3651" s="7">
        <v>-33982216</v>
      </c>
    </row>
    <row r="3652" spans="1:4" x14ac:dyDescent="0.3">
      <c r="A3652" t="s">
        <v>2518</v>
      </c>
      <c r="B3652" s="7">
        <v>4091</v>
      </c>
      <c r="C3652" s="7">
        <v>34000000</v>
      </c>
      <c r="D3652" s="7">
        <v>-33995909</v>
      </c>
    </row>
    <row r="3653" spans="1:4" x14ac:dyDescent="0.3">
      <c r="A3653" t="s">
        <v>1977</v>
      </c>
      <c r="B3653" s="7">
        <v>5773519</v>
      </c>
      <c r="C3653" s="7">
        <v>40000000</v>
      </c>
      <c r="D3653" s="7">
        <v>-34226481</v>
      </c>
    </row>
    <row r="3654" spans="1:4" x14ac:dyDescent="0.3">
      <c r="A3654" t="s">
        <v>1977</v>
      </c>
      <c r="B3654" s="7">
        <v>5773519</v>
      </c>
      <c r="C3654" s="7">
        <v>40000000</v>
      </c>
      <c r="D3654" s="7">
        <v>-34226481</v>
      </c>
    </row>
    <row r="3655" spans="1:4" x14ac:dyDescent="0.3">
      <c r="A3655" t="s">
        <v>1977</v>
      </c>
      <c r="B3655" s="7">
        <v>5773519</v>
      </c>
      <c r="C3655" s="7">
        <v>40000000</v>
      </c>
      <c r="D3655" s="7">
        <v>-34226481</v>
      </c>
    </row>
    <row r="3656" spans="1:4" x14ac:dyDescent="0.3">
      <c r="A3656" t="s">
        <v>1208</v>
      </c>
      <c r="B3656" s="7">
        <v>33685268</v>
      </c>
      <c r="C3656" s="7">
        <v>68000000</v>
      </c>
      <c r="D3656" s="7">
        <v>-34314732</v>
      </c>
    </row>
    <row r="3657" spans="1:4" x14ac:dyDescent="0.3">
      <c r="A3657" t="s">
        <v>2493</v>
      </c>
      <c r="B3657" s="7">
        <v>630779</v>
      </c>
      <c r="C3657" s="7">
        <v>35000000</v>
      </c>
      <c r="D3657" s="7">
        <v>-34369221</v>
      </c>
    </row>
    <row r="3658" spans="1:4" x14ac:dyDescent="0.3">
      <c r="A3658" t="s">
        <v>569</v>
      </c>
      <c r="B3658" s="7">
        <v>65452312</v>
      </c>
      <c r="C3658" s="7">
        <v>100000000</v>
      </c>
      <c r="D3658" s="7">
        <v>-34547688</v>
      </c>
    </row>
    <row r="3659" spans="1:4" x14ac:dyDescent="0.3">
      <c r="A3659" t="s">
        <v>2246</v>
      </c>
      <c r="B3659" s="7">
        <v>4563029</v>
      </c>
      <c r="C3659" s="7">
        <v>39200000</v>
      </c>
      <c r="D3659" s="7">
        <v>-34636971</v>
      </c>
    </row>
    <row r="3660" spans="1:4" x14ac:dyDescent="0.3">
      <c r="A3660" t="s">
        <v>2502</v>
      </c>
      <c r="B3660" s="7">
        <v>183125</v>
      </c>
      <c r="C3660" s="7">
        <v>35000000</v>
      </c>
      <c r="D3660" s="7">
        <v>-34816875</v>
      </c>
    </row>
    <row r="3661" spans="1:4" x14ac:dyDescent="0.3">
      <c r="A3661" t="s">
        <v>2357</v>
      </c>
      <c r="B3661" s="7">
        <v>1068392</v>
      </c>
      <c r="C3661" s="7">
        <v>36000000</v>
      </c>
      <c r="D3661" s="7">
        <v>-34931608</v>
      </c>
    </row>
    <row r="3662" spans="1:4" x14ac:dyDescent="0.3">
      <c r="A3662" t="s">
        <v>5398</v>
      </c>
      <c r="B3662" s="7">
        <v>49413</v>
      </c>
      <c r="C3662" s="7">
        <v>35000000</v>
      </c>
      <c r="D3662" s="7">
        <v>-34950587</v>
      </c>
    </row>
    <row r="3663" spans="1:4" x14ac:dyDescent="0.3">
      <c r="A3663" t="s">
        <v>2222</v>
      </c>
      <c r="B3663" s="7">
        <v>4835968</v>
      </c>
      <c r="C3663" s="7">
        <v>40000000</v>
      </c>
      <c r="D3663" s="7">
        <v>-35164032</v>
      </c>
    </row>
    <row r="3664" spans="1:4" x14ac:dyDescent="0.3">
      <c r="A3664" t="s">
        <v>2225</v>
      </c>
      <c r="B3664" s="7">
        <v>4777007</v>
      </c>
      <c r="C3664" s="7">
        <v>40000000</v>
      </c>
      <c r="D3664" s="7">
        <v>-35222993</v>
      </c>
    </row>
    <row r="3665" spans="1:4" x14ac:dyDescent="0.3">
      <c r="A3665" t="s">
        <v>1188</v>
      </c>
      <c r="B3665" s="7">
        <v>29655590</v>
      </c>
      <c r="C3665" s="7">
        <v>65000000</v>
      </c>
      <c r="D3665" s="7">
        <v>-35344410</v>
      </c>
    </row>
    <row r="3666" spans="1:4" x14ac:dyDescent="0.3">
      <c r="A3666" t="s">
        <v>2447</v>
      </c>
      <c r="B3666" s="7">
        <v>19389454</v>
      </c>
      <c r="C3666" s="7">
        <v>55000000</v>
      </c>
      <c r="D3666" s="7">
        <v>-35610546</v>
      </c>
    </row>
    <row r="3667" spans="1:4" x14ac:dyDescent="0.3">
      <c r="A3667" t="s">
        <v>2778</v>
      </c>
      <c r="B3667" s="7">
        <v>9353573</v>
      </c>
      <c r="C3667" s="7">
        <v>45000000</v>
      </c>
      <c r="D3667" s="7">
        <v>-35646427</v>
      </c>
    </row>
    <row r="3668" spans="1:4" x14ac:dyDescent="0.3">
      <c r="A3668" t="s">
        <v>1037</v>
      </c>
      <c r="B3668" s="7">
        <v>39251128</v>
      </c>
      <c r="C3668" s="7">
        <v>75000000</v>
      </c>
      <c r="D3668" s="7">
        <v>-35748872</v>
      </c>
    </row>
    <row r="3669" spans="1:4" x14ac:dyDescent="0.3">
      <c r="A3669" t="s">
        <v>277</v>
      </c>
      <c r="B3669" s="7">
        <v>114053579</v>
      </c>
      <c r="C3669" s="7">
        <v>150000000</v>
      </c>
      <c r="D3669" s="7">
        <v>-35946421</v>
      </c>
    </row>
    <row r="3670" spans="1:4" x14ac:dyDescent="0.3">
      <c r="A3670" t="s">
        <v>724</v>
      </c>
      <c r="B3670" s="7">
        <v>84037039</v>
      </c>
      <c r="C3670" s="7">
        <v>120000000</v>
      </c>
      <c r="D3670" s="7">
        <v>-35962961</v>
      </c>
    </row>
    <row r="3671" spans="1:4" x14ac:dyDescent="0.3">
      <c r="A3671" t="s">
        <v>1574</v>
      </c>
      <c r="B3671" s="7">
        <v>25857987</v>
      </c>
      <c r="C3671" s="7">
        <v>62000000</v>
      </c>
      <c r="D3671" s="7">
        <v>-36142013</v>
      </c>
    </row>
    <row r="3672" spans="1:4" x14ac:dyDescent="0.3">
      <c r="A3672" t="s">
        <v>1568</v>
      </c>
      <c r="B3672" s="7">
        <v>18573791</v>
      </c>
      <c r="C3672" s="7">
        <v>55000000</v>
      </c>
      <c r="D3672" s="7">
        <v>-36426209</v>
      </c>
    </row>
    <row r="3673" spans="1:4" x14ac:dyDescent="0.3">
      <c r="A3673" t="s">
        <v>1944</v>
      </c>
      <c r="B3673" s="7">
        <v>13560960</v>
      </c>
      <c r="C3673" s="7">
        <v>50000000</v>
      </c>
      <c r="D3673" s="7">
        <v>-36439040</v>
      </c>
    </row>
    <row r="3674" spans="1:4" x14ac:dyDescent="0.3">
      <c r="A3674" t="s">
        <v>1853</v>
      </c>
      <c r="B3674" s="7">
        <v>10539414</v>
      </c>
      <c r="C3674" s="7">
        <v>47000000</v>
      </c>
      <c r="D3674" s="7">
        <v>-36460586</v>
      </c>
    </row>
    <row r="3675" spans="1:4" x14ac:dyDescent="0.3">
      <c r="A3675" t="s">
        <v>1148</v>
      </c>
      <c r="B3675" s="7">
        <v>38509342</v>
      </c>
      <c r="C3675" s="7">
        <v>75000000</v>
      </c>
      <c r="D3675" s="7">
        <v>-36490658</v>
      </c>
    </row>
    <row r="3676" spans="1:4" x14ac:dyDescent="0.3">
      <c r="A3676" t="s">
        <v>2194</v>
      </c>
      <c r="B3676" s="7">
        <v>14375181</v>
      </c>
      <c r="C3676" s="7">
        <v>51000000</v>
      </c>
      <c r="D3676" s="7">
        <v>-36624819</v>
      </c>
    </row>
    <row r="3677" spans="1:4" x14ac:dyDescent="0.3">
      <c r="A3677" t="s">
        <v>1411</v>
      </c>
      <c r="B3677" s="7">
        <v>43290977</v>
      </c>
      <c r="C3677" s="7">
        <v>80000000</v>
      </c>
      <c r="D3677" s="7">
        <v>-36709023</v>
      </c>
    </row>
    <row r="3678" spans="1:4" x14ac:dyDescent="0.3">
      <c r="A3678" t="s">
        <v>1958</v>
      </c>
      <c r="B3678" s="7">
        <v>8129455</v>
      </c>
      <c r="C3678" s="7">
        <v>45000000</v>
      </c>
      <c r="D3678" s="7">
        <v>-36870545</v>
      </c>
    </row>
    <row r="3679" spans="1:4" x14ac:dyDescent="0.3">
      <c r="A3679" t="s">
        <v>1143</v>
      </c>
      <c r="B3679" s="7">
        <v>33105600</v>
      </c>
      <c r="C3679" s="7">
        <v>70000000</v>
      </c>
      <c r="D3679" s="7">
        <v>-36894400</v>
      </c>
    </row>
    <row r="3680" spans="1:4" x14ac:dyDescent="0.3">
      <c r="A3680" t="s">
        <v>1252</v>
      </c>
      <c r="B3680" s="7">
        <v>28045540</v>
      </c>
      <c r="C3680" s="7">
        <v>65000000</v>
      </c>
      <c r="D3680" s="7">
        <v>-36954460</v>
      </c>
    </row>
    <row r="3681" spans="1:4" x14ac:dyDescent="0.3">
      <c r="A3681" t="s">
        <v>1948</v>
      </c>
      <c r="B3681" s="7">
        <v>7916887</v>
      </c>
      <c r="C3681" s="7">
        <v>45000000</v>
      </c>
      <c r="D3681" s="7">
        <v>-37083113</v>
      </c>
    </row>
    <row r="3682" spans="1:4" x14ac:dyDescent="0.3">
      <c r="A3682" t="s">
        <v>2298</v>
      </c>
      <c r="B3682" s="7">
        <v>623374</v>
      </c>
      <c r="C3682" s="7">
        <v>38000000</v>
      </c>
      <c r="D3682" s="7">
        <v>-37376626</v>
      </c>
    </row>
    <row r="3683" spans="1:4" x14ac:dyDescent="0.3">
      <c r="A3683" t="s">
        <v>804</v>
      </c>
      <c r="B3683" s="7">
        <v>47592825</v>
      </c>
      <c r="C3683" s="7">
        <v>85000000</v>
      </c>
      <c r="D3683" s="7">
        <v>-37407175</v>
      </c>
    </row>
    <row r="3684" spans="1:4" x14ac:dyDescent="0.3">
      <c r="A3684" t="s">
        <v>2178</v>
      </c>
      <c r="B3684" s="7">
        <v>22433915</v>
      </c>
      <c r="C3684" s="7">
        <v>60000000</v>
      </c>
      <c r="D3684" s="7">
        <v>-37566085</v>
      </c>
    </row>
    <row r="3685" spans="1:4" x14ac:dyDescent="0.3">
      <c r="A3685" t="s">
        <v>2180</v>
      </c>
      <c r="B3685" s="7">
        <v>22326247</v>
      </c>
      <c r="C3685" s="7">
        <v>60000000</v>
      </c>
      <c r="D3685" s="7">
        <v>-37673753</v>
      </c>
    </row>
    <row r="3686" spans="1:4" x14ac:dyDescent="0.3">
      <c r="A3686" t="s">
        <v>2020</v>
      </c>
      <c r="B3686" s="7">
        <v>6105175</v>
      </c>
      <c r="C3686" s="7">
        <v>44000000</v>
      </c>
      <c r="D3686" s="7">
        <v>-37894825</v>
      </c>
    </row>
    <row r="3687" spans="1:4" x14ac:dyDescent="0.3">
      <c r="A3687" t="s">
        <v>1278</v>
      </c>
      <c r="B3687" s="7">
        <v>25052000</v>
      </c>
      <c r="C3687" s="7">
        <v>63000000</v>
      </c>
      <c r="D3687" s="7">
        <v>-37948000</v>
      </c>
    </row>
    <row r="3688" spans="1:4" x14ac:dyDescent="0.3">
      <c r="A3688" t="s">
        <v>1025</v>
      </c>
      <c r="B3688" s="7">
        <v>42044321</v>
      </c>
      <c r="C3688" s="7">
        <v>80000000</v>
      </c>
      <c r="D3688" s="7">
        <v>-37955679</v>
      </c>
    </row>
    <row r="3689" spans="1:4" x14ac:dyDescent="0.3">
      <c r="A3689" t="s">
        <v>1059</v>
      </c>
      <c r="B3689" s="7">
        <v>36976367</v>
      </c>
      <c r="C3689" s="7">
        <v>75000000</v>
      </c>
      <c r="D3689" s="7">
        <v>-38023633</v>
      </c>
    </row>
    <row r="3690" spans="1:4" x14ac:dyDescent="0.3">
      <c r="A3690" t="s">
        <v>2573</v>
      </c>
      <c r="B3690" s="7">
        <v>16640210</v>
      </c>
      <c r="C3690" s="7">
        <v>55000000</v>
      </c>
      <c r="D3690" s="7">
        <v>-38359790</v>
      </c>
    </row>
    <row r="3691" spans="1:4" x14ac:dyDescent="0.3">
      <c r="A3691" t="s">
        <v>1949</v>
      </c>
      <c r="B3691" s="7">
        <v>6565495</v>
      </c>
      <c r="C3691" s="7">
        <v>45000000</v>
      </c>
      <c r="D3691" s="7">
        <v>-38434505</v>
      </c>
    </row>
    <row r="3692" spans="1:4" x14ac:dyDescent="0.3">
      <c r="A3692" t="s">
        <v>1031</v>
      </c>
      <c r="B3692" s="7">
        <v>41523271</v>
      </c>
      <c r="C3692" s="7">
        <v>80000000</v>
      </c>
      <c r="D3692" s="7">
        <v>-38476729</v>
      </c>
    </row>
    <row r="3693" spans="1:4" x14ac:dyDescent="0.3">
      <c r="A3693" t="s">
        <v>1572</v>
      </c>
      <c r="B3693" s="7">
        <v>16264475</v>
      </c>
      <c r="C3693" s="7">
        <v>55000000</v>
      </c>
      <c r="D3693" s="7">
        <v>-38735525</v>
      </c>
    </row>
    <row r="3694" spans="1:4" x14ac:dyDescent="0.3">
      <c r="A3694" t="s">
        <v>1581</v>
      </c>
      <c r="B3694" s="7">
        <v>16088610</v>
      </c>
      <c r="C3694" s="7">
        <v>55000000</v>
      </c>
      <c r="D3694" s="7">
        <v>-38911390</v>
      </c>
    </row>
    <row r="3695" spans="1:4" x14ac:dyDescent="0.3">
      <c r="A3695" t="s">
        <v>3616</v>
      </c>
      <c r="B3695" s="7">
        <v>1027749</v>
      </c>
      <c r="C3695" s="7">
        <v>40000000</v>
      </c>
      <c r="D3695" s="7">
        <v>-38972251</v>
      </c>
    </row>
    <row r="3696" spans="1:4" x14ac:dyDescent="0.3">
      <c r="A3696" t="s">
        <v>1191</v>
      </c>
      <c r="B3696" s="7">
        <v>28965197</v>
      </c>
      <c r="C3696" s="7">
        <v>68000000</v>
      </c>
      <c r="D3696" s="7">
        <v>-39034803</v>
      </c>
    </row>
    <row r="3697" spans="1:4" x14ac:dyDescent="0.3">
      <c r="A3697" t="s">
        <v>1806</v>
      </c>
      <c r="B3697" s="7">
        <v>10706786</v>
      </c>
      <c r="C3697" s="7">
        <v>50000000</v>
      </c>
      <c r="D3697" s="7">
        <v>-39293214</v>
      </c>
    </row>
    <row r="3698" spans="1:4" x14ac:dyDescent="0.3">
      <c r="A3698" t="s">
        <v>2023</v>
      </c>
      <c r="B3698" s="7">
        <v>5664251</v>
      </c>
      <c r="C3698" s="7">
        <v>45000000</v>
      </c>
      <c r="D3698" s="7">
        <v>-39335749</v>
      </c>
    </row>
    <row r="3699" spans="1:4" x14ac:dyDescent="0.3">
      <c r="A3699" t="s">
        <v>2234</v>
      </c>
      <c r="B3699" s="7">
        <v>652526</v>
      </c>
      <c r="C3699" s="7">
        <v>40000000</v>
      </c>
      <c r="D3699" s="7">
        <v>-39347474</v>
      </c>
    </row>
    <row r="3700" spans="1:4" x14ac:dyDescent="0.3">
      <c r="A3700" t="s">
        <v>917</v>
      </c>
      <c r="B3700" s="7">
        <v>50628009</v>
      </c>
      <c r="C3700" s="7">
        <v>90000000</v>
      </c>
      <c r="D3700" s="7">
        <v>-39371991</v>
      </c>
    </row>
    <row r="3701" spans="1:4" x14ac:dyDescent="0.3">
      <c r="A3701" t="s">
        <v>1082</v>
      </c>
      <c r="B3701" s="7">
        <v>32616869</v>
      </c>
      <c r="C3701" s="7">
        <v>72000000</v>
      </c>
      <c r="D3701" s="7">
        <v>-39383131</v>
      </c>
    </row>
    <row r="3702" spans="1:4" x14ac:dyDescent="0.3">
      <c r="A3702" t="s">
        <v>1785</v>
      </c>
      <c r="B3702" s="7">
        <v>10556196</v>
      </c>
      <c r="C3702" s="7">
        <v>50000000</v>
      </c>
      <c r="D3702" s="7">
        <v>-39443804</v>
      </c>
    </row>
    <row r="3703" spans="1:4" x14ac:dyDescent="0.3">
      <c r="A3703" t="s">
        <v>2230</v>
      </c>
      <c r="B3703" s="7">
        <v>511920</v>
      </c>
      <c r="C3703" s="7">
        <v>40000000</v>
      </c>
      <c r="D3703" s="7">
        <v>-39488080</v>
      </c>
    </row>
    <row r="3704" spans="1:4" x14ac:dyDescent="0.3">
      <c r="A3704" t="s">
        <v>1790</v>
      </c>
      <c r="B3704" s="7">
        <v>10400000</v>
      </c>
      <c r="C3704" s="7">
        <v>50000000</v>
      </c>
      <c r="D3704" s="7">
        <v>-39600000</v>
      </c>
    </row>
    <row r="3705" spans="1:4" x14ac:dyDescent="0.3">
      <c r="A3705" t="s">
        <v>1139</v>
      </c>
      <c r="B3705" s="7">
        <v>30157016</v>
      </c>
      <c r="C3705" s="7">
        <v>70000000</v>
      </c>
      <c r="D3705" s="7">
        <v>-39842984</v>
      </c>
    </row>
    <row r="3706" spans="1:4" x14ac:dyDescent="0.3">
      <c r="A3706" t="s">
        <v>1793</v>
      </c>
      <c r="B3706" s="7">
        <v>10137232</v>
      </c>
      <c r="C3706" s="7">
        <v>50000000</v>
      </c>
      <c r="D3706" s="7">
        <v>-39862768</v>
      </c>
    </row>
    <row r="3707" spans="1:4" x14ac:dyDescent="0.3">
      <c r="A3707" t="s">
        <v>2242</v>
      </c>
      <c r="B3707" s="7">
        <v>128978</v>
      </c>
      <c r="C3707" s="7">
        <v>40000000</v>
      </c>
      <c r="D3707" s="7">
        <v>-39871022</v>
      </c>
    </row>
    <row r="3708" spans="1:4" x14ac:dyDescent="0.3">
      <c r="A3708" t="s">
        <v>2286</v>
      </c>
      <c r="B3708" s="7">
        <v>16991902</v>
      </c>
      <c r="C3708" s="7">
        <v>57000000</v>
      </c>
      <c r="D3708" s="7">
        <v>-40008098</v>
      </c>
    </row>
    <row r="3709" spans="1:4" x14ac:dyDescent="0.3">
      <c r="A3709" t="s">
        <v>1794</v>
      </c>
      <c r="B3709" s="7">
        <v>9795017</v>
      </c>
      <c r="C3709" s="7">
        <v>50000000</v>
      </c>
      <c r="D3709" s="7">
        <v>-40204983</v>
      </c>
    </row>
    <row r="3710" spans="1:4" x14ac:dyDescent="0.3">
      <c r="A3710" t="s">
        <v>1457</v>
      </c>
      <c r="B3710" s="7">
        <v>19781879</v>
      </c>
      <c r="C3710" s="7">
        <v>60000000</v>
      </c>
      <c r="D3710" s="7">
        <v>-40218121</v>
      </c>
    </row>
    <row r="3711" spans="1:4" x14ac:dyDescent="0.3">
      <c r="A3711" t="s">
        <v>1954</v>
      </c>
      <c r="B3711" s="7">
        <v>4584886</v>
      </c>
      <c r="C3711" s="7">
        <v>45000000</v>
      </c>
      <c r="D3711" s="7">
        <v>-40415114</v>
      </c>
    </row>
    <row r="3712" spans="1:4" x14ac:dyDescent="0.3">
      <c r="A3712" t="s">
        <v>1797</v>
      </c>
      <c r="B3712" s="7">
        <v>19445217</v>
      </c>
      <c r="C3712" s="7">
        <v>60000000</v>
      </c>
      <c r="D3712" s="7">
        <v>-40554783</v>
      </c>
    </row>
    <row r="3713" spans="1:4" x14ac:dyDescent="0.3">
      <c r="A3713" t="s">
        <v>925</v>
      </c>
      <c r="B3713" s="7">
        <v>39442871</v>
      </c>
      <c r="C3713" s="7">
        <v>80000000</v>
      </c>
      <c r="D3713" s="7">
        <v>-40557129</v>
      </c>
    </row>
    <row r="3714" spans="1:4" x14ac:dyDescent="0.3">
      <c r="A3714" t="s">
        <v>469</v>
      </c>
      <c r="B3714" s="7">
        <v>76418654</v>
      </c>
      <c r="C3714" s="7">
        <v>117000000</v>
      </c>
      <c r="D3714" s="7">
        <v>-40581346</v>
      </c>
    </row>
    <row r="3715" spans="1:4" x14ac:dyDescent="0.3">
      <c r="A3715" t="s">
        <v>1084</v>
      </c>
      <c r="B3715" s="7">
        <v>18947630</v>
      </c>
      <c r="C3715" s="7">
        <v>59660000</v>
      </c>
      <c r="D3715" s="7">
        <v>-40712370</v>
      </c>
    </row>
    <row r="3716" spans="1:4" x14ac:dyDescent="0.3">
      <c r="A3716" t="s">
        <v>988</v>
      </c>
      <c r="B3716" s="7">
        <v>35286428</v>
      </c>
      <c r="C3716" s="7">
        <v>76000000</v>
      </c>
      <c r="D3716" s="7">
        <v>-40713572</v>
      </c>
    </row>
    <row r="3717" spans="1:4" x14ac:dyDescent="0.3">
      <c r="A3717" t="s">
        <v>1589</v>
      </c>
      <c r="B3717" s="7">
        <v>6167817</v>
      </c>
      <c r="C3717" s="7">
        <v>47000000</v>
      </c>
      <c r="D3717" s="7">
        <v>-40832183</v>
      </c>
    </row>
    <row r="3718" spans="1:4" x14ac:dyDescent="0.3">
      <c r="A3718" t="s">
        <v>1150</v>
      </c>
      <c r="B3718" s="7">
        <v>19076815</v>
      </c>
      <c r="C3718" s="7">
        <v>60000000</v>
      </c>
      <c r="D3718" s="7">
        <v>-40923185</v>
      </c>
    </row>
    <row r="3719" spans="1:4" x14ac:dyDescent="0.3">
      <c r="A3719" t="s">
        <v>651</v>
      </c>
      <c r="B3719" s="7">
        <v>58867694</v>
      </c>
      <c r="C3719" s="7">
        <v>100000000</v>
      </c>
      <c r="D3719" s="7">
        <v>-41132306</v>
      </c>
    </row>
    <row r="3720" spans="1:4" x14ac:dyDescent="0.3">
      <c r="A3720" t="s">
        <v>461</v>
      </c>
      <c r="B3720" s="7">
        <v>58607007</v>
      </c>
      <c r="C3720" s="7">
        <v>100000000</v>
      </c>
      <c r="D3720" s="7">
        <v>-41392993</v>
      </c>
    </row>
    <row r="3721" spans="1:4" x14ac:dyDescent="0.3">
      <c r="A3721" t="s">
        <v>461</v>
      </c>
      <c r="B3721" s="7">
        <v>58607007</v>
      </c>
      <c r="C3721" s="7">
        <v>100000000</v>
      </c>
      <c r="D3721" s="7">
        <v>-41392993</v>
      </c>
    </row>
    <row r="3722" spans="1:4" x14ac:dyDescent="0.3">
      <c r="A3722" t="s">
        <v>1845</v>
      </c>
      <c r="B3722" s="7">
        <v>5600000</v>
      </c>
      <c r="C3722" s="7">
        <v>47000000</v>
      </c>
      <c r="D3722" s="7">
        <v>-41400000</v>
      </c>
    </row>
    <row r="3723" spans="1:4" x14ac:dyDescent="0.3">
      <c r="A3723" t="s">
        <v>833</v>
      </c>
      <c r="B3723" s="7">
        <v>43575716</v>
      </c>
      <c r="C3723" s="7">
        <v>85000000</v>
      </c>
      <c r="D3723" s="7">
        <v>-41424284</v>
      </c>
    </row>
    <row r="3724" spans="1:4" x14ac:dyDescent="0.3">
      <c r="A3724" t="s">
        <v>931</v>
      </c>
      <c r="B3724" s="7">
        <v>38542418</v>
      </c>
      <c r="C3724" s="7">
        <v>80000000</v>
      </c>
      <c r="D3724" s="7">
        <v>-41457582</v>
      </c>
    </row>
    <row r="3725" spans="1:4" x14ac:dyDescent="0.3">
      <c r="A3725" t="s">
        <v>1942</v>
      </c>
      <c r="B3725" s="7">
        <v>15527125</v>
      </c>
      <c r="C3725" s="7">
        <v>57000000</v>
      </c>
      <c r="D3725" s="7">
        <v>-41472875</v>
      </c>
    </row>
    <row r="3726" spans="1:4" x14ac:dyDescent="0.3">
      <c r="A3726" t="s">
        <v>324</v>
      </c>
      <c r="B3726" s="7">
        <v>103400692</v>
      </c>
      <c r="C3726" s="7">
        <v>145000000</v>
      </c>
      <c r="D3726" s="7">
        <v>-41599308</v>
      </c>
    </row>
    <row r="3727" spans="1:4" x14ac:dyDescent="0.3">
      <c r="A3727" t="s">
        <v>308</v>
      </c>
      <c r="B3727" s="7">
        <v>133228348</v>
      </c>
      <c r="C3727" s="7">
        <v>175000000</v>
      </c>
      <c r="D3727" s="7">
        <v>-41771652</v>
      </c>
    </row>
    <row r="3728" spans="1:4" x14ac:dyDescent="0.3">
      <c r="A3728" t="s">
        <v>756</v>
      </c>
      <c r="B3728" s="7">
        <v>58220776</v>
      </c>
      <c r="C3728" s="7">
        <v>100000000</v>
      </c>
      <c r="D3728" s="7">
        <v>-41779224</v>
      </c>
    </row>
    <row r="3729" spans="1:4" x14ac:dyDescent="0.3">
      <c r="A3729" t="s">
        <v>1440</v>
      </c>
      <c r="B3729" s="7">
        <v>18208078</v>
      </c>
      <c r="C3729" s="7">
        <v>60000000</v>
      </c>
      <c r="D3729" s="7">
        <v>-41791922</v>
      </c>
    </row>
    <row r="3730" spans="1:4" x14ac:dyDescent="0.3">
      <c r="A3730" t="s">
        <v>1974</v>
      </c>
      <c r="B3730" s="7">
        <v>1500000</v>
      </c>
      <c r="C3730" s="7">
        <v>44000000</v>
      </c>
      <c r="D3730" s="7">
        <v>-42500000</v>
      </c>
    </row>
    <row r="3731" spans="1:4" x14ac:dyDescent="0.3">
      <c r="A3731" t="s">
        <v>758</v>
      </c>
      <c r="B3731" s="7">
        <v>47474112</v>
      </c>
      <c r="C3731" s="7">
        <v>90000000</v>
      </c>
      <c r="D3731" s="7">
        <v>-42525888</v>
      </c>
    </row>
    <row r="3732" spans="1:4" x14ac:dyDescent="0.3">
      <c r="A3732" t="s">
        <v>603</v>
      </c>
      <c r="B3732" s="7">
        <v>57366262</v>
      </c>
      <c r="C3732" s="7">
        <v>100000000</v>
      </c>
      <c r="D3732" s="7">
        <v>-42633738</v>
      </c>
    </row>
    <row r="3733" spans="1:4" x14ac:dyDescent="0.3">
      <c r="A3733" t="s">
        <v>1456</v>
      </c>
      <c r="B3733" s="7">
        <v>17281832</v>
      </c>
      <c r="C3733" s="7">
        <v>60000000</v>
      </c>
      <c r="D3733" s="7">
        <v>-42718168</v>
      </c>
    </row>
    <row r="3734" spans="1:4" x14ac:dyDescent="0.3">
      <c r="A3734" t="s">
        <v>159</v>
      </c>
      <c r="B3734" s="7">
        <v>102176165</v>
      </c>
      <c r="C3734" s="7">
        <v>145000000</v>
      </c>
      <c r="D3734" s="7">
        <v>-42823835</v>
      </c>
    </row>
    <row r="3735" spans="1:4" x14ac:dyDescent="0.3">
      <c r="A3735" t="s">
        <v>1956</v>
      </c>
      <c r="B3735" s="7">
        <v>2154540</v>
      </c>
      <c r="C3735" s="7">
        <v>45000000</v>
      </c>
      <c r="D3735" s="7">
        <v>-42845460</v>
      </c>
    </row>
    <row r="3736" spans="1:4" x14ac:dyDescent="0.3">
      <c r="A3736" t="s">
        <v>760</v>
      </c>
      <c r="B3736" s="7">
        <v>42877165</v>
      </c>
      <c r="C3736" s="7">
        <v>86000000</v>
      </c>
      <c r="D3736" s="7">
        <v>-43122835</v>
      </c>
    </row>
    <row r="3737" spans="1:4" x14ac:dyDescent="0.3">
      <c r="A3737" t="s">
        <v>1576</v>
      </c>
      <c r="B3737" s="7">
        <v>12870569</v>
      </c>
      <c r="C3737" s="7">
        <v>56000000</v>
      </c>
      <c r="D3737" s="7">
        <v>-43129431</v>
      </c>
    </row>
    <row r="3738" spans="1:4" x14ac:dyDescent="0.3">
      <c r="A3738" t="s">
        <v>1802</v>
      </c>
      <c r="B3738" s="7">
        <v>6471394</v>
      </c>
      <c r="C3738" s="7">
        <v>50000000</v>
      </c>
      <c r="D3738" s="7">
        <v>-43528606</v>
      </c>
    </row>
    <row r="3739" spans="1:4" x14ac:dyDescent="0.3">
      <c r="A3739" t="s">
        <v>1804</v>
      </c>
      <c r="B3739" s="7">
        <v>6291602</v>
      </c>
      <c r="C3739" s="7">
        <v>50000000</v>
      </c>
      <c r="D3739" s="7">
        <v>-43708398</v>
      </c>
    </row>
    <row r="3740" spans="1:4" x14ac:dyDescent="0.3">
      <c r="A3740" t="s">
        <v>2200</v>
      </c>
      <c r="B3740" s="7">
        <v>33201661</v>
      </c>
      <c r="C3740" s="7">
        <v>77000000</v>
      </c>
      <c r="D3740" s="7">
        <v>-43798339</v>
      </c>
    </row>
    <row r="3741" spans="1:4" x14ac:dyDescent="0.3">
      <c r="A3741" t="s">
        <v>937</v>
      </c>
      <c r="B3741" s="7">
        <v>36073232</v>
      </c>
      <c r="C3741" s="7">
        <v>80000000</v>
      </c>
      <c r="D3741" s="7">
        <v>-43926768</v>
      </c>
    </row>
    <row r="3742" spans="1:4" x14ac:dyDescent="0.3">
      <c r="A3742" t="s">
        <v>521</v>
      </c>
      <c r="B3742" s="7">
        <v>66002193</v>
      </c>
      <c r="C3742" s="7">
        <v>110000000</v>
      </c>
      <c r="D3742" s="7">
        <v>-43997807</v>
      </c>
    </row>
    <row r="3743" spans="1:4" x14ac:dyDescent="0.3">
      <c r="A3743" t="s">
        <v>666</v>
      </c>
      <c r="B3743" s="7">
        <v>50802661</v>
      </c>
      <c r="C3743" s="7">
        <v>95000000</v>
      </c>
      <c r="D3743" s="7">
        <v>-44197339</v>
      </c>
    </row>
    <row r="3744" spans="1:4" x14ac:dyDescent="0.3">
      <c r="A3744" t="s">
        <v>1080</v>
      </c>
      <c r="B3744" s="7">
        <v>27796042</v>
      </c>
      <c r="C3744" s="7">
        <v>72000000</v>
      </c>
      <c r="D3744" s="7">
        <v>-44203958</v>
      </c>
    </row>
    <row r="3745" spans="1:4" x14ac:dyDescent="0.3">
      <c r="A3745" t="s">
        <v>4822</v>
      </c>
      <c r="B3745" s="7">
        <v>145109</v>
      </c>
      <c r="C3745" s="7">
        <v>45000000</v>
      </c>
      <c r="D3745" s="7">
        <v>-44854891</v>
      </c>
    </row>
    <row r="3746" spans="1:4" x14ac:dyDescent="0.3">
      <c r="A3746" t="s">
        <v>17</v>
      </c>
      <c r="B3746" s="7">
        <v>200074175</v>
      </c>
      <c r="C3746" s="7">
        <v>245000000</v>
      </c>
      <c r="D3746" s="7">
        <v>-44925825</v>
      </c>
    </row>
    <row r="3747" spans="1:4" x14ac:dyDescent="0.3">
      <c r="A3747" t="s">
        <v>814</v>
      </c>
      <c r="B3747" s="7">
        <v>40048332</v>
      </c>
      <c r="C3747" s="7">
        <v>85000000</v>
      </c>
      <c r="D3747" s="7">
        <v>-44951668</v>
      </c>
    </row>
    <row r="3748" spans="1:4" x14ac:dyDescent="0.3">
      <c r="A3748" t="s">
        <v>1046</v>
      </c>
      <c r="B3748" s="7">
        <v>30013346</v>
      </c>
      <c r="C3748" s="7">
        <v>75000000</v>
      </c>
      <c r="D3748" s="7">
        <v>-44986654</v>
      </c>
    </row>
    <row r="3749" spans="1:4" x14ac:dyDescent="0.3">
      <c r="A3749" t="s">
        <v>812</v>
      </c>
      <c r="B3749" s="7">
        <v>44606335</v>
      </c>
      <c r="C3749" s="7">
        <v>90000000</v>
      </c>
      <c r="D3749" s="7">
        <v>-45393665</v>
      </c>
    </row>
    <row r="3750" spans="1:4" x14ac:dyDescent="0.3">
      <c r="A3750" t="s">
        <v>933</v>
      </c>
      <c r="B3750" s="7">
        <v>34566746</v>
      </c>
      <c r="C3750" s="7">
        <v>80000000</v>
      </c>
      <c r="D3750" s="7">
        <v>-45433254</v>
      </c>
    </row>
    <row r="3751" spans="1:4" x14ac:dyDescent="0.3">
      <c r="A3751" t="s">
        <v>1275</v>
      </c>
      <c r="B3751" s="7">
        <v>19548064</v>
      </c>
      <c r="C3751" s="7">
        <v>65000000</v>
      </c>
      <c r="D3751" s="7">
        <v>-45451936</v>
      </c>
    </row>
    <row r="3752" spans="1:4" x14ac:dyDescent="0.3">
      <c r="A3752" t="s">
        <v>1592</v>
      </c>
      <c r="B3752" s="7">
        <v>9483821</v>
      </c>
      <c r="C3752" s="7">
        <v>55000000</v>
      </c>
      <c r="D3752" s="7">
        <v>-45516179</v>
      </c>
    </row>
    <row r="3753" spans="1:4" x14ac:dyDescent="0.3">
      <c r="A3753" t="s">
        <v>1057</v>
      </c>
      <c r="B3753" s="7">
        <v>36381716</v>
      </c>
      <c r="C3753" s="7">
        <v>82000000</v>
      </c>
      <c r="D3753" s="7">
        <v>-45618284</v>
      </c>
    </row>
    <row r="3754" spans="1:4" x14ac:dyDescent="0.3">
      <c r="A3754" t="s">
        <v>1261</v>
      </c>
      <c r="B3754" s="7">
        <v>19059018</v>
      </c>
      <c r="C3754" s="7">
        <v>65000000</v>
      </c>
      <c r="D3754" s="7">
        <v>-45940982</v>
      </c>
    </row>
    <row r="3755" spans="1:4" x14ac:dyDescent="0.3">
      <c r="A3755" t="s">
        <v>54</v>
      </c>
      <c r="B3755" s="7">
        <v>179020854</v>
      </c>
      <c r="C3755" s="7">
        <v>225000000</v>
      </c>
      <c r="D3755" s="7">
        <v>-45979146</v>
      </c>
    </row>
    <row r="3756" spans="1:4" x14ac:dyDescent="0.3">
      <c r="A3756" t="s">
        <v>2205</v>
      </c>
      <c r="B3756" s="7">
        <v>13395939</v>
      </c>
      <c r="C3756" s="7">
        <v>60000000</v>
      </c>
      <c r="D3756" s="7">
        <v>-46604061</v>
      </c>
    </row>
    <row r="3757" spans="1:4" x14ac:dyDescent="0.3">
      <c r="A3757" t="s">
        <v>1799</v>
      </c>
      <c r="B3757" s="7">
        <v>8355815</v>
      </c>
      <c r="C3757" s="7">
        <v>55000000</v>
      </c>
      <c r="D3757" s="7">
        <v>-46644185</v>
      </c>
    </row>
    <row r="3758" spans="1:4" x14ac:dyDescent="0.3">
      <c r="A3758" t="s">
        <v>1765</v>
      </c>
      <c r="B3758" s="7">
        <v>23159305</v>
      </c>
      <c r="C3758" s="7">
        <v>70000000</v>
      </c>
      <c r="D3758" s="7">
        <v>-46840695</v>
      </c>
    </row>
    <row r="3759" spans="1:4" x14ac:dyDescent="0.3">
      <c r="A3759" t="s">
        <v>1438</v>
      </c>
      <c r="B3759" s="7">
        <v>13082288</v>
      </c>
      <c r="C3759" s="7">
        <v>60000000</v>
      </c>
      <c r="D3759" s="7">
        <v>-46917712</v>
      </c>
    </row>
    <row r="3760" spans="1:4" x14ac:dyDescent="0.3">
      <c r="A3760" t="s">
        <v>934</v>
      </c>
      <c r="B3760" s="7">
        <v>32885565</v>
      </c>
      <c r="C3760" s="7">
        <v>80000000</v>
      </c>
      <c r="D3760" s="7">
        <v>-47114435</v>
      </c>
    </row>
    <row r="3761" spans="1:4" x14ac:dyDescent="0.3">
      <c r="A3761" t="s">
        <v>2300</v>
      </c>
      <c r="B3761" s="7">
        <v>7871693</v>
      </c>
      <c r="C3761" s="7">
        <v>55000000</v>
      </c>
      <c r="D3761" s="7">
        <v>-47128307</v>
      </c>
    </row>
    <row r="3762" spans="1:4" x14ac:dyDescent="0.3">
      <c r="A3762" t="s">
        <v>458</v>
      </c>
      <c r="B3762" s="7">
        <v>57637485</v>
      </c>
      <c r="C3762" s="7">
        <v>105000000</v>
      </c>
      <c r="D3762" s="7">
        <v>-47362515</v>
      </c>
    </row>
    <row r="3763" spans="1:4" x14ac:dyDescent="0.3">
      <c r="A3763" t="s">
        <v>839</v>
      </c>
      <c r="B3763" s="7">
        <v>34543701</v>
      </c>
      <c r="C3763" s="7">
        <v>82000000</v>
      </c>
      <c r="D3763" s="7">
        <v>-47456299</v>
      </c>
    </row>
    <row r="3764" spans="1:4" x14ac:dyDescent="0.3">
      <c r="A3764" t="s">
        <v>1927</v>
      </c>
      <c r="B3764" s="7">
        <v>22531698</v>
      </c>
      <c r="C3764" s="7">
        <v>70000000</v>
      </c>
      <c r="D3764" s="7">
        <v>-47468302</v>
      </c>
    </row>
    <row r="3765" spans="1:4" x14ac:dyDescent="0.3">
      <c r="A3765" t="s">
        <v>1601</v>
      </c>
      <c r="B3765" s="7">
        <v>7221458</v>
      </c>
      <c r="C3765" s="7">
        <v>55000000</v>
      </c>
      <c r="D3765" s="7">
        <v>-47778542</v>
      </c>
    </row>
    <row r="3766" spans="1:4" x14ac:dyDescent="0.3">
      <c r="A3766" t="s">
        <v>1273</v>
      </c>
      <c r="B3766" s="7">
        <v>2208939</v>
      </c>
      <c r="C3766" s="7">
        <v>50000000</v>
      </c>
      <c r="D3766" s="7">
        <v>-47791061</v>
      </c>
    </row>
    <row r="3767" spans="1:4" x14ac:dyDescent="0.3">
      <c r="A3767" t="s">
        <v>1653</v>
      </c>
      <c r="B3767" s="7">
        <v>2175312</v>
      </c>
      <c r="C3767" s="7">
        <v>50000000</v>
      </c>
      <c r="D3767" s="7">
        <v>-47824688</v>
      </c>
    </row>
    <row r="3768" spans="1:4" x14ac:dyDescent="0.3">
      <c r="A3768" t="s">
        <v>1471</v>
      </c>
      <c r="B3768" s="7">
        <v>12065985</v>
      </c>
      <c r="C3768" s="7">
        <v>60000000</v>
      </c>
      <c r="D3768" s="7">
        <v>-47934015</v>
      </c>
    </row>
    <row r="3769" spans="1:4" x14ac:dyDescent="0.3">
      <c r="A3769" t="s">
        <v>1263</v>
      </c>
      <c r="B3769" s="7">
        <v>1987287</v>
      </c>
      <c r="C3769" s="7">
        <v>50000000</v>
      </c>
      <c r="D3769" s="7">
        <v>-48012713</v>
      </c>
    </row>
    <row r="3770" spans="1:4" x14ac:dyDescent="0.3">
      <c r="A3770" t="s">
        <v>1450</v>
      </c>
      <c r="B3770" s="7">
        <v>11802056</v>
      </c>
      <c r="C3770" s="7">
        <v>60000000</v>
      </c>
      <c r="D3770" s="7">
        <v>-48197944</v>
      </c>
    </row>
    <row r="3771" spans="1:4" x14ac:dyDescent="0.3">
      <c r="A3771" t="s">
        <v>1600</v>
      </c>
      <c r="B3771" s="7">
        <v>5660084</v>
      </c>
      <c r="C3771" s="7">
        <v>54000000</v>
      </c>
      <c r="D3771" s="7">
        <v>-48339916</v>
      </c>
    </row>
    <row r="3772" spans="1:4" x14ac:dyDescent="0.3">
      <c r="A3772" t="s">
        <v>528</v>
      </c>
      <c r="B3772" s="7">
        <v>61656849</v>
      </c>
      <c r="C3772" s="7">
        <v>110000000</v>
      </c>
      <c r="D3772" s="7">
        <v>-48343151</v>
      </c>
    </row>
    <row r="3773" spans="1:4" x14ac:dyDescent="0.3">
      <c r="A3773" t="s">
        <v>374</v>
      </c>
      <c r="B3773" s="7">
        <v>83348920</v>
      </c>
      <c r="C3773" s="7">
        <v>132000000</v>
      </c>
      <c r="D3773" s="7">
        <v>-48651080</v>
      </c>
    </row>
    <row r="3774" spans="1:4" x14ac:dyDescent="0.3">
      <c r="A3774" t="s">
        <v>1820</v>
      </c>
      <c r="B3774" s="7">
        <v>1206135</v>
      </c>
      <c r="C3774" s="7">
        <v>50000000</v>
      </c>
      <c r="D3774" s="7">
        <v>-48793865</v>
      </c>
    </row>
    <row r="3775" spans="1:4" x14ac:dyDescent="0.3">
      <c r="A3775" t="s">
        <v>537</v>
      </c>
      <c r="B3775" s="7">
        <v>58183966</v>
      </c>
      <c r="C3775" s="7">
        <v>107000000</v>
      </c>
      <c r="D3775" s="7">
        <v>-48816034</v>
      </c>
    </row>
    <row r="3776" spans="1:4" x14ac:dyDescent="0.3">
      <c r="A3776" t="s">
        <v>488</v>
      </c>
      <c r="B3776" s="7">
        <v>67155742</v>
      </c>
      <c r="C3776" s="7">
        <v>116000000</v>
      </c>
      <c r="D3776" s="7">
        <v>-48844258</v>
      </c>
    </row>
    <row r="3777" spans="1:4" x14ac:dyDescent="0.3">
      <c r="A3777" t="s">
        <v>1618</v>
      </c>
      <c r="B3777" s="7">
        <v>5755286</v>
      </c>
      <c r="C3777" s="7">
        <v>55000000</v>
      </c>
      <c r="D3777" s="7">
        <v>-49244714</v>
      </c>
    </row>
    <row r="3778" spans="1:4" x14ac:dyDescent="0.3">
      <c r="A3778" t="s">
        <v>5036</v>
      </c>
      <c r="B3778" s="7">
        <v>700000</v>
      </c>
      <c r="C3778" s="7">
        <v>50000000</v>
      </c>
      <c r="D3778" s="7">
        <v>-49300000</v>
      </c>
    </row>
    <row r="3779" spans="1:4" x14ac:dyDescent="0.3">
      <c r="A3779" t="s">
        <v>207</v>
      </c>
      <c r="B3779" s="7">
        <v>150350192</v>
      </c>
      <c r="C3779" s="7">
        <v>200000000</v>
      </c>
      <c r="D3779" s="7">
        <v>-49649808</v>
      </c>
    </row>
    <row r="3780" spans="1:4" x14ac:dyDescent="0.3">
      <c r="A3780" t="s">
        <v>4959</v>
      </c>
      <c r="B3780" s="7">
        <v>206400</v>
      </c>
      <c r="C3780" s="7">
        <v>50000000</v>
      </c>
      <c r="D3780" s="7">
        <v>-49793600</v>
      </c>
    </row>
    <row r="3781" spans="1:4" x14ac:dyDescent="0.3">
      <c r="A3781" t="s">
        <v>4931</v>
      </c>
      <c r="B3781" s="7">
        <v>23106</v>
      </c>
      <c r="C3781" s="7">
        <v>50000000</v>
      </c>
      <c r="D3781" s="7">
        <v>-49976894</v>
      </c>
    </row>
    <row r="3782" spans="1:4" x14ac:dyDescent="0.3">
      <c r="A3782" t="s">
        <v>977</v>
      </c>
      <c r="B3782" s="7">
        <v>26000610</v>
      </c>
      <c r="C3782" s="7">
        <v>76000000</v>
      </c>
      <c r="D3782" s="7">
        <v>-49999390</v>
      </c>
    </row>
    <row r="3783" spans="1:4" x14ac:dyDescent="0.3">
      <c r="A3783" t="s">
        <v>928</v>
      </c>
      <c r="B3783" s="7">
        <v>37899638</v>
      </c>
      <c r="C3783" s="7">
        <v>88000000</v>
      </c>
      <c r="D3783" s="7">
        <v>-50100362</v>
      </c>
    </row>
    <row r="3784" spans="1:4" x14ac:dyDescent="0.3">
      <c r="A3784" t="s">
        <v>956</v>
      </c>
      <c r="B3784" s="7">
        <v>1891821</v>
      </c>
      <c r="C3784" s="7">
        <v>52000000</v>
      </c>
      <c r="D3784" s="7">
        <v>-50108179</v>
      </c>
    </row>
    <row r="3785" spans="1:4" x14ac:dyDescent="0.3">
      <c r="A3785" t="s">
        <v>1158</v>
      </c>
      <c r="B3785" s="7">
        <v>19819494</v>
      </c>
      <c r="C3785" s="7">
        <v>70000000</v>
      </c>
      <c r="D3785" s="7">
        <v>-50180506</v>
      </c>
    </row>
    <row r="3786" spans="1:4" x14ac:dyDescent="0.3">
      <c r="A3786" t="s">
        <v>1584</v>
      </c>
      <c r="B3786" s="7">
        <v>6768055</v>
      </c>
      <c r="C3786" s="7">
        <v>57000000</v>
      </c>
      <c r="D3786" s="7">
        <v>-50231945</v>
      </c>
    </row>
    <row r="3787" spans="1:4" x14ac:dyDescent="0.3">
      <c r="A3787" t="s">
        <v>608</v>
      </c>
      <c r="B3787" s="7">
        <v>54700065</v>
      </c>
      <c r="C3787" s="7">
        <v>105000000</v>
      </c>
      <c r="D3787" s="7">
        <v>-50299935</v>
      </c>
    </row>
    <row r="3788" spans="1:4" x14ac:dyDescent="0.3">
      <c r="A3788" t="s">
        <v>621</v>
      </c>
      <c r="B3788" s="7">
        <v>49392095</v>
      </c>
      <c r="C3788" s="7">
        <v>100000000</v>
      </c>
      <c r="D3788" s="7">
        <v>-50607905</v>
      </c>
    </row>
    <row r="3789" spans="1:4" x14ac:dyDescent="0.3">
      <c r="A3789" t="s">
        <v>237</v>
      </c>
      <c r="B3789" s="7">
        <v>104383624</v>
      </c>
      <c r="C3789" s="7">
        <v>155000000</v>
      </c>
      <c r="D3789" s="7">
        <v>-50616376</v>
      </c>
    </row>
    <row r="3790" spans="1:4" x14ac:dyDescent="0.3">
      <c r="A3790" t="s">
        <v>623</v>
      </c>
      <c r="B3790" s="7">
        <v>39292022</v>
      </c>
      <c r="C3790" s="7">
        <v>90000000</v>
      </c>
      <c r="D3790" s="7">
        <v>-50707978</v>
      </c>
    </row>
    <row r="3791" spans="1:4" x14ac:dyDescent="0.3">
      <c r="A3791" t="s">
        <v>1442</v>
      </c>
      <c r="B3791" s="7">
        <v>14218868</v>
      </c>
      <c r="C3791" s="7">
        <v>65000000</v>
      </c>
      <c r="D3791" s="7">
        <v>-50781132</v>
      </c>
    </row>
    <row r="3792" spans="1:4" x14ac:dyDescent="0.3">
      <c r="A3792" t="s">
        <v>1154</v>
      </c>
      <c r="B3792" s="7">
        <v>18990542</v>
      </c>
      <c r="C3792" s="7">
        <v>70000000</v>
      </c>
      <c r="D3792" s="7">
        <v>-51009458</v>
      </c>
    </row>
    <row r="3793" spans="1:4" x14ac:dyDescent="0.3">
      <c r="A3793" t="s">
        <v>1172</v>
      </c>
      <c r="B3793" s="7">
        <v>18821279</v>
      </c>
      <c r="C3793" s="7">
        <v>70000000</v>
      </c>
      <c r="D3793" s="7">
        <v>-51178721</v>
      </c>
    </row>
    <row r="3794" spans="1:4" x14ac:dyDescent="0.3">
      <c r="A3794" t="s">
        <v>1266</v>
      </c>
      <c r="B3794" s="7">
        <v>13750556</v>
      </c>
      <c r="C3794" s="7">
        <v>65000000</v>
      </c>
      <c r="D3794" s="7">
        <v>-51249444</v>
      </c>
    </row>
    <row r="3795" spans="1:4" x14ac:dyDescent="0.3">
      <c r="A3795" t="s">
        <v>371</v>
      </c>
      <c r="B3795" s="7">
        <v>83024900</v>
      </c>
      <c r="C3795" s="7">
        <v>135000000</v>
      </c>
      <c r="D3795" s="7">
        <v>-51975100</v>
      </c>
    </row>
    <row r="3796" spans="1:4" x14ac:dyDescent="0.3">
      <c r="A3796" t="s">
        <v>1044</v>
      </c>
      <c r="B3796" s="7">
        <v>22751979</v>
      </c>
      <c r="C3796" s="7">
        <v>75000000</v>
      </c>
      <c r="D3796" s="7">
        <v>-52248021</v>
      </c>
    </row>
    <row r="3797" spans="1:4" x14ac:dyDescent="0.3">
      <c r="A3797" t="s">
        <v>430</v>
      </c>
      <c r="B3797" s="7">
        <v>32694788</v>
      </c>
      <c r="C3797" s="7">
        <v>85000000</v>
      </c>
      <c r="D3797" s="7">
        <v>-52305212</v>
      </c>
    </row>
    <row r="3798" spans="1:4" x14ac:dyDescent="0.3">
      <c r="A3798" t="s">
        <v>1460</v>
      </c>
      <c r="B3798" s="7">
        <v>7605668</v>
      </c>
      <c r="C3798" s="7">
        <v>60000000</v>
      </c>
      <c r="D3798" s="7">
        <v>-52394332</v>
      </c>
    </row>
    <row r="3799" spans="1:4" x14ac:dyDescent="0.3">
      <c r="A3799" t="s">
        <v>950</v>
      </c>
      <c r="B3799" s="7">
        <v>17473245</v>
      </c>
      <c r="C3799" s="7">
        <v>70000000</v>
      </c>
      <c r="D3799" s="7">
        <v>-52526755</v>
      </c>
    </row>
    <row r="3800" spans="1:4" x14ac:dyDescent="0.3">
      <c r="A3800" t="s">
        <v>1257</v>
      </c>
      <c r="B3800" s="7">
        <v>17218080</v>
      </c>
      <c r="C3800" s="7">
        <v>70000000</v>
      </c>
      <c r="D3800" s="7">
        <v>-52781920</v>
      </c>
    </row>
    <row r="3801" spans="1:4" x14ac:dyDescent="0.3">
      <c r="A3801" t="s">
        <v>490</v>
      </c>
      <c r="B3801" s="7">
        <v>81638674</v>
      </c>
      <c r="C3801" s="7">
        <v>135000000</v>
      </c>
      <c r="D3801" s="7">
        <v>-53361326</v>
      </c>
    </row>
    <row r="3802" spans="1:4" x14ac:dyDescent="0.3">
      <c r="A3802" t="s">
        <v>810</v>
      </c>
      <c r="B3802" s="7">
        <v>46440491</v>
      </c>
      <c r="C3802" s="7">
        <v>100000000</v>
      </c>
      <c r="D3802" s="7">
        <v>-53559509</v>
      </c>
    </row>
    <row r="3803" spans="1:4" x14ac:dyDescent="0.3">
      <c r="A3803" t="s">
        <v>128</v>
      </c>
      <c r="B3803" s="7">
        <v>130468626</v>
      </c>
      <c r="C3803" s="7">
        <v>185000000</v>
      </c>
      <c r="D3803" s="7">
        <v>-54531374</v>
      </c>
    </row>
    <row r="3804" spans="1:4" x14ac:dyDescent="0.3">
      <c r="A3804" t="s">
        <v>781</v>
      </c>
      <c r="B3804" s="7">
        <v>20315324</v>
      </c>
      <c r="C3804" s="7">
        <v>75000000</v>
      </c>
      <c r="D3804" s="7">
        <v>-54684676</v>
      </c>
    </row>
    <row r="3805" spans="1:4" x14ac:dyDescent="0.3">
      <c r="A3805" t="s">
        <v>1258</v>
      </c>
      <c r="B3805" s="7">
        <v>10014234</v>
      </c>
      <c r="C3805" s="7">
        <v>65000000</v>
      </c>
      <c r="D3805" s="7">
        <v>-54985766</v>
      </c>
    </row>
    <row r="3806" spans="1:4" x14ac:dyDescent="0.3">
      <c r="A3806" t="s">
        <v>453</v>
      </c>
      <c r="B3806" s="7">
        <v>64736114</v>
      </c>
      <c r="C3806" s="7">
        <v>120000000</v>
      </c>
      <c r="D3806" s="7">
        <v>-55263886</v>
      </c>
    </row>
    <row r="3807" spans="1:4" x14ac:dyDescent="0.3">
      <c r="A3807" t="s">
        <v>1462</v>
      </c>
      <c r="B3807" s="7">
        <v>4535117</v>
      </c>
      <c r="C3807" s="7">
        <v>60000000</v>
      </c>
      <c r="D3807" s="7">
        <v>-55464883</v>
      </c>
    </row>
    <row r="3808" spans="1:4" x14ac:dyDescent="0.3">
      <c r="A3808" t="s">
        <v>1156</v>
      </c>
      <c r="B3808" s="7">
        <v>14294842</v>
      </c>
      <c r="C3808" s="7">
        <v>70000000</v>
      </c>
      <c r="D3808" s="7">
        <v>-55705158</v>
      </c>
    </row>
    <row r="3809" spans="1:4" x14ac:dyDescent="0.3">
      <c r="A3809" t="s">
        <v>139</v>
      </c>
      <c r="B3809" s="7">
        <v>124051759</v>
      </c>
      <c r="C3809" s="7">
        <v>180000000</v>
      </c>
      <c r="D3809" s="7">
        <v>-55948241</v>
      </c>
    </row>
    <row r="3810" spans="1:4" x14ac:dyDescent="0.3">
      <c r="A3810" t="s">
        <v>139</v>
      </c>
      <c r="B3810" s="7">
        <v>124051759</v>
      </c>
      <c r="C3810" s="7">
        <v>180000000</v>
      </c>
      <c r="D3810" s="7">
        <v>-55948241</v>
      </c>
    </row>
    <row r="3811" spans="1:4" x14ac:dyDescent="0.3">
      <c r="A3811" t="s">
        <v>358</v>
      </c>
      <c r="B3811" s="7">
        <v>93926386</v>
      </c>
      <c r="C3811" s="7">
        <v>150000000</v>
      </c>
      <c r="D3811" s="7">
        <v>-56073614</v>
      </c>
    </row>
    <row r="3812" spans="1:4" x14ac:dyDescent="0.3">
      <c r="A3812" t="s">
        <v>156</v>
      </c>
      <c r="B3812" s="7">
        <v>113745408</v>
      </c>
      <c r="C3812" s="7">
        <v>170000000</v>
      </c>
      <c r="D3812" s="7">
        <v>-56254592</v>
      </c>
    </row>
    <row r="3813" spans="1:4" x14ac:dyDescent="0.3">
      <c r="A3813" t="s">
        <v>1161</v>
      </c>
      <c r="B3813" s="7">
        <v>13596911</v>
      </c>
      <c r="C3813" s="7">
        <v>70000000</v>
      </c>
      <c r="D3813" s="7">
        <v>-56403089</v>
      </c>
    </row>
    <row r="3814" spans="1:4" x14ac:dyDescent="0.3">
      <c r="A3814" t="s">
        <v>1609</v>
      </c>
      <c r="B3814" s="7">
        <v>33574332</v>
      </c>
      <c r="C3814" s="7">
        <v>90000000</v>
      </c>
      <c r="D3814" s="7">
        <v>-56425668</v>
      </c>
    </row>
    <row r="3815" spans="1:4" x14ac:dyDescent="0.3">
      <c r="A3815" t="s">
        <v>958</v>
      </c>
      <c r="B3815" s="7">
        <v>23219748</v>
      </c>
      <c r="C3815" s="7">
        <v>80000000</v>
      </c>
      <c r="D3815" s="7">
        <v>-56780252</v>
      </c>
    </row>
    <row r="3816" spans="1:4" x14ac:dyDescent="0.3">
      <c r="A3816" t="s">
        <v>396</v>
      </c>
      <c r="B3816" s="7">
        <v>77564037</v>
      </c>
      <c r="C3816" s="7">
        <v>135000000</v>
      </c>
      <c r="D3816" s="7">
        <v>-57435963</v>
      </c>
    </row>
    <row r="3817" spans="1:4" x14ac:dyDescent="0.3">
      <c r="A3817" t="s">
        <v>941</v>
      </c>
      <c r="B3817" s="7">
        <v>20950820</v>
      </c>
      <c r="C3817" s="7">
        <v>80000000</v>
      </c>
      <c r="D3817" s="7">
        <v>-59049180</v>
      </c>
    </row>
    <row r="3818" spans="1:4" x14ac:dyDescent="0.3">
      <c r="A3818" t="s">
        <v>29</v>
      </c>
      <c r="B3818" s="7">
        <v>200807262</v>
      </c>
      <c r="C3818" s="7">
        <v>260000000</v>
      </c>
      <c r="D3818" s="7">
        <v>-59192738</v>
      </c>
    </row>
    <row r="3819" spans="1:4" x14ac:dyDescent="0.3">
      <c r="A3819" t="s">
        <v>2802</v>
      </c>
      <c r="B3819" s="7">
        <v>668171</v>
      </c>
      <c r="C3819" s="7">
        <v>60000000</v>
      </c>
      <c r="D3819" s="7">
        <v>-59331829</v>
      </c>
    </row>
    <row r="3820" spans="1:4" x14ac:dyDescent="0.3">
      <c r="A3820" t="s">
        <v>1578</v>
      </c>
      <c r="B3820" s="7">
        <v>11466088</v>
      </c>
      <c r="C3820" s="7">
        <v>71000000</v>
      </c>
      <c r="D3820" s="7">
        <v>-59533912</v>
      </c>
    </row>
    <row r="3821" spans="1:4" x14ac:dyDescent="0.3">
      <c r="A3821" t="s">
        <v>4734</v>
      </c>
      <c r="B3821" s="7">
        <v>231417</v>
      </c>
      <c r="C3821" s="7">
        <v>60000000</v>
      </c>
      <c r="D3821" s="7">
        <v>-59768583</v>
      </c>
    </row>
    <row r="3822" spans="1:4" x14ac:dyDescent="0.3">
      <c r="A3822" t="s">
        <v>616</v>
      </c>
      <c r="B3822" s="7">
        <v>40198710</v>
      </c>
      <c r="C3822" s="7">
        <v>100000000</v>
      </c>
      <c r="D3822" s="7">
        <v>-59801290</v>
      </c>
    </row>
    <row r="3823" spans="1:4" x14ac:dyDescent="0.3">
      <c r="A3823" t="s">
        <v>519</v>
      </c>
      <c r="B3823" s="7">
        <v>50026353</v>
      </c>
      <c r="C3823" s="7">
        <v>110000000</v>
      </c>
      <c r="D3823" s="7">
        <v>-59973647</v>
      </c>
    </row>
    <row r="3824" spans="1:4" x14ac:dyDescent="0.3">
      <c r="A3824" t="s">
        <v>1445</v>
      </c>
      <c r="B3824" s="7">
        <v>22451</v>
      </c>
      <c r="C3824" s="7">
        <v>60000000</v>
      </c>
      <c r="D3824" s="7">
        <v>-59977549</v>
      </c>
    </row>
    <row r="3825" spans="1:4" x14ac:dyDescent="0.3">
      <c r="A3825" t="s">
        <v>943</v>
      </c>
      <c r="B3825" s="7">
        <v>19673424</v>
      </c>
      <c r="C3825" s="7">
        <v>80000000</v>
      </c>
      <c r="D3825" s="7">
        <v>-60326576</v>
      </c>
    </row>
    <row r="3826" spans="1:4" x14ac:dyDescent="0.3">
      <c r="A3826" t="s">
        <v>1048</v>
      </c>
      <c r="B3826" s="7">
        <v>14567883</v>
      </c>
      <c r="C3826" s="7">
        <v>75000000</v>
      </c>
      <c r="D3826" s="7">
        <v>-60432117</v>
      </c>
    </row>
    <row r="3827" spans="1:4" x14ac:dyDescent="0.3">
      <c r="A3827" t="s">
        <v>944</v>
      </c>
      <c r="B3827" s="7">
        <v>19480739</v>
      </c>
      <c r="C3827" s="7">
        <v>80000000</v>
      </c>
      <c r="D3827" s="7">
        <v>-60519261</v>
      </c>
    </row>
    <row r="3828" spans="1:4" x14ac:dyDescent="0.3">
      <c r="A3828" t="s">
        <v>1424</v>
      </c>
      <c r="B3828" s="7">
        <v>26082914</v>
      </c>
      <c r="C3828" s="7">
        <v>87000000</v>
      </c>
      <c r="D3828" s="7">
        <v>-60917086</v>
      </c>
    </row>
    <row r="3829" spans="1:4" x14ac:dyDescent="0.3">
      <c r="A3829" t="s">
        <v>350</v>
      </c>
      <c r="B3829" s="7">
        <v>68642452</v>
      </c>
      <c r="C3829" s="7">
        <v>130000000</v>
      </c>
      <c r="D3829" s="7">
        <v>-61357548</v>
      </c>
    </row>
    <row r="3830" spans="1:4" x14ac:dyDescent="0.3">
      <c r="A3830" t="s">
        <v>1163</v>
      </c>
      <c r="B3830" s="7">
        <v>8460990</v>
      </c>
      <c r="C3830" s="7">
        <v>70000000</v>
      </c>
      <c r="D3830" s="7">
        <v>-61539010</v>
      </c>
    </row>
    <row r="3831" spans="1:4" x14ac:dyDescent="0.3">
      <c r="A3831" t="s">
        <v>947</v>
      </c>
      <c r="B3831" s="7">
        <v>18318000</v>
      </c>
      <c r="C3831" s="7">
        <v>80000000</v>
      </c>
      <c r="D3831" s="7">
        <v>-61682000</v>
      </c>
    </row>
    <row r="3832" spans="1:4" x14ac:dyDescent="0.3">
      <c r="A3832" t="s">
        <v>136</v>
      </c>
      <c r="B3832" s="7">
        <v>137850096</v>
      </c>
      <c r="C3832" s="7">
        <v>200000000</v>
      </c>
      <c r="D3832" s="7">
        <v>-62149904</v>
      </c>
    </row>
    <row r="3833" spans="1:4" x14ac:dyDescent="0.3">
      <c r="A3833" t="s">
        <v>946</v>
      </c>
      <c r="B3833" s="7">
        <v>17593391</v>
      </c>
      <c r="C3833" s="7">
        <v>80000000</v>
      </c>
      <c r="D3833" s="7">
        <v>-62406609</v>
      </c>
    </row>
    <row r="3834" spans="1:4" x14ac:dyDescent="0.3">
      <c r="A3834" t="s">
        <v>948</v>
      </c>
      <c r="B3834" s="7">
        <v>27356090</v>
      </c>
      <c r="C3834" s="7">
        <v>90000000</v>
      </c>
      <c r="D3834" s="7">
        <v>-62643910</v>
      </c>
    </row>
    <row r="3835" spans="1:4" x14ac:dyDescent="0.3">
      <c r="A3835" t="s">
        <v>202</v>
      </c>
      <c r="B3835" s="7">
        <v>102315545</v>
      </c>
      <c r="C3835" s="7">
        <v>165000000</v>
      </c>
      <c r="D3835" s="7">
        <v>-62684455</v>
      </c>
    </row>
    <row r="3836" spans="1:4" x14ac:dyDescent="0.3">
      <c r="A3836" t="s">
        <v>1164</v>
      </c>
      <c r="B3836" s="7">
        <v>7097125</v>
      </c>
      <c r="C3836" s="7">
        <v>70000000</v>
      </c>
      <c r="D3836" s="7">
        <v>-62902875</v>
      </c>
    </row>
    <row r="3837" spans="1:4" x14ac:dyDescent="0.3">
      <c r="A3837" t="s">
        <v>492</v>
      </c>
      <c r="B3837" s="7">
        <v>56114221</v>
      </c>
      <c r="C3837" s="7">
        <v>120000000</v>
      </c>
      <c r="D3837" s="7">
        <v>-63885779</v>
      </c>
    </row>
    <row r="3838" spans="1:4" x14ac:dyDescent="0.3">
      <c r="A3838" t="s">
        <v>492</v>
      </c>
      <c r="B3838" s="7">
        <v>56114221</v>
      </c>
      <c r="C3838" s="7">
        <v>120000000</v>
      </c>
      <c r="D3838" s="7">
        <v>-63885779</v>
      </c>
    </row>
    <row r="3839" spans="1:4" x14ac:dyDescent="0.3">
      <c r="A3839" t="s">
        <v>1168</v>
      </c>
      <c r="B3839" s="7">
        <v>5851188</v>
      </c>
      <c r="C3839" s="7">
        <v>70000000</v>
      </c>
      <c r="D3839" s="7">
        <v>-64148812</v>
      </c>
    </row>
    <row r="3840" spans="1:4" x14ac:dyDescent="0.3">
      <c r="A3840" t="s">
        <v>762</v>
      </c>
      <c r="B3840" s="7">
        <v>35168677</v>
      </c>
      <c r="C3840" s="7">
        <v>100000000</v>
      </c>
      <c r="D3840" s="7">
        <v>-64831323</v>
      </c>
    </row>
    <row r="3841" spans="1:4" x14ac:dyDescent="0.3">
      <c r="A3841" t="s">
        <v>1281</v>
      </c>
      <c r="B3841" s="7">
        <v>72413</v>
      </c>
      <c r="C3841" s="7">
        <v>65000000</v>
      </c>
      <c r="D3841" s="7">
        <v>-64927587</v>
      </c>
    </row>
    <row r="3842" spans="1:4" x14ac:dyDescent="0.3">
      <c r="A3842" t="s">
        <v>975</v>
      </c>
      <c r="B3842" s="7">
        <v>15071514</v>
      </c>
      <c r="C3842" s="7">
        <v>80000000</v>
      </c>
      <c r="D3842" s="7">
        <v>-64928486</v>
      </c>
    </row>
    <row r="3843" spans="1:4" x14ac:dyDescent="0.3">
      <c r="A3843" t="s">
        <v>635</v>
      </c>
      <c r="B3843" s="7">
        <v>35024475</v>
      </c>
      <c r="C3843" s="7">
        <v>100000000</v>
      </c>
      <c r="D3843" s="7">
        <v>-64975525</v>
      </c>
    </row>
    <row r="3844" spans="1:4" x14ac:dyDescent="0.3">
      <c r="A3844" t="s">
        <v>235</v>
      </c>
      <c r="B3844" s="7">
        <v>89732035</v>
      </c>
      <c r="C3844" s="7">
        <v>155000000</v>
      </c>
      <c r="D3844" s="7">
        <v>-65267965</v>
      </c>
    </row>
    <row r="3845" spans="1:4" x14ac:dyDescent="0.3">
      <c r="A3845" t="s">
        <v>282</v>
      </c>
      <c r="B3845" s="7">
        <v>83640426</v>
      </c>
      <c r="C3845" s="7">
        <v>150000000</v>
      </c>
      <c r="D3845" s="7">
        <v>-66359574</v>
      </c>
    </row>
    <row r="3846" spans="1:4" x14ac:dyDescent="0.3">
      <c r="A3846" t="s">
        <v>628</v>
      </c>
      <c r="B3846" s="7">
        <v>17010646</v>
      </c>
      <c r="C3846" s="7">
        <v>84000000</v>
      </c>
      <c r="D3846" s="7">
        <v>-66989354</v>
      </c>
    </row>
    <row r="3847" spans="1:4" x14ac:dyDescent="0.3">
      <c r="A3847" t="s">
        <v>483</v>
      </c>
      <c r="B3847" s="7">
        <v>47952020</v>
      </c>
      <c r="C3847" s="7">
        <v>115000000</v>
      </c>
      <c r="D3847" s="7">
        <v>-67047980</v>
      </c>
    </row>
    <row r="3848" spans="1:4" x14ac:dyDescent="0.3">
      <c r="A3848" t="s">
        <v>319</v>
      </c>
      <c r="B3848" s="7">
        <v>82161969</v>
      </c>
      <c r="C3848" s="7">
        <v>150000000</v>
      </c>
      <c r="D3848" s="7">
        <v>-67838031</v>
      </c>
    </row>
    <row r="3849" spans="1:4" x14ac:dyDescent="0.3">
      <c r="A3849" t="s">
        <v>508</v>
      </c>
      <c r="B3849" s="7">
        <v>42776259</v>
      </c>
      <c r="C3849" s="7">
        <v>112000000</v>
      </c>
      <c r="D3849" s="7">
        <v>-69223741</v>
      </c>
    </row>
    <row r="3850" spans="1:4" x14ac:dyDescent="0.3">
      <c r="A3850" t="s">
        <v>1186</v>
      </c>
      <c r="B3850" s="7">
        <v>617840</v>
      </c>
      <c r="C3850" s="7">
        <v>70000000</v>
      </c>
      <c r="D3850" s="7">
        <v>-69382160</v>
      </c>
    </row>
    <row r="3851" spans="1:4" x14ac:dyDescent="0.3">
      <c r="A3851" t="s">
        <v>401</v>
      </c>
      <c r="B3851" s="7">
        <v>60522097</v>
      </c>
      <c r="C3851" s="7">
        <v>130000000</v>
      </c>
      <c r="D3851" s="7">
        <v>-69477903</v>
      </c>
    </row>
    <row r="3852" spans="1:4" x14ac:dyDescent="0.3">
      <c r="A3852" t="s">
        <v>1051</v>
      </c>
      <c r="B3852" s="7">
        <v>5409517</v>
      </c>
      <c r="C3852" s="7">
        <v>75000000</v>
      </c>
      <c r="D3852" s="7">
        <v>-69590483</v>
      </c>
    </row>
    <row r="3853" spans="1:4" x14ac:dyDescent="0.3">
      <c r="A3853" t="s">
        <v>1465</v>
      </c>
      <c r="B3853" s="7">
        <v>10166502</v>
      </c>
      <c r="C3853" s="7">
        <v>80000000</v>
      </c>
      <c r="D3853" s="7">
        <v>-69833498</v>
      </c>
    </row>
    <row r="3854" spans="1:4" x14ac:dyDescent="0.3">
      <c r="A3854" t="s">
        <v>951</v>
      </c>
      <c r="B3854" s="7">
        <v>15131330</v>
      </c>
      <c r="C3854" s="7">
        <v>86000000</v>
      </c>
      <c r="D3854" s="7">
        <v>-70868670</v>
      </c>
    </row>
    <row r="3855" spans="1:4" x14ac:dyDescent="0.3">
      <c r="A3855" t="s">
        <v>363</v>
      </c>
      <c r="B3855" s="7">
        <v>63992328</v>
      </c>
      <c r="C3855" s="7">
        <v>135000000</v>
      </c>
      <c r="D3855" s="7">
        <v>-71007672</v>
      </c>
    </row>
    <row r="3856" spans="1:4" x14ac:dyDescent="0.3">
      <c r="A3856" t="s">
        <v>481</v>
      </c>
      <c r="B3856" s="7">
        <v>40911830</v>
      </c>
      <c r="C3856" s="7">
        <v>115000000</v>
      </c>
      <c r="D3856" s="7">
        <v>-74088170</v>
      </c>
    </row>
    <row r="3857" spans="1:4" x14ac:dyDescent="0.3">
      <c r="A3857" t="s">
        <v>106</v>
      </c>
      <c r="B3857" s="7">
        <v>125320003</v>
      </c>
      <c r="C3857" s="7">
        <v>200000000</v>
      </c>
      <c r="D3857" s="7">
        <v>-74679997</v>
      </c>
    </row>
    <row r="3858" spans="1:4" x14ac:dyDescent="0.3">
      <c r="A3858" t="s">
        <v>165</v>
      </c>
      <c r="B3858" s="7">
        <v>100289690</v>
      </c>
      <c r="C3858" s="7">
        <v>175000000</v>
      </c>
      <c r="D3858" s="7">
        <v>-74710310</v>
      </c>
    </row>
    <row r="3859" spans="1:4" x14ac:dyDescent="0.3">
      <c r="A3859" t="s">
        <v>611</v>
      </c>
      <c r="B3859" s="7">
        <v>27098580</v>
      </c>
      <c r="C3859" s="7">
        <v>102000000</v>
      </c>
      <c r="D3859" s="7">
        <v>-74901420</v>
      </c>
    </row>
    <row r="3860" spans="1:4" x14ac:dyDescent="0.3">
      <c r="A3860" t="s">
        <v>332</v>
      </c>
      <c r="B3860" s="7">
        <v>65007045</v>
      </c>
      <c r="C3860" s="7">
        <v>140000000</v>
      </c>
      <c r="D3860" s="7">
        <v>-74992955</v>
      </c>
    </row>
    <row r="3861" spans="1:4" x14ac:dyDescent="0.3">
      <c r="A3861" t="s">
        <v>332</v>
      </c>
      <c r="B3861" s="7">
        <v>65007045</v>
      </c>
      <c r="C3861" s="7">
        <v>140000000</v>
      </c>
      <c r="D3861" s="7">
        <v>-74992955</v>
      </c>
    </row>
    <row r="3862" spans="1:4" x14ac:dyDescent="0.3">
      <c r="A3862" t="s">
        <v>630</v>
      </c>
      <c r="B3862" s="7">
        <v>24985612</v>
      </c>
      <c r="C3862" s="7">
        <v>100000000</v>
      </c>
      <c r="D3862" s="7">
        <v>-75014388</v>
      </c>
    </row>
    <row r="3863" spans="1:4" x14ac:dyDescent="0.3">
      <c r="A3863" t="s">
        <v>463</v>
      </c>
      <c r="B3863" s="7">
        <v>43929341</v>
      </c>
      <c r="C3863" s="7">
        <v>120000000</v>
      </c>
      <c r="D3863" s="7">
        <v>-76070659</v>
      </c>
    </row>
    <row r="3864" spans="1:4" x14ac:dyDescent="0.3">
      <c r="A3864" t="s">
        <v>626</v>
      </c>
      <c r="B3864" s="7">
        <v>28772222</v>
      </c>
      <c r="C3864" s="7">
        <v>105000000</v>
      </c>
      <c r="D3864" s="7">
        <v>-76227778</v>
      </c>
    </row>
    <row r="3865" spans="1:4" x14ac:dyDescent="0.3">
      <c r="A3865" t="s">
        <v>626</v>
      </c>
      <c r="B3865" s="7">
        <v>28772222</v>
      </c>
      <c r="C3865" s="7">
        <v>105000000</v>
      </c>
      <c r="D3865" s="7">
        <v>-76227778</v>
      </c>
    </row>
    <row r="3866" spans="1:4" x14ac:dyDescent="0.3">
      <c r="A3866" t="s">
        <v>298</v>
      </c>
      <c r="B3866" s="7">
        <v>73103784</v>
      </c>
      <c r="C3866" s="7">
        <v>150000000</v>
      </c>
      <c r="D3866" s="7">
        <v>-76896216</v>
      </c>
    </row>
    <row r="3867" spans="1:4" x14ac:dyDescent="0.3">
      <c r="A3867" t="s">
        <v>680</v>
      </c>
      <c r="B3867" s="7">
        <v>23014504</v>
      </c>
      <c r="C3867" s="7">
        <v>100000000</v>
      </c>
      <c r="D3867" s="7">
        <v>-76985496</v>
      </c>
    </row>
    <row r="3868" spans="1:4" x14ac:dyDescent="0.3">
      <c r="A3868" t="s">
        <v>167</v>
      </c>
      <c r="B3868" s="7">
        <v>100189501</v>
      </c>
      <c r="C3868" s="7">
        <v>178000000</v>
      </c>
      <c r="D3868" s="7">
        <v>-77810499</v>
      </c>
    </row>
    <row r="3869" spans="1:4" x14ac:dyDescent="0.3">
      <c r="A3869" t="s">
        <v>676</v>
      </c>
      <c r="B3869" s="7">
        <v>17176900</v>
      </c>
      <c r="C3869" s="7">
        <v>95000000</v>
      </c>
      <c r="D3869" s="7">
        <v>-77823100</v>
      </c>
    </row>
    <row r="3870" spans="1:4" x14ac:dyDescent="0.3">
      <c r="A3870" t="s">
        <v>972</v>
      </c>
      <c r="B3870" s="7">
        <v>1339152</v>
      </c>
      <c r="C3870" s="7">
        <v>81200000</v>
      </c>
      <c r="D3870" s="7">
        <v>-79860848</v>
      </c>
    </row>
    <row r="3871" spans="1:4" x14ac:dyDescent="0.3">
      <c r="A3871" t="s">
        <v>400</v>
      </c>
      <c r="B3871" s="7">
        <v>49551662</v>
      </c>
      <c r="C3871" s="7">
        <v>130000000</v>
      </c>
      <c r="D3871" s="7">
        <v>-80448338</v>
      </c>
    </row>
    <row r="3872" spans="1:4" x14ac:dyDescent="0.3">
      <c r="A3872" t="s">
        <v>542</v>
      </c>
      <c r="B3872" s="7">
        <v>47396698</v>
      </c>
      <c r="C3872" s="7">
        <v>130000000</v>
      </c>
      <c r="D3872" s="7">
        <v>-82603302</v>
      </c>
    </row>
    <row r="3873" spans="1:4" x14ac:dyDescent="0.3">
      <c r="A3873" t="s">
        <v>552</v>
      </c>
      <c r="B3873" s="7">
        <v>6712451</v>
      </c>
      <c r="C3873" s="7">
        <v>90000000</v>
      </c>
      <c r="D3873" s="7">
        <v>-83287549</v>
      </c>
    </row>
    <row r="3874" spans="1:4" x14ac:dyDescent="0.3">
      <c r="A3874" t="s">
        <v>48</v>
      </c>
      <c r="B3874" s="7">
        <v>141614023</v>
      </c>
      <c r="C3874" s="7">
        <v>225000000</v>
      </c>
      <c r="D3874" s="7">
        <v>-83385977</v>
      </c>
    </row>
    <row r="3875" spans="1:4" x14ac:dyDescent="0.3">
      <c r="A3875" t="s">
        <v>102</v>
      </c>
      <c r="B3875" s="7">
        <v>116593191</v>
      </c>
      <c r="C3875" s="7">
        <v>200000000</v>
      </c>
      <c r="D3875" s="7">
        <v>-83406809</v>
      </c>
    </row>
    <row r="3876" spans="1:4" x14ac:dyDescent="0.3">
      <c r="A3876" t="s">
        <v>5363</v>
      </c>
      <c r="B3876" s="7">
        <v>617228</v>
      </c>
      <c r="C3876" s="7">
        <v>84450000</v>
      </c>
      <c r="D3876" s="7">
        <v>-83832772</v>
      </c>
    </row>
    <row r="3877" spans="1:4" x14ac:dyDescent="0.3">
      <c r="A3877" t="s">
        <v>302</v>
      </c>
      <c r="B3877" s="7">
        <v>64459316</v>
      </c>
      <c r="C3877" s="7">
        <v>149000000</v>
      </c>
      <c r="D3877" s="7">
        <v>-84540684</v>
      </c>
    </row>
    <row r="3878" spans="1:4" x14ac:dyDescent="0.3">
      <c r="A3878" t="s">
        <v>690</v>
      </c>
      <c r="B3878" s="7">
        <v>22406362</v>
      </c>
      <c r="C3878" s="7">
        <v>107000000</v>
      </c>
      <c r="D3878" s="7">
        <v>-84593638</v>
      </c>
    </row>
    <row r="3879" spans="1:4" x14ac:dyDescent="0.3">
      <c r="A3879" t="s">
        <v>690</v>
      </c>
      <c r="B3879" s="7">
        <v>22406362</v>
      </c>
      <c r="C3879" s="7">
        <v>107000000</v>
      </c>
      <c r="D3879" s="7">
        <v>-84593638</v>
      </c>
    </row>
    <row r="3880" spans="1:4" x14ac:dyDescent="0.3">
      <c r="A3880" t="s">
        <v>534</v>
      </c>
      <c r="B3880" s="7">
        <v>24004159</v>
      </c>
      <c r="C3880" s="7">
        <v>110000000</v>
      </c>
      <c r="D3880" s="7">
        <v>-85995841</v>
      </c>
    </row>
    <row r="3881" spans="1:4" x14ac:dyDescent="0.3">
      <c r="A3881" t="s">
        <v>534</v>
      </c>
      <c r="B3881" s="7">
        <v>24004159</v>
      </c>
      <c r="C3881" s="7">
        <v>110000000</v>
      </c>
      <c r="D3881" s="7">
        <v>-85995841</v>
      </c>
    </row>
    <row r="3882" spans="1:4" x14ac:dyDescent="0.3">
      <c r="A3882" t="s">
        <v>169</v>
      </c>
      <c r="B3882" s="7">
        <v>88246220</v>
      </c>
      <c r="C3882" s="7">
        <v>175000000</v>
      </c>
      <c r="D3882" s="7">
        <v>-86753780</v>
      </c>
    </row>
    <row r="3883" spans="1:4" x14ac:dyDescent="0.3">
      <c r="A3883" t="s">
        <v>224</v>
      </c>
      <c r="B3883" s="7">
        <v>63143812</v>
      </c>
      <c r="C3883" s="7">
        <v>150000000</v>
      </c>
      <c r="D3883" s="7">
        <v>-86856188</v>
      </c>
    </row>
    <row r="3884" spans="1:4" x14ac:dyDescent="0.3">
      <c r="A3884" t="s">
        <v>694</v>
      </c>
      <c r="B3884" s="7">
        <v>11000000</v>
      </c>
      <c r="C3884" s="7">
        <v>98000000</v>
      </c>
      <c r="D3884" s="7">
        <v>-87000000</v>
      </c>
    </row>
    <row r="3885" spans="1:4" x14ac:dyDescent="0.3">
      <c r="A3885" t="s">
        <v>366</v>
      </c>
      <c r="B3885" s="7">
        <v>52792307</v>
      </c>
      <c r="C3885" s="7">
        <v>140000000</v>
      </c>
      <c r="D3885" s="7">
        <v>-87207693</v>
      </c>
    </row>
    <row r="3886" spans="1:4" x14ac:dyDescent="0.3">
      <c r="A3886" t="s">
        <v>289</v>
      </c>
      <c r="B3886" s="7">
        <v>61937495</v>
      </c>
      <c r="C3886" s="7">
        <v>150000000</v>
      </c>
      <c r="D3886" s="7">
        <v>-88062505</v>
      </c>
    </row>
    <row r="3887" spans="1:4" x14ac:dyDescent="0.3">
      <c r="A3887" t="s">
        <v>121</v>
      </c>
      <c r="B3887" s="7">
        <v>101785482</v>
      </c>
      <c r="C3887" s="7">
        <v>190000000</v>
      </c>
      <c r="D3887" s="7">
        <v>-88214518</v>
      </c>
    </row>
    <row r="3888" spans="1:4" x14ac:dyDescent="0.3">
      <c r="A3888" t="s">
        <v>4424</v>
      </c>
      <c r="B3888" s="7">
        <v>11041228</v>
      </c>
      <c r="C3888" s="7">
        <v>100000000</v>
      </c>
      <c r="D3888" s="7">
        <v>-88958772</v>
      </c>
    </row>
    <row r="3889" spans="1:4" x14ac:dyDescent="0.3">
      <c r="A3889" t="s">
        <v>466</v>
      </c>
      <c r="B3889" s="7">
        <v>30212620</v>
      </c>
      <c r="C3889" s="7">
        <v>120000000</v>
      </c>
      <c r="D3889" s="7">
        <v>-89787380</v>
      </c>
    </row>
    <row r="3890" spans="1:4" x14ac:dyDescent="0.3">
      <c r="A3890" t="s">
        <v>768</v>
      </c>
      <c r="B3890" s="7">
        <v>190562</v>
      </c>
      <c r="C3890" s="7">
        <v>90000000</v>
      </c>
      <c r="D3890" s="7">
        <v>-89809438</v>
      </c>
    </row>
    <row r="3891" spans="1:4" x14ac:dyDescent="0.3">
      <c r="A3891" t="s">
        <v>549</v>
      </c>
      <c r="B3891" s="7">
        <v>35799026</v>
      </c>
      <c r="C3891" s="7">
        <v>126000000</v>
      </c>
      <c r="D3891" s="7">
        <v>-90200974</v>
      </c>
    </row>
    <row r="3892" spans="1:4" x14ac:dyDescent="0.3">
      <c r="A3892" t="s">
        <v>549</v>
      </c>
      <c r="B3892" s="7">
        <v>35799026</v>
      </c>
      <c r="C3892" s="7">
        <v>126000000</v>
      </c>
      <c r="D3892" s="7">
        <v>-90200974</v>
      </c>
    </row>
    <row r="3893" spans="1:4" x14ac:dyDescent="0.3">
      <c r="A3893" t="s">
        <v>751</v>
      </c>
      <c r="B3893" s="7">
        <v>26871</v>
      </c>
      <c r="C3893" s="7">
        <v>92000000</v>
      </c>
      <c r="D3893" s="7">
        <v>-91973129</v>
      </c>
    </row>
    <row r="3894" spans="1:4" x14ac:dyDescent="0.3">
      <c r="A3894" t="s">
        <v>229</v>
      </c>
      <c r="B3894" s="7">
        <v>76846624</v>
      </c>
      <c r="C3894" s="7">
        <v>170000000</v>
      </c>
      <c r="D3894" s="7">
        <v>-93153376</v>
      </c>
    </row>
    <row r="3895" spans="1:4" x14ac:dyDescent="0.3">
      <c r="A3895" t="s">
        <v>647</v>
      </c>
      <c r="B3895" s="7">
        <v>9213</v>
      </c>
      <c r="C3895" s="7">
        <v>94000000</v>
      </c>
      <c r="D3895" s="7">
        <v>-93990787</v>
      </c>
    </row>
    <row r="3896" spans="1:4" x14ac:dyDescent="0.3">
      <c r="A3896" t="s">
        <v>62</v>
      </c>
      <c r="B3896" s="7">
        <v>105219735</v>
      </c>
      <c r="C3896" s="7">
        <v>200000000</v>
      </c>
      <c r="D3896" s="7">
        <v>-94780265</v>
      </c>
    </row>
    <row r="3897" spans="1:4" x14ac:dyDescent="0.3">
      <c r="A3897" t="s">
        <v>633</v>
      </c>
      <c r="B3897" s="7">
        <v>4411102</v>
      </c>
      <c r="C3897" s="7">
        <v>100000000</v>
      </c>
      <c r="D3897" s="7">
        <v>-95588898</v>
      </c>
    </row>
    <row r="3898" spans="1:4" x14ac:dyDescent="0.3">
      <c r="A3898" t="s">
        <v>154</v>
      </c>
      <c r="B3898" s="7">
        <v>73820094</v>
      </c>
      <c r="C3898" s="7">
        <v>170000000</v>
      </c>
      <c r="D3898" s="7">
        <v>-96179906</v>
      </c>
    </row>
    <row r="3899" spans="1:4" x14ac:dyDescent="0.3">
      <c r="A3899" t="s">
        <v>413</v>
      </c>
      <c r="B3899" s="7">
        <v>33592415</v>
      </c>
      <c r="C3899" s="7">
        <v>130000000</v>
      </c>
      <c r="D3899" s="7">
        <v>-96407585</v>
      </c>
    </row>
    <row r="3900" spans="1:4" x14ac:dyDescent="0.3">
      <c r="A3900" t="s">
        <v>193</v>
      </c>
      <c r="B3900" s="7">
        <v>93417865</v>
      </c>
      <c r="C3900" s="7">
        <v>190000000</v>
      </c>
      <c r="D3900" s="7">
        <v>-96582135</v>
      </c>
    </row>
    <row r="3901" spans="1:4" x14ac:dyDescent="0.3">
      <c r="A3901" t="s">
        <v>4302</v>
      </c>
      <c r="B3901" s="7">
        <v>3058380</v>
      </c>
      <c r="C3901" s="7">
        <v>100000000</v>
      </c>
      <c r="D3901" s="7">
        <v>-96941620</v>
      </c>
    </row>
    <row r="3902" spans="1:4" x14ac:dyDescent="0.3">
      <c r="A3902" t="s">
        <v>227</v>
      </c>
      <c r="B3902" s="7">
        <v>60655503</v>
      </c>
      <c r="C3902" s="7">
        <v>160000000</v>
      </c>
      <c r="D3902" s="7">
        <v>-99344497</v>
      </c>
    </row>
    <row r="3903" spans="1:4" x14ac:dyDescent="0.3">
      <c r="A3903" t="s">
        <v>618</v>
      </c>
      <c r="B3903" s="7">
        <v>38120554</v>
      </c>
      <c r="C3903" s="7">
        <v>140000000</v>
      </c>
      <c r="D3903" s="7">
        <v>-101879446</v>
      </c>
    </row>
    <row r="3904" spans="1:4" x14ac:dyDescent="0.3">
      <c r="A3904" t="s">
        <v>4217</v>
      </c>
      <c r="B3904" s="7">
        <v>274299</v>
      </c>
      <c r="C3904" s="7">
        <v>103000000</v>
      </c>
      <c r="D3904" s="7">
        <v>-102725701</v>
      </c>
    </row>
    <row r="3905" spans="1:4" x14ac:dyDescent="0.3">
      <c r="A3905" t="s">
        <v>339</v>
      </c>
      <c r="B3905" s="7">
        <v>31704416</v>
      </c>
      <c r="C3905" s="7">
        <v>135000000</v>
      </c>
      <c r="D3905" s="7">
        <v>-103295584</v>
      </c>
    </row>
    <row r="3906" spans="1:4" x14ac:dyDescent="0.3">
      <c r="A3906" t="s">
        <v>353</v>
      </c>
      <c r="B3906" s="7">
        <v>32131830</v>
      </c>
      <c r="C3906" s="7">
        <v>137000000</v>
      </c>
      <c r="D3906" s="7">
        <v>-104868170</v>
      </c>
    </row>
    <row r="3907" spans="1:4" x14ac:dyDescent="0.3">
      <c r="A3907" t="s">
        <v>338</v>
      </c>
      <c r="B3907" s="7">
        <v>31141074</v>
      </c>
      <c r="C3907" s="7">
        <v>140000000</v>
      </c>
      <c r="D3907" s="7">
        <v>-108858926</v>
      </c>
    </row>
    <row r="3908" spans="1:4" x14ac:dyDescent="0.3">
      <c r="A3908" t="s">
        <v>119</v>
      </c>
      <c r="B3908" s="7">
        <v>90755643</v>
      </c>
      <c r="C3908" s="7">
        <v>200000000</v>
      </c>
      <c r="D3908" s="7">
        <v>-109244357</v>
      </c>
    </row>
    <row r="3909" spans="1:4" x14ac:dyDescent="0.3">
      <c r="A3909" t="s">
        <v>66</v>
      </c>
      <c r="B3909" s="7">
        <v>70083519</v>
      </c>
      <c r="C3909" s="7">
        <v>180000000</v>
      </c>
      <c r="D3909" s="7">
        <v>-109916481</v>
      </c>
    </row>
    <row r="3910" spans="1:4" x14ac:dyDescent="0.3">
      <c r="A3910" t="s">
        <v>527</v>
      </c>
      <c r="B3910" s="7">
        <v>48068396</v>
      </c>
      <c r="C3910" s="7">
        <v>160000000</v>
      </c>
      <c r="D3910" s="7">
        <v>-111931604</v>
      </c>
    </row>
    <row r="3911" spans="1:4" x14ac:dyDescent="0.3">
      <c r="A3911" t="s">
        <v>233</v>
      </c>
      <c r="B3911" s="7">
        <v>46978995</v>
      </c>
      <c r="C3911" s="7">
        <v>160000000</v>
      </c>
      <c r="D3911" s="7">
        <v>-113021005</v>
      </c>
    </row>
    <row r="3912" spans="1:4" x14ac:dyDescent="0.3">
      <c r="A3912" t="s">
        <v>304</v>
      </c>
      <c r="B3912" s="7">
        <v>34964818</v>
      </c>
      <c r="C3912" s="7">
        <v>150000000</v>
      </c>
      <c r="D3912" s="7">
        <v>-115035182</v>
      </c>
    </row>
    <row r="3913" spans="1:4" x14ac:dyDescent="0.3">
      <c r="A3913" t="s">
        <v>304</v>
      </c>
      <c r="B3913" s="7">
        <v>34964818</v>
      </c>
      <c r="C3913" s="7">
        <v>150000000</v>
      </c>
      <c r="D3913" s="7">
        <v>-115035182</v>
      </c>
    </row>
    <row r="3914" spans="1:4" x14ac:dyDescent="0.3">
      <c r="A3914" t="s">
        <v>304</v>
      </c>
      <c r="B3914" s="7">
        <v>34964818</v>
      </c>
      <c r="C3914" s="7">
        <v>150000000</v>
      </c>
      <c r="D3914" s="7">
        <v>-115035182</v>
      </c>
    </row>
    <row r="3915" spans="1:4" x14ac:dyDescent="0.3">
      <c r="A3915" t="s">
        <v>243</v>
      </c>
      <c r="B3915" s="7">
        <v>34293771</v>
      </c>
      <c r="C3915" s="7">
        <v>155000000</v>
      </c>
      <c r="D3915" s="7">
        <v>-120706229</v>
      </c>
    </row>
    <row r="3916" spans="1:4" x14ac:dyDescent="0.3">
      <c r="A3916" t="s">
        <v>44</v>
      </c>
      <c r="B3916" s="7">
        <v>89289910</v>
      </c>
      <c r="C3916" s="7">
        <v>215000000</v>
      </c>
      <c r="D3916" s="7">
        <v>-125710090</v>
      </c>
    </row>
    <row r="3917" spans="1:4" x14ac:dyDescent="0.3">
      <c r="A3917" t="s">
        <v>300</v>
      </c>
      <c r="B3917" s="7">
        <v>21379315</v>
      </c>
      <c r="C3917" s="7">
        <v>150000000</v>
      </c>
      <c r="D3917" s="7">
        <v>-128620685</v>
      </c>
    </row>
    <row r="3918" spans="1:4" x14ac:dyDescent="0.3">
      <c r="A3918" t="s">
        <v>138</v>
      </c>
      <c r="B3918" s="7">
        <v>47375327</v>
      </c>
      <c r="C3918" s="7">
        <v>176000000</v>
      </c>
      <c r="D3918" s="7">
        <v>-128624673</v>
      </c>
    </row>
    <row r="3919" spans="1:4" x14ac:dyDescent="0.3">
      <c r="A3919" t="s">
        <v>115</v>
      </c>
      <c r="B3919" s="7">
        <v>65171860</v>
      </c>
      <c r="C3919" s="7">
        <v>195000000</v>
      </c>
      <c r="D3919" s="7">
        <v>-129828140</v>
      </c>
    </row>
    <row r="3920" spans="1:4" x14ac:dyDescent="0.3">
      <c r="A3920" t="s">
        <v>187</v>
      </c>
      <c r="B3920" s="7">
        <v>38297305</v>
      </c>
      <c r="C3920" s="7">
        <v>175000000</v>
      </c>
      <c r="D3920" s="7">
        <v>-136702695</v>
      </c>
    </row>
    <row r="3921" spans="1:4" x14ac:dyDescent="0.3">
      <c r="A3921" t="s">
        <v>3628</v>
      </c>
      <c r="B3921" s="7">
        <v>146072</v>
      </c>
      <c r="C3921" s="7">
        <v>140000000</v>
      </c>
      <c r="D3921" s="7">
        <v>-139853928</v>
      </c>
    </row>
    <row r="3922" spans="1:4" x14ac:dyDescent="0.3">
      <c r="A3922" t="s">
        <v>75</v>
      </c>
      <c r="B3922" s="7">
        <v>65173160</v>
      </c>
      <c r="C3922" s="7">
        <v>209000000</v>
      </c>
      <c r="D3922" s="7">
        <v>-143826840</v>
      </c>
    </row>
    <row r="3923" spans="1:4" x14ac:dyDescent="0.3">
      <c r="A3923" t="s">
        <v>2874</v>
      </c>
      <c r="B3923" s="7">
        <v>10762178</v>
      </c>
      <c r="C3923" s="7">
        <v>160000000</v>
      </c>
      <c r="D3923" s="7">
        <v>-149237822</v>
      </c>
    </row>
    <row r="3924" spans="1:4" x14ac:dyDescent="0.3">
      <c r="A3924" t="s">
        <v>5408</v>
      </c>
      <c r="B3924" s="7">
        <v>199228</v>
      </c>
      <c r="C3924" s="7">
        <v>150000000</v>
      </c>
      <c r="D3924" s="7">
        <v>-149800772</v>
      </c>
    </row>
    <row r="3925" spans="1:4" x14ac:dyDescent="0.3">
      <c r="A3925" t="s">
        <v>201</v>
      </c>
      <c r="B3925" s="7">
        <v>665426</v>
      </c>
      <c r="C3925" s="7">
        <v>165000000</v>
      </c>
      <c r="D3925" s="7">
        <v>-164334574</v>
      </c>
    </row>
    <row r="3926" spans="1:4" x14ac:dyDescent="0.3">
      <c r="A3926" t="s">
        <v>5194</v>
      </c>
      <c r="B3926" s="7">
        <v>11905519</v>
      </c>
      <c r="C3926" s="7">
        <v>200000000</v>
      </c>
      <c r="D3926" s="7">
        <v>-188094481</v>
      </c>
    </row>
    <row r="3927" spans="1:4" x14ac:dyDescent="0.3">
      <c r="A3927" t="s">
        <v>23</v>
      </c>
      <c r="B3927" s="7">
        <v>73058679</v>
      </c>
      <c r="C3927" s="7">
        <v>263700000</v>
      </c>
      <c r="D3927" s="7">
        <v>-190641321</v>
      </c>
    </row>
    <row r="3928" spans="1:4" x14ac:dyDescent="0.3">
      <c r="A3928" t="s">
        <v>4140</v>
      </c>
      <c r="B3928" s="7">
        <v>102055</v>
      </c>
      <c r="C3928" s="7">
        <v>300000000</v>
      </c>
      <c r="D3928" s="7">
        <v>-299897945</v>
      </c>
    </row>
    <row r="3929" spans="1:4" x14ac:dyDescent="0.3">
      <c r="A3929" t="s">
        <v>1778</v>
      </c>
      <c r="B3929" s="7">
        <v>14131298</v>
      </c>
      <c r="C3929" s="7">
        <v>390000000</v>
      </c>
      <c r="D3929" s="7">
        <v>-375868702</v>
      </c>
    </row>
    <row r="3930" spans="1:4" x14ac:dyDescent="0.3">
      <c r="A3930" t="s">
        <v>4814</v>
      </c>
      <c r="B3930" s="7">
        <v>454255</v>
      </c>
      <c r="C3930" s="7">
        <v>400000000</v>
      </c>
      <c r="D3930" s="7">
        <v>-399545745</v>
      </c>
    </row>
    <row r="3931" spans="1:4" x14ac:dyDescent="0.3">
      <c r="A3931" t="s">
        <v>2263</v>
      </c>
      <c r="B3931" s="7">
        <v>626809</v>
      </c>
      <c r="C3931" s="7">
        <v>553632000</v>
      </c>
      <c r="D3931" s="7">
        <v>-553005191</v>
      </c>
    </row>
    <row r="3932" spans="1:4" x14ac:dyDescent="0.3">
      <c r="A3932" t="s">
        <v>4779</v>
      </c>
      <c r="B3932" s="7">
        <v>1602466</v>
      </c>
      <c r="C3932" s="7">
        <v>600000000</v>
      </c>
      <c r="D3932" s="7">
        <v>-598397534</v>
      </c>
    </row>
    <row r="3933" spans="1:4" x14ac:dyDescent="0.3">
      <c r="A3933" t="s">
        <v>4543</v>
      </c>
      <c r="B3933" s="7">
        <v>3275443</v>
      </c>
      <c r="C3933" s="7">
        <v>700000000</v>
      </c>
      <c r="D3933" s="7">
        <v>-696724557</v>
      </c>
    </row>
    <row r="3934" spans="1:4" x14ac:dyDescent="0.3">
      <c r="A3934" t="s">
        <v>5386</v>
      </c>
      <c r="B3934" s="7">
        <v>1687311</v>
      </c>
      <c r="C3934" s="7">
        <v>700000000</v>
      </c>
      <c r="D3934" s="7">
        <v>-698312689</v>
      </c>
    </row>
    <row r="3935" spans="1:4" x14ac:dyDescent="0.3">
      <c r="A3935" t="s">
        <v>5975</v>
      </c>
      <c r="B3935" s="7">
        <v>10037390</v>
      </c>
      <c r="C3935" s="7">
        <v>1000000000</v>
      </c>
      <c r="D3935" s="7">
        <v>-989962610</v>
      </c>
    </row>
    <row r="3936" spans="1:4" x14ac:dyDescent="0.3">
      <c r="A3936" t="s">
        <v>4935</v>
      </c>
      <c r="B3936" s="7">
        <v>439162</v>
      </c>
      <c r="C3936" s="7">
        <v>1100000000</v>
      </c>
      <c r="D3936" s="7">
        <v>-1099560838</v>
      </c>
    </row>
    <row r="3937" spans="1:4" x14ac:dyDescent="0.3">
      <c r="A3937" t="s">
        <v>3623</v>
      </c>
      <c r="B3937" s="7">
        <v>410388</v>
      </c>
      <c r="C3937" s="7">
        <v>2127519898</v>
      </c>
      <c r="D3937" s="7">
        <v>-2127109510</v>
      </c>
    </row>
    <row r="3938" spans="1:4" x14ac:dyDescent="0.3">
      <c r="A3938" t="s">
        <v>3603</v>
      </c>
      <c r="B3938" s="7">
        <v>2298191</v>
      </c>
      <c r="C3938" s="7">
        <v>2400000000</v>
      </c>
      <c r="D3938" s="7">
        <v>-2397701809</v>
      </c>
    </row>
    <row r="3939" spans="1:4" x14ac:dyDescent="0.3">
      <c r="A3939" t="s">
        <v>4471</v>
      </c>
      <c r="B3939" s="7">
        <v>195888</v>
      </c>
      <c r="C3939" s="7">
        <v>2500000000</v>
      </c>
      <c r="D3939" s="7">
        <v>-2499804112</v>
      </c>
    </row>
    <row r="3940" spans="1:4" x14ac:dyDescent="0.3">
      <c r="A3940" t="s">
        <v>5394</v>
      </c>
      <c r="B3940" s="7">
        <v>211667</v>
      </c>
      <c r="C3940" s="7">
        <v>4200000000</v>
      </c>
      <c r="D3940" s="7">
        <v>-4199788333</v>
      </c>
    </row>
    <row r="3941" spans="1:4" x14ac:dyDescent="0.3">
      <c r="A3941" t="s">
        <v>1759</v>
      </c>
      <c r="B3941" s="7">
        <v>2201412</v>
      </c>
      <c r="C3941" s="7">
        <v>12215500000</v>
      </c>
      <c r="D3941" s="7">
        <v>-12213298588</v>
      </c>
    </row>
  </sheetData>
  <autoFilter ref="A1:D3941" xr:uid="{00000000-0001-0000-0600-000000000000}">
    <sortState xmlns:xlrd2="http://schemas.microsoft.com/office/spreadsheetml/2017/richdata2" ref="A2:D3941">
      <sortCondition descending="1" ref="D1:D394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LOM420753"/>
  <sheetViews>
    <sheetView workbookViewId="0"/>
  </sheetViews>
  <sheetFormatPr defaultRowHeight="14.4" x14ac:dyDescent="0.3"/>
  <sheetData>
    <row r="420753" spans="8515:8515" x14ac:dyDescent="0.3">
      <c r="LOM420753" t="s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IMDB_Movies</vt:lpstr>
      <vt:lpstr>Task 1</vt:lpstr>
      <vt:lpstr>Task 2</vt:lpstr>
      <vt:lpstr>Task 3</vt:lpstr>
      <vt:lpstr>Task 4</vt:lpstr>
      <vt:lpstr>Task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Bareesh</dc:creator>
  <cp:lastModifiedBy>Salman Bareesh</cp:lastModifiedBy>
  <dcterms:created xsi:type="dcterms:W3CDTF">2023-12-24T17:17:38Z</dcterms:created>
  <dcterms:modified xsi:type="dcterms:W3CDTF">2024-01-01T13:13:20Z</dcterms:modified>
</cp:coreProperties>
</file>