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BPA\2019\Escapement\"/>
    </mc:Choice>
  </mc:AlternateContent>
  <xr:revisionPtr revIDLastSave="0" documentId="13_ncr:1_{04300375-AF8F-47E7-B57B-686158B250C8}" xr6:coauthVersionLast="40" xr6:coauthVersionMax="40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07" i="1" l="1"/>
  <c r="J307" i="1"/>
  <c r="K306" i="1"/>
  <c r="J306" i="1"/>
  <c r="H307" i="1"/>
  <c r="G307" i="1"/>
  <c r="H306" i="1"/>
  <c r="G306" i="1"/>
  <c r="I307" i="1"/>
  <c r="I306" i="1"/>
  <c r="E307" i="1"/>
  <c r="E306" i="1"/>
  <c r="K194" i="1"/>
  <c r="J194" i="1"/>
  <c r="K193" i="1"/>
  <c r="J193" i="1"/>
  <c r="H194" i="1"/>
  <c r="G194" i="1"/>
  <c r="H193" i="1"/>
  <c r="G193" i="1"/>
  <c r="I194" i="1"/>
  <c r="I193" i="1"/>
  <c r="K155" i="1"/>
  <c r="J155" i="1"/>
  <c r="K154" i="1"/>
  <c r="J154" i="1"/>
  <c r="H155" i="1"/>
  <c r="G155" i="1"/>
  <c r="H154" i="1"/>
  <c r="G154" i="1"/>
  <c r="I155" i="1"/>
  <c r="I154" i="1"/>
  <c r="E155" i="1"/>
  <c r="E154" i="1"/>
  <c r="K79" i="1"/>
  <c r="J79" i="1"/>
  <c r="K78" i="1"/>
  <c r="J78" i="1"/>
  <c r="H79" i="1"/>
  <c r="G79" i="1"/>
  <c r="H78" i="1"/>
  <c r="G78" i="1"/>
  <c r="I79" i="1"/>
  <c r="I78" i="1"/>
  <c r="K40" i="1"/>
  <c r="J40" i="1"/>
  <c r="K39" i="1"/>
  <c r="J39" i="1"/>
  <c r="H40" i="1"/>
  <c r="G40" i="1"/>
  <c r="H39" i="1"/>
  <c r="G39" i="1"/>
  <c r="I40" i="1"/>
  <c r="I39" i="1"/>
  <c r="E40" i="1"/>
  <c r="E39" i="1"/>
  <c r="G153" i="1" l="1"/>
  <c r="G116" i="1"/>
  <c r="G77" i="1"/>
  <c r="G38" i="1"/>
  <c r="H305" i="1" l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38" i="1"/>
  <c r="K305" i="1" l="1"/>
  <c r="J305" i="1"/>
  <c r="G305" i="1"/>
  <c r="I305" i="1"/>
  <c r="E305" i="1"/>
  <c r="K268" i="1"/>
  <c r="J268" i="1"/>
  <c r="I268" i="1"/>
  <c r="G268" i="1"/>
  <c r="E268" i="1"/>
  <c r="I231" i="1"/>
  <c r="K231" i="1"/>
  <c r="J231" i="1"/>
  <c r="G225" i="1"/>
  <c r="G226" i="1"/>
  <c r="G227" i="1"/>
  <c r="G228" i="1"/>
  <c r="G229" i="1"/>
  <c r="G230" i="1"/>
  <c r="G231" i="1"/>
  <c r="K192" i="1"/>
  <c r="J192" i="1"/>
  <c r="E231" i="1"/>
  <c r="G187" i="1"/>
  <c r="G188" i="1"/>
  <c r="G189" i="1"/>
  <c r="G191" i="1"/>
  <c r="G190" i="1"/>
  <c r="G192" i="1"/>
  <c r="I192" i="1"/>
  <c r="K153" i="1"/>
  <c r="J153" i="1"/>
  <c r="E153" i="1"/>
  <c r="I153" i="1"/>
  <c r="K116" i="1"/>
  <c r="J116" i="1"/>
  <c r="I116" i="1"/>
  <c r="E116" i="1"/>
  <c r="K77" i="1"/>
  <c r="J77" i="1"/>
  <c r="I77" i="1"/>
  <c r="K38" i="1"/>
  <c r="J38" i="1"/>
  <c r="I38" i="1"/>
  <c r="E38" i="1"/>
  <c r="K304" i="1" l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J37" i="1"/>
  <c r="K37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76" i="1"/>
  <c r="E304" i="1" l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I304" i="1" l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10" i="1"/>
  <c r="I9" i="1"/>
  <c r="I8" i="1"/>
  <c r="I7" i="1"/>
  <c r="I6" i="1"/>
  <c r="I5" i="1"/>
  <c r="I4" i="1"/>
  <c r="I3" i="1"/>
  <c r="I2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67" i="1"/>
  <c r="G266" i="1"/>
  <c r="G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F241" i="1"/>
  <c r="F240" i="1"/>
  <c r="F239" i="1"/>
  <c r="F238" i="1"/>
  <c r="F237" i="1"/>
  <c r="F236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I12" i="1"/>
  <c r="G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Ritchie J Graves</author>
  </authors>
  <commentList>
    <comment ref="D22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Ritchie J Graves:</t>
        </r>
        <r>
          <rPr>
            <sz val="8"/>
            <color indexed="81"/>
            <rFont val="Tahoma"/>
            <family val="2"/>
          </rPr>
          <t xml:space="preserve">
2011 PRD report has this as 3,097.</t>
        </r>
      </text>
    </comment>
  </commentList>
</comments>
</file>

<file path=xl/sharedStrings.xml><?xml version="1.0" encoding="utf-8"?>
<sst xmlns="http://schemas.openxmlformats.org/spreadsheetml/2006/main" count="547" uniqueCount="25">
  <si>
    <t>esu</t>
  </si>
  <si>
    <t>year</t>
  </si>
  <si>
    <t>group</t>
  </si>
  <si>
    <t>Snake R S/S Chinook (LGR+Tuc)</t>
  </si>
  <si>
    <t>count</t>
  </si>
  <si>
    <t>trigger</t>
  </si>
  <si>
    <t>Ave4yr</t>
  </si>
  <si>
    <t>logbplus1</t>
  </si>
  <si>
    <t>UCR Spring Chinook@RIS</t>
  </si>
  <si>
    <t>SR Fall Chinook@LGR</t>
  </si>
  <si>
    <t>SR Steelhead@LGR</t>
  </si>
  <si>
    <t>SR Sthd - B-run @LGR</t>
  </si>
  <si>
    <t>UCR Sthd@PRD</t>
  </si>
  <si>
    <t>Mid-C Sthd@PRO</t>
  </si>
  <si>
    <t>SR Sockeye</t>
  </si>
  <si>
    <t>Salmon, Chinook (Snake River spring/summer-run ESU)</t>
  </si>
  <si>
    <t>Snake River Basin Steelhead DPS</t>
  </si>
  <si>
    <t>Steelhead (Middle Columbia River DPS)</t>
  </si>
  <si>
    <t>Steelhead (Upper Columbia River DPS)</t>
  </si>
  <si>
    <t>Salmon, Chinook (Upper Columbia River spring-run ESU)</t>
  </si>
  <si>
    <t>Salmon, sockeye (Snake River ESU)</t>
  </si>
  <si>
    <t>etrend</t>
  </si>
  <si>
    <t>geomean10</t>
  </si>
  <si>
    <t>geomean5</t>
  </si>
  <si>
    <t>Ave10yr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</si>
</sst>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rgb="FF002060"/>
      <name val="Arial"/>
      <family val="2"/>
    </font>
    <font>
      <sz val="10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8"/>
      <color rgb="FF000000"/>
      <name val="Lucida Sans"/>
      <family val="2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1">
    <xf numFmtId="0" fontId="0" fillId="0" borderId="0" xfId="0"/>
    <xf numFmtId="1" fontId="0" fillId="0" borderId="0" xfId="0" applyNumberFormat="1"/>
    <xf numFmtId="1" fontId="2" fillId="0" borderId="0" xfId="2" applyNumberFormat="1"/>
    <xf numFmtId="164" fontId="0" fillId="0" borderId="0" xfId="0" applyNumberFormat="1"/>
    <xf numFmtId="164" fontId="2" fillId="0" borderId="0" xfId="2" applyNumberFormat="1"/>
    <xf numFmtId="0" fontId="0" fillId="0" borderId="0" xfId="0" applyAlignment="1">
      <alignment wrapText="1"/>
    </xf>
    <xf numFmtId="1" fontId="2" fillId="0" borderId="0" xfId="3" applyNumberFormat="1"/>
    <xf numFmtId="1" fontId="0" fillId="0" borderId="0" xfId="1" applyNumberFormat="1" applyFont="1"/>
    <xf numFmtId="1" fontId="2" fillId="0" borderId="0" xfId="4" applyNumberFormat="1"/>
    <xf numFmtId="1" fontId="3" fillId="0" borderId="0" xfId="0" applyNumberFormat="1" applyFont="1"/>
    <xf numFmtId="1" fontId="8" fillId="0" borderId="0" xfId="0" applyNumberFormat="1" applyFont="1"/>
    <xf numFmtId="1" fontId="3" fillId="0" borderId="0" xfId="5" applyNumberFormat="1" applyFont="1"/>
    <xf numFmtId="1" fontId="4" fillId="0" borderId="0" xfId="5" applyNumberFormat="1" applyFont="1"/>
    <xf numFmtId="1" fontId="5" fillId="0" borderId="0" xfId="5" applyNumberFormat="1" applyFont="1"/>
    <xf numFmtId="1" fontId="9" fillId="0" borderId="0" xfId="0" applyNumberFormat="1" applyFont="1"/>
    <xf numFmtId="1" fontId="3" fillId="0" borderId="0" xfId="0" applyNumberFormat="1" applyFont="1" applyAlignment="1">
      <alignment wrapText="1"/>
    </xf>
    <xf numFmtId="1" fontId="2" fillId="0" borderId="0" xfId="6" applyNumberFormat="1"/>
    <xf numFmtId="0" fontId="10" fillId="0" borderId="0" xfId="0" applyFont="1"/>
    <xf numFmtId="0" fontId="11" fillId="0" borderId="0" xfId="0" applyFont="1" applyAlignment="1">
      <alignment vertical="center"/>
    </xf>
    <xf numFmtId="1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</cellXfs>
  <cellStyles count="7">
    <cellStyle name="Comma" xfId="1" builtinId="3"/>
    <cellStyle name="Normal" xfId="0" builtinId="0"/>
    <cellStyle name="Normal 2" xfId="5" xr:uid="{00000000-0005-0000-0000-000002000000}"/>
    <cellStyle name="Normal 3" xfId="4" xr:uid="{00000000-0005-0000-0000-000003000000}"/>
    <cellStyle name="Normal 4" xfId="2" xr:uid="{00000000-0005-0000-0000-000004000000}"/>
    <cellStyle name="Normal 5" xfId="3" xr:uid="{00000000-0005-0000-0000-000005000000}"/>
    <cellStyle name="Normal 9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7"/>
  <sheetViews>
    <sheetView tabSelected="1" topLeftCell="A283" zoomScaleNormal="100" workbookViewId="0">
      <selection activeCell="N305" sqref="N305"/>
    </sheetView>
  </sheetViews>
  <sheetFormatPr defaultRowHeight="15" x14ac:dyDescent="0.25"/>
  <cols>
    <col min="1" max="1" width="29.5703125" customWidth="1"/>
    <col min="2" max="2" width="36.85546875" customWidth="1"/>
    <col min="4" max="4" width="9.140625" style="1"/>
    <col min="5" max="5" width="12.42578125" style="1" customWidth="1"/>
    <col min="6" max="8" width="9.140625" style="1"/>
    <col min="9" max="9" width="9.140625" style="3"/>
    <col min="10" max="10" width="11.42578125" customWidth="1"/>
    <col min="12" max="12" width="14.28515625" customWidth="1"/>
  </cols>
  <sheetData>
    <row r="1" spans="1:12" x14ac:dyDescent="0.25">
      <c r="A1" t="s">
        <v>2</v>
      </c>
      <c r="B1" t="s">
        <v>0</v>
      </c>
      <c r="C1" t="s">
        <v>1</v>
      </c>
      <c r="D1" s="1" t="s">
        <v>4</v>
      </c>
      <c r="E1" s="1" t="s">
        <v>21</v>
      </c>
      <c r="F1" s="1" t="s">
        <v>5</v>
      </c>
      <c r="G1" s="1" t="s">
        <v>6</v>
      </c>
      <c r="H1" s="1" t="s">
        <v>24</v>
      </c>
      <c r="I1" s="3" t="s">
        <v>7</v>
      </c>
      <c r="J1" s="1" t="s">
        <v>22</v>
      </c>
      <c r="K1" s="1" t="s">
        <v>23</v>
      </c>
      <c r="L1" s="1"/>
    </row>
    <row r="2" spans="1:12" x14ac:dyDescent="0.25">
      <c r="A2" t="s">
        <v>3</v>
      </c>
      <c r="B2" s="17" t="s">
        <v>15</v>
      </c>
      <c r="C2">
        <v>1980</v>
      </c>
      <c r="D2" s="1">
        <v>6134</v>
      </c>
      <c r="F2" s="2">
        <v>6133.5555555555557</v>
      </c>
      <c r="G2" s="2"/>
      <c r="H2" s="2"/>
      <c r="I2" s="4">
        <f t="shared" ref="I2:I11" si="0">LN(D2+1)</f>
        <v>8.7217653571450118</v>
      </c>
    </row>
    <row r="3" spans="1:12" x14ac:dyDescent="0.25">
      <c r="A3" t="s">
        <v>3</v>
      </c>
      <c r="B3" s="17" t="s">
        <v>15</v>
      </c>
      <c r="C3">
        <v>1981</v>
      </c>
      <c r="D3" s="1">
        <v>11318</v>
      </c>
      <c r="F3" s="2">
        <v>11292.111111111111</v>
      </c>
      <c r="G3" s="2"/>
      <c r="H3" s="2"/>
      <c r="I3" s="4">
        <f t="shared" si="0"/>
        <v>9.3342380086324201</v>
      </c>
    </row>
    <row r="4" spans="1:12" x14ac:dyDescent="0.25">
      <c r="A4" t="s">
        <v>3</v>
      </c>
      <c r="B4" s="17" t="s">
        <v>15</v>
      </c>
      <c r="C4">
        <v>1982</v>
      </c>
      <c r="D4" s="1">
        <v>11307</v>
      </c>
      <c r="F4" s="2">
        <v>11300.333333333332</v>
      </c>
      <c r="G4" s="2"/>
      <c r="H4" s="2"/>
      <c r="I4" s="4">
        <f t="shared" si="0"/>
        <v>9.3332657188134807</v>
      </c>
    </row>
    <row r="5" spans="1:12" x14ac:dyDescent="0.25">
      <c r="A5" t="s">
        <v>3</v>
      </c>
      <c r="B5" s="17" t="s">
        <v>15</v>
      </c>
      <c r="C5">
        <v>1983</v>
      </c>
      <c r="D5" s="1">
        <v>9845</v>
      </c>
      <c r="F5" s="2">
        <v>9837.5555555555547</v>
      </c>
      <c r="G5" s="2"/>
      <c r="H5" s="2"/>
      <c r="I5" s="4">
        <f t="shared" si="0"/>
        <v>9.1948205603181457</v>
      </c>
    </row>
    <row r="6" spans="1:12" x14ac:dyDescent="0.25">
      <c r="A6" t="s">
        <v>3</v>
      </c>
      <c r="B6" s="17" t="s">
        <v>15</v>
      </c>
      <c r="C6">
        <v>1984</v>
      </c>
      <c r="D6" s="1">
        <v>7929</v>
      </c>
      <c r="F6" s="2">
        <v>7928.8888888888887</v>
      </c>
      <c r="G6" s="2"/>
      <c r="H6" s="2"/>
      <c r="I6" s="4">
        <f t="shared" si="0"/>
        <v>8.9784083146288935</v>
      </c>
      <c r="K6">
        <f t="shared" ref="K6:K36" si="1">ROUND(GEOMEAN(D2:D6),0)</f>
        <v>9067</v>
      </c>
    </row>
    <row r="7" spans="1:12" x14ac:dyDescent="0.25">
      <c r="A7" t="s">
        <v>3</v>
      </c>
      <c r="B7" s="17" t="s">
        <v>15</v>
      </c>
      <c r="C7">
        <v>1985</v>
      </c>
      <c r="D7" s="1">
        <v>10682</v>
      </c>
      <c r="F7" s="2">
        <v>10181.750000000004</v>
      </c>
      <c r="G7" s="2"/>
      <c r="H7" s="2"/>
      <c r="I7" s="4">
        <f t="shared" si="0"/>
        <v>9.2764089719458873</v>
      </c>
      <c r="K7">
        <f t="shared" si="1"/>
        <v>10131</v>
      </c>
    </row>
    <row r="8" spans="1:12" x14ac:dyDescent="0.25">
      <c r="A8" t="s">
        <v>3</v>
      </c>
      <c r="B8" s="17" t="s">
        <v>15</v>
      </c>
      <c r="C8">
        <v>1986</v>
      </c>
      <c r="D8" s="1">
        <v>11359</v>
      </c>
      <c r="F8" s="2">
        <v>10108.5</v>
      </c>
      <c r="G8" s="2"/>
      <c r="H8" s="2"/>
      <c r="I8" s="4">
        <f t="shared" si="0"/>
        <v>9.3378536922751429</v>
      </c>
      <c r="K8">
        <f t="shared" si="1"/>
        <v>10138</v>
      </c>
    </row>
    <row r="9" spans="1:12" x14ac:dyDescent="0.25">
      <c r="A9" t="s">
        <v>3</v>
      </c>
      <c r="B9" s="17" t="s">
        <v>15</v>
      </c>
      <c r="C9">
        <v>1987</v>
      </c>
      <c r="D9" s="1">
        <v>10140</v>
      </c>
      <c r="F9" s="2">
        <v>9622.25</v>
      </c>
      <c r="G9" s="2"/>
      <c r="H9" s="2"/>
      <c r="I9" s="4">
        <f t="shared" si="0"/>
        <v>9.2243418916119957</v>
      </c>
      <c r="K9">
        <f t="shared" si="1"/>
        <v>9920</v>
      </c>
    </row>
    <row r="10" spans="1:12" x14ac:dyDescent="0.25">
      <c r="A10" t="s">
        <v>3</v>
      </c>
      <c r="B10" s="17" t="s">
        <v>15</v>
      </c>
      <c r="C10">
        <v>1988</v>
      </c>
      <c r="D10" s="1">
        <v>11182</v>
      </c>
      <c r="F10" s="2">
        <v>10825.500000000004</v>
      </c>
      <c r="G10" s="2"/>
      <c r="H10" s="2"/>
      <c r="I10" s="4">
        <f t="shared" si="0"/>
        <v>9.3221500470281882</v>
      </c>
      <c r="K10">
        <f t="shared" si="1"/>
        <v>10175</v>
      </c>
    </row>
    <row r="11" spans="1:12" x14ac:dyDescent="0.25">
      <c r="A11" t="s">
        <v>3</v>
      </c>
      <c r="B11" s="17" t="s">
        <v>15</v>
      </c>
      <c r="C11">
        <v>1989</v>
      </c>
      <c r="D11" s="1">
        <v>6499</v>
      </c>
      <c r="F11" s="2">
        <v>6453.7777777777774</v>
      </c>
      <c r="G11" s="2"/>
      <c r="H11" s="2">
        <f t="shared" ref="H11:H37" si="2">AVERAGE(D2:D11)</f>
        <v>9639.5</v>
      </c>
      <c r="I11" s="4">
        <f t="shared" si="0"/>
        <v>8.7795574558837277</v>
      </c>
      <c r="J11">
        <f t="shared" ref="J11:J37" si="3">ROUND(GEOMEAN(D2:D11),0)</f>
        <v>9416</v>
      </c>
      <c r="K11">
        <f t="shared" si="1"/>
        <v>9779</v>
      </c>
    </row>
    <row r="12" spans="1:12" x14ac:dyDescent="0.25">
      <c r="A12" t="s">
        <v>3</v>
      </c>
      <c r="B12" s="17" t="s">
        <v>15</v>
      </c>
      <c r="C12">
        <v>1990</v>
      </c>
      <c r="D12" s="1">
        <v>9850</v>
      </c>
      <c r="E12" s="1">
        <f xml:space="preserve"> 4316*EXP(0.0692*(C12-1989))</f>
        <v>4625.2436349125383</v>
      </c>
      <c r="F12" s="2">
        <v>9342.4444444444453</v>
      </c>
      <c r="G12" s="2">
        <f>AVERAGE(D9:D12)</f>
        <v>9417.75</v>
      </c>
      <c r="H12" s="2">
        <f t="shared" si="2"/>
        <v>10011.1</v>
      </c>
      <c r="I12" s="4">
        <f>LN(D12+1)</f>
        <v>9.1953282518556794</v>
      </c>
      <c r="J12">
        <f t="shared" si="3"/>
        <v>9873</v>
      </c>
      <c r="K12">
        <f t="shared" si="1"/>
        <v>9621</v>
      </c>
    </row>
    <row r="13" spans="1:12" x14ac:dyDescent="0.25">
      <c r="A13" t="s">
        <v>3</v>
      </c>
      <c r="B13" s="17" t="s">
        <v>15</v>
      </c>
      <c r="C13">
        <v>1991</v>
      </c>
      <c r="D13" s="1">
        <v>6013</v>
      </c>
      <c r="E13" s="1">
        <f t="shared" ref="E13:E40" si="4" xml:space="preserve"> 4316*EXP(0.0692*(C13-1989))</f>
        <v>4956.6447363992011</v>
      </c>
      <c r="F13" s="2">
        <v>5756.4444444444443</v>
      </c>
      <c r="G13" s="2">
        <f t="shared" ref="G13:G38" si="5">AVERAGE(D10:D13)</f>
        <v>8386</v>
      </c>
      <c r="H13" s="2">
        <f t="shared" si="2"/>
        <v>9480.6</v>
      </c>
      <c r="I13" s="4">
        <f t="shared" ref="I13:I82" si="6">LN(D13+1)</f>
        <v>8.7018453635484736</v>
      </c>
      <c r="J13">
        <f t="shared" si="3"/>
        <v>9268</v>
      </c>
      <c r="K13">
        <f t="shared" si="1"/>
        <v>8472</v>
      </c>
    </row>
    <row r="14" spans="1:12" x14ac:dyDescent="0.25">
      <c r="A14" t="s">
        <v>3</v>
      </c>
      <c r="B14" s="17" t="s">
        <v>15</v>
      </c>
      <c r="C14">
        <v>1992</v>
      </c>
      <c r="D14" s="1">
        <v>13056</v>
      </c>
      <c r="E14" s="1">
        <f t="shared" si="4"/>
        <v>5311.7908984136111</v>
      </c>
      <c r="F14" s="2">
        <v>12672.777777777777</v>
      </c>
      <c r="G14" s="2">
        <f t="shared" si="5"/>
        <v>8854.5</v>
      </c>
      <c r="H14" s="2">
        <f t="shared" si="2"/>
        <v>9655.5</v>
      </c>
      <c r="I14" s="4">
        <f t="shared" si="6"/>
        <v>9.477079667408038</v>
      </c>
      <c r="J14">
        <f t="shared" si="3"/>
        <v>9402</v>
      </c>
      <c r="K14">
        <f t="shared" si="1"/>
        <v>8911</v>
      </c>
    </row>
    <row r="15" spans="1:12" x14ac:dyDescent="0.25">
      <c r="A15" t="s">
        <v>3</v>
      </c>
      <c r="B15" s="17" t="s">
        <v>15</v>
      </c>
      <c r="C15">
        <v>1993</v>
      </c>
      <c r="D15" s="1">
        <v>12827</v>
      </c>
      <c r="E15" s="1">
        <f t="shared" si="4"/>
        <v>5692.3834668382551</v>
      </c>
      <c r="F15" s="2">
        <v>12521.777777777777</v>
      </c>
      <c r="G15" s="2">
        <f t="shared" si="5"/>
        <v>10436.5</v>
      </c>
      <c r="H15" s="2">
        <f t="shared" si="2"/>
        <v>9953.7000000000007</v>
      </c>
      <c r="I15" s="4">
        <f t="shared" si="6"/>
        <v>9.459385560813045</v>
      </c>
      <c r="J15">
        <f t="shared" si="3"/>
        <v>9654</v>
      </c>
      <c r="K15">
        <f t="shared" si="1"/>
        <v>9159</v>
      </c>
    </row>
    <row r="16" spans="1:12" x14ac:dyDescent="0.25">
      <c r="A16" t="s">
        <v>3</v>
      </c>
      <c r="B16" s="17" t="s">
        <v>15</v>
      </c>
      <c r="C16">
        <v>1994</v>
      </c>
      <c r="D16" s="1">
        <v>1954</v>
      </c>
      <c r="E16" s="1">
        <f t="shared" si="4"/>
        <v>6100.2456898690943</v>
      </c>
      <c r="F16" s="2">
        <v>1856.1111111111113</v>
      </c>
      <c r="G16" s="2">
        <f t="shared" si="5"/>
        <v>8462.5</v>
      </c>
      <c r="H16" s="2">
        <f t="shared" si="2"/>
        <v>9356.2000000000007</v>
      </c>
      <c r="I16" s="4">
        <f t="shared" si="6"/>
        <v>7.5781454724194663</v>
      </c>
      <c r="J16">
        <f t="shared" si="3"/>
        <v>8392</v>
      </c>
      <c r="K16">
        <f t="shared" si="1"/>
        <v>7202</v>
      </c>
    </row>
    <row r="17" spans="1:11" x14ac:dyDescent="0.25">
      <c r="A17" t="s">
        <v>3</v>
      </c>
      <c r="B17" s="17" t="s">
        <v>15</v>
      </c>
      <c r="C17">
        <v>1995</v>
      </c>
      <c r="D17" s="1">
        <v>1186</v>
      </c>
      <c r="E17" s="1">
        <f t="shared" si="4"/>
        <v>6537.3314523794434</v>
      </c>
      <c r="F17" s="2">
        <v>1167</v>
      </c>
      <c r="G17" s="2">
        <f t="shared" si="5"/>
        <v>7255.75</v>
      </c>
      <c r="H17" s="2">
        <f t="shared" si="2"/>
        <v>8406.6</v>
      </c>
      <c r="I17" s="4">
        <f t="shared" si="6"/>
        <v>7.0791843946096682</v>
      </c>
      <c r="J17">
        <f t="shared" si="3"/>
        <v>6736</v>
      </c>
      <c r="K17">
        <f t="shared" si="1"/>
        <v>4716</v>
      </c>
    </row>
    <row r="18" spans="1:11" x14ac:dyDescent="0.25">
      <c r="A18" t="s">
        <v>3</v>
      </c>
      <c r="B18" s="17" t="s">
        <v>15</v>
      </c>
      <c r="C18">
        <v>1996</v>
      </c>
      <c r="D18" s="1">
        <v>3783</v>
      </c>
      <c r="E18" s="1">
        <f t="shared" si="4"/>
        <v>7005.7346361055515</v>
      </c>
      <c r="F18" s="2">
        <v>3642.7777777777778</v>
      </c>
      <c r="G18" s="2">
        <f t="shared" si="5"/>
        <v>4937.5</v>
      </c>
      <c r="H18" s="2">
        <f t="shared" si="2"/>
        <v>7649</v>
      </c>
      <c r="I18" s="4">
        <f t="shared" si="6"/>
        <v>8.2385369301717688</v>
      </c>
      <c r="J18">
        <f t="shared" si="3"/>
        <v>6035</v>
      </c>
      <c r="K18">
        <f t="shared" si="1"/>
        <v>4299</v>
      </c>
    </row>
    <row r="19" spans="1:11" x14ac:dyDescent="0.25">
      <c r="A19" t="s">
        <v>3</v>
      </c>
      <c r="B19" s="17" t="s">
        <v>15</v>
      </c>
      <c r="C19">
        <v>1997</v>
      </c>
      <c r="D19" s="1">
        <v>4968</v>
      </c>
      <c r="E19" s="1">
        <f t="shared" si="4"/>
        <v>7507.6991504943262</v>
      </c>
      <c r="F19" s="2">
        <v>5557.4324324324334</v>
      </c>
      <c r="G19" s="2">
        <f t="shared" si="5"/>
        <v>2972.75</v>
      </c>
      <c r="H19" s="2">
        <f t="shared" si="2"/>
        <v>7131.8</v>
      </c>
      <c r="I19" s="4">
        <f t="shared" si="6"/>
        <v>8.5109738916023208</v>
      </c>
      <c r="J19">
        <f t="shared" si="3"/>
        <v>5619</v>
      </c>
      <c r="K19">
        <f t="shared" si="1"/>
        <v>3543</v>
      </c>
    </row>
    <row r="20" spans="1:11" x14ac:dyDescent="0.25">
      <c r="A20" t="s">
        <v>3</v>
      </c>
      <c r="B20" s="17" t="s">
        <v>15</v>
      </c>
      <c r="C20">
        <v>1998</v>
      </c>
      <c r="D20" s="1">
        <v>7365</v>
      </c>
      <c r="E20" s="1">
        <f t="shared" si="4"/>
        <v>8045.6296822664872</v>
      </c>
      <c r="F20" s="2">
        <v>7598.5555555555557</v>
      </c>
      <c r="G20" s="2">
        <f t="shared" si="5"/>
        <v>4325.5</v>
      </c>
      <c r="H20" s="2">
        <f t="shared" si="2"/>
        <v>6750.1</v>
      </c>
      <c r="I20" s="4">
        <f t="shared" si="6"/>
        <v>8.9046300970050112</v>
      </c>
      <c r="J20">
        <f t="shared" si="3"/>
        <v>5390</v>
      </c>
      <c r="K20">
        <f t="shared" si="1"/>
        <v>3171</v>
      </c>
    </row>
    <row r="21" spans="1:11" x14ac:dyDescent="0.25">
      <c r="A21" t="s">
        <v>3</v>
      </c>
      <c r="B21" s="17" t="s">
        <v>15</v>
      </c>
      <c r="C21">
        <v>1999</v>
      </c>
      <c r="D21" s="1">
        <v>2856</v>
      </c>
      <c r="E21" s="1">
        <f t="shared" si="4"/>
        <v>8622.1032151914878</v>
      </c>
      <c r="F21" s="2">
        <v>2852.863684845529</v>
      </c>
      <c r="G21" s="2">
        <f t="shared" si="5"/>
        <v>4743</v>
      </c>
      <c r="H21" s="2">
        <f t="shared" si="2"/>
        <v>6385.8</v>
      </c>
      <c r="I21" s="4">
        <f t="shared" si="6"/>
        <v>7.9575274022307729</v>
      </c>
      <c r="J21">
        <f t="shared" si="3"/>
        <v>4964</v>
      </c>
      <c r="K21">
        <f t="shared" si="1"/>
        <v>3421</v>
      </c>
    </row>
    <row r="22" spans="1:11" x14ac:dyDescent="0.25">
      <c r="A22" t="s">
        <v>3</v>
      </c>
      <c r="B22" s="17" t="s">
        <v>15</v>
      </c>
      <c r="C22">
        <v>2000</v>
      </c>
      <c r="D22" s="1">
        <v>8255</v>
      </c>
      <c r="E22" s="1">
        <f t="shared" si="4"/>
        <v>9239.8813752602782</v>
      </c>
      <c r="F22" s="2">
        <v>8187.1684264748892</v>
      </c>
      <c r="G22" s="2">
        <f t="shared" si="5"/>
        <v>5861</v>
      </c>
      <c r="H22" s="2">
        <f t="shared" si="2"/>
        <v>6226.3</v>
      </c>
      <c r="I22" s="4">
        <f t="shared" si="6"/>
        <v>9.0186954877213434</v>
      </c>
      <c r="J22">
        <f t="shared" si="3"/>
        <v>4877</v>
      </c>
      <c r="K22">
        <f t="shared" si="1"/>
        <v>5044</v>
      </c>
    </row>
    <row r="23" spans="1:11" x14ac:dyDescent="0.25">
      <c r="A23" t="s">
        <v>3</v>
      </c>
      <c r="B23" s="17" t="s">
        <v>15</v>
      </c>
      <c r="C23">
        <v>2001</v>
      </c>
      <c r="D23" s="1">
        <v>45273</v>
      </c>
      <c r="E23" s="1">
        <f t="shared" si="4"/>
        <v>9901.923660396089</v>
      </c>
      <c r="F23" s="2">
        <v>44571.684057963408</v>
      </c>
      <c r="G23" s="2">
        <f t="shared" si="5"/>
        <v>15937.25</v>
      </c>
      <c r="H23" s="2">
        <f t="shared" si="2"/>
        <v>10152.299999999999</v>
      </c>
      <c r="I23" s="4">
        <f t="shared" si="6"/>
        <v>10.720488195263071</v>
      </c>
      <c r="J23">
        <f t="shared" si="3"/>
        <v>5968</v>
      </c>
      <c r="K23">
        <f t="shared" si="1"/>
        <v>8286</v>
      </c>
    </row>
    <row r="24" spans="1:11" x14ac:dyDescent="0.25">
      <c r="A24" t="s">
        <v>3</v>
      </c>
      <c r="B24" s="17" t="s">
        <v>15</v>
      </c>
      <c r="C24">
        <v>2002</v>
      </c>
      <c r="D24" s="1">
        <v>30213</v>
      </c>
      <c r="E24" s="1">
        <f t="shared" si="4"/>
        <v>10611.401618080834</v>
      </c>
      <c r="F24" s="2">
        <v>29871.758149962781</v>
      </c>
      <c r="G24" s="2">
        <f t="shared" si="5"/>
        <v>21649.25</v>
      </c>
      <c r="H24" s="2">
        <f t="shared" si="2"/>
        <v>11868</v>
      </c>
      <c r="I24" s="4">
        <f t="shared" si="6"/>
        <v>10.316060672103671</v>
      </c>
      <c r="J24">
        <f t="shared" si="3"/>
        <v>6491</v>
      </c>
      <c r="K24">
        <f t="shared" si="1"/>
        <v>11889</v>
      </c>
    </row>
    <row r="25" spans="1:11" x14ac:dyDescent="0.25">
      <c r="A25" t="s">
        <v>3</v>
      </c>
      <c r="B25" s="17" t="s">
        <v>15</v>
      </c>
      <c r="C25">
        <v>2003</v>
      </c>
      <c r="D25" s="1">
        <v>32324</v>
      </c>
      <c r="E25" s="1">
        <f t="shared" si="4"/>
        <v>11371.714038815799</v>
      </c>
      <c r="F25" s="2">
        <v>32079.687674890134</v>
      </c>
      <c r="G25" s="2">
        <f t="shared" si="5"/>
        <v>29016.25</v>
      </c>
      <c r="H25" s="2">
        <f t="shared" si="2"/>
        <v>13817.7</v>
      </c>
      <c r="I25" s="4">
        <f t="shared" si="6"/>
        <v>10.383596203640058</v>
      </c>
      <c r="J25">
        <f t="shared" si="3"/>
        <v>7119</v>
      </c>
      <c r="K25">
        <f t="shared" si="1"/>
        <v>15981</v>
      </c>
    </row>
    <row r="26" spans="1:11" x14ac:dyDescent="0.25">
      <c r="A26" t="s">
        <v>3</v>
      </c>
      <c r="B26" s="17" t="s">
        <v>15</v>
      </c>
      <c r="C26">
        <v>2004</v>
      </c>
      <c r="D26" s="1">
        <v>21367</v>
      </c>
      <c r="E26" s="1">
        <f t="shared" si="4"/>
        <v>12186.503238201652</v>
      </c>
      <c r="F26" s="2">
        <v>20966.540204464924</v>
      </c>
      <c r="G26" s="2">
        <f t="shared" si="5"/>
        <v>32294.25</v>
      </c>
      <c r="H26" s="2">
        <f t="shared" si="2"/>
        <v>15759</v>
      </c>
      <c r="I26" s="4">
        <f t="shared" si="6"/>
        <v>9.9696497547897973</v>
      </c>
      <c r="J26">
        <f t="shared" si="3"/>
        <v>9043</v>
      </c>
      <c r="K26">
        <f t="shared" si="1"/>
        <v>23900</v>
      </c>
    </row>
    <row r="27" spans="1:11" x14ac:dyDescent="0.25">
      <c r="A27" t="s">
        <v>3</v>
      </c>
      <c r="B27" s="17" t="s">
        <v>15</v>
      </c>
      <c r="C27">
        <v>2005</v>
      </c>
      <c r="D27" s="1">
        <v>10131</v>
      </c>
      <c r="E27" s="1">
        <f t="shared" si="4"/>
        <v>13059.672505637913</v>
      </c>
      <c r="F27" s="2">
        <v>9832.4763999999996</v>
      </c>
      <c r="G27" s="2">
        <f t="shared" si="5"/>
        <v>23508.75</v>
      </c>
      <c r="H27" s="2">
        <f t="shared" si="2"/>
        <v>16653.5</v>
      </c>
      <c r="I27" s="4">
        <f t="shared" si="6"/>
        <v>9.2234540111215662</v>
      </c>
      <c r="J27">
        <f t="shared" si="3"/>
        <v>11206</v>
      </c>
      <c r="K27">
        <f t="shared" si="1"/>
        <v>24900</v>
      </c>
    </row>
    <row r="28" spans="1:11" x14ac:dyDescent="0.25">
      <c r="A28" t="s">
        <v>3</v>
      </c>
      <c r="B28" s="17" t="s">
        <v>15</v>
      </c>
      <c r="C28">
        <v>2006</v>
      </c>
      <c r="D28" s="1">
        <v>9385</v>
      </c>
      <c r="E28" s="1">
        <f t="shared" si="4"/>
        <v>13995.404803230778</v>
      </c>
      <c r="F28" s="2">
        <v>9339.7480800000012</v>
      </c>
      <c r="G28" s="2">
        <f t="shared" si="5"/>
        <v>18301.75</v>
      </c>
      <c r="H28" s="2">
        <f t="shared" si="2"/>
        <v>17213.7</v>
      </c>
      <c r="I28" s="4">
        <f t="shared" si="6"/>
        <v>9.1469744963543622</v>
      </c>
      <c r="J28">
        <f t="shared" si="3"/>
        <v>12272</v>
      </c>
      <c r="K28">
        <f t="shared" si="1"/>
        <v>18176</v>
      </c>
    </row>
    <row r="29" spans="1:11" x14ac:dyDescent="0.25">
      <c r="A29" t="s">
        <v>3</v>
      </c>
      <c r="B29" s="17" t="s">
        <v>15</v>
      </c>
      <c r="C29">
        <v>2007</v>
      </c>
      <c r="D29" s="1">
        <v>7093</v>
      </c>
      <c r="E29" s="1">
        <f t="shared" si="4"/>
        <v>14998.182804487382</v>
      </c>
      <c r="F29" s="2">
        <v>6903.2135000000017</v>
      </c>
      <c r="G29" s="2">
        <f t="shared" si="5"/>
        <v>11994</v>
      </c>
      <c r="H29" s="2">
        <f t="shared" si="2"/>
        <v>17426.2</v>
      </c>
      <c r="I29" s="4">
        <f t="shared" si="6"/>
        <v>8.8670046353335668</v>
      </c>
      <c r="J29">
        <f t="shared" si="3"/>
        <v>12717</v>
      </c>
      <c r="K29">
        <f t="shared" si="1"/>
        <v>13603</v>
      </c>
    </row>
    <row r="30" spans="1:11" x14ac:dyDescent="0.25">
      <c r="A30" t="s">
        <v>3</v>
      </c>
      <c r="B30" s="17" t="s">
        <v>15</v>
      </c>
      <c r="C30">
        <v>2008</v>
      </c>
      <c r="D30" s="1">
        <v>17574</v>
      </c>
      <c r="E30" s="1">
        <f t="shared" si="4"/>
        <v>16072.810368792852</v>
      </c>
      <c r="F30" s="2">
        <v>16952.614000000001</v>
      </c>
      <c r="G30" s="2">
        <f t="shared" si="5"/>
        <v>11045.75</v>
      </c>
      <c r="H30" s="2">
        <f t="shared" si="2"/>
        <v>18447.099999999999</v>
      </c>
      <c r="I30" s="4">
        <f t="shared" si="6"/>
        <v>9.7742327166788652</v>
      </c>
      <c r="J30">
        <f t="shared" si="3"/>
        <v>13873</v>
      </c>
      <c r="K30">
        <f t="shared" si="1"/>
        <v>12042</v>
      </c>
    </row>
    <row r="31" spans="1:11" x14ac:dyDescent="0.25">
      <c r="A31" t="s">
        <v>3</v>
      </c>
      <c r="B31" s="17" t="s">
        <v>15</v>
      </c>
      <c r="C31">
        <v>2009</v>
      </c>
      <c r="D31" s="1">
        <v>14967</v>
      </c>
      <c r="E31" s="1">
        <f t="shared" si="4"/>
        <v>17224.435554544805</v>
      </c>
      <c r="G31" s="2">
        <f t="shared" si="5"/>
        <v>12254.75</v>
      </c>
      <c r="H31" s="2">
        <f t="shared" si="2"/>
        <v>19658.2</v>
      </c>
      <c r="I31" s="4">
        <f t="shared" si="6"/>
        <v>9.6136698679539254</v>
      </c>
      <c r="J31">
        <f t="shared" si="3"/>
        <v>16372</v>
      </c>
      <c r="K31">
        <f t="shared" si="1"/>
        <v>11215</v>
      </c>
    </row>
    <row r="32" spans="1:11" x14ac:dyDescent="0.25">
      <c r="A32" t="s">
        <v>3</v>
      </c>
      <c r="B32" s="17" t="s">
        <v>15</v>
      </c>
      <c r="C32">
        <v>2010</v>
      </c>
      <c r="D32" s="1">
        <v>26622</v>
      </c>
      <c r="E32" s="1">
        <f t="shared" si="4"/>
        <v>18458.575281190824</v>
      </c>
      <c r="G32" s="2">
        <f t="shared" si="5"/>
        <v>16564</v>
      </c>
      <c r="H32" s="2">
        <f t="shared" si="2"/>
        <v>21494.9</v>
      </c>
      <c r="I32" s="4">
        <f t="shared" si="6"/>
        <v>10.189530782819384</v>
      </c>
      <c r="J32">
        <f t="shared" si="3"/>
        <v>18405</v>
      </c>
      <c r="K32">
        <f t="shared" si="1"/>
        <v>13605</v>
      </c>
    </row>
    <row r="33" spans="1:11" x14ac:dyDescent="0.25">
      <c r="A33" t="s">
        <v>3</v>
      </c>
      <c r="B33" s="17" t="s">
        <v>15</v>
      </c>
      <c r="C33">
        <v>2011</v>
      </c>
      <c r="D33" s="1">
        <v>24526</v>
      </c>
      <c r="E33" s="1">
        <f t="shared" si="4"/>
        <v>19781.141758313668</v>
      </c>
      <c r="G33" s="2">
        <f t="shared" si="5"/>
        <v>20922.25</v>
      </c>
      <c r="H33" s="2">
        <f t="shared" si="2"/>
        <v>19420.2</v>
      </c>
      <c r="I33" s="4">
        <f t="shared" si="6"/>
        <v>10.107529830547938</v>
      </c>
      <c r="J33">
        <f t="shared" si="3"/>
        <v>17311</v>
      </c>
      <c r="K33">
        <f t="shared" si="1"/>
        <v>16487</v>
      </c>
    </row>
    <row r="34" spans="1:11" x14ac:dyDescent="0.25">
      <c r="A34" t="s">
        <v>3</v>
      </c>
      <c r="B34" s="17" t="s">
        <v>15</v>
      </c>
      <c r="C34">
        <v>2012</v>
      </c>
      <c r="D34" s="1">
        <v>25634</v>
      </c>
      <c r="E34" s="1">
        <f t="shared" si="4"/>
        <v>21198.470808374164</v>
      </c>
      <c r="G34" s="2">
        <f t="shared" si="5"/>
        <v>22937.25</v>
      </c>
      <c r="H34" s="2">
        <f t="shared" si="2"/>
        <v>18962.3</v>
      </c>
      <c r="I34" s="4">
        <f t="shared" si="6"/>
        <v>10.1517138842178</v>
      </c>
      <c r="J34">
        <f t="shared" si="3"/>
        <v>17029</v>
      </c>
      <c r="K34">
        <f t="shared" si="1"/>
        <v>21318</v>
      </c>
    </row>
    <row r="35" spans="1:11" x14ac:dyDescent="0.25">
      <c r="A35" t="s">
        <v>3</v>
      </c>
      <c r="B35" s="17" t="s">
        <v>15</v>
      </c>
      <c r="C35">
        <v>2013</v>
      </c>
      <c r="D35" s="1">
        <v>14576</v>
      </c>
      <c r="E35" s="1">
        <f t="shared" si="4"/>
        <v>22717.352218793301</v>
      </c>
      <c r="G35" s="2">
        <f t="shared" si="5"/>
        <v>22839.5</v>
      </c>
      <c r="H35" s="2">
        <f t="shared" si="2"/>
        <v>17187.5</v>
      </c>
      <c r="I35" s="4">
        <f t="shared" si="6"/>
        <v>9.5872002230740119</v>
      </c>
      <c r="J35">
        <f t="shared" si="3"/>
        <v>15725</v>
      </c>
      <c r="K35">
        <f t="shared" si="1"/>
        <v>20535</v>
      </c>
    </row>
    <row r="36" spans="1:11" x14ac:dyDescent="0.25">
      <c r="A36" t="s">
        <v>3</v>
      </c>
      <c r="B36" s="17" t="s">
        <v>15</v>
      </c>
      <c r="C36">
        <v>2014</v>
      </c>
      <c r="D36" s="1">
        <v>32065</v>
      </c>
      <c r="E36" s="1">
        <f t="shared" si="4"/>
        <v>24345.06226877663</v>
      </c>
      <c r="G36" s="2">
        <f t="shared" si="5"/>
        <v>24200.25</v>
      </c>
      <c r="H36" s="2">
        <f t="shared" si="2"/>
        <v>18257.3</v>
      </c>
      <c r="I36" s="4">
        <f t="shared" si="6"/>
        <v>10.375551557748782</v>
      </c>
      <c r="J36">
        <f t="shared" si="3"/>
        <v>16377</v>
      </c>
      <c r="K36">
        <f t="shared" si="1"/>
        <v>23915</v>
      </c>
    </row>
    <row r="37" spans="1:11" x14ac:dyDescent="0.25">
      <c r="A37" t="s">
        <v>3</v>
      </c>
      <c r="B37" s="17" t="s">
        <v>15</v>
      </c>
      <c r="C37">
        <v>2015</v>
      </c>
      <c r="D37" s="1">
        <v>22577</v>
      </c>
      <c r="E37" s="1">
        <f t="shared" si="4"/>
        <v>26089.39858670262</v>
      </c>
      <c r="G37" s="2">
        <f t="shared" si="5"/>
        <v>23713</v>
      </c>
      <c r="H37" s="2">
        <f t="shared" si="2"/>
        <v>19501.900000000001</v>
      </c>
      <c r="I37" s="4">
        <f t="shared" si="6"/>
        <v>10.024731259821491</v>
      </c>
      <c r="J37">
        <f t="shared" si="3"/>
        <v>17743</v>
      </c>
      <c r="K37">
        <f>ROUND(GEOMEAN(D33:D37),0)</f>
        <v>23140</v>
      </c>
    </row>
    <row r="38" spans="1:11" x14ac:dyDescent="0.25">
      <c r="A38" t="s">
        <v>3</v>
      </c>
      <c r="B38" s="17" t="s">
        <v>15</v>
      </c>
      <c r="C38">
        <v>2016</v>
      </c>
      <c r="D38" s="1">
        <v>16161</v>
      </c>
      <c r="E38" s="1">
        <f t="shared" si="4"/>
        <v>27958.717505060817</v>
      </c>
      <c r="G38" s="2">
        <f t="shared" si="5"/>
        <v>21344.75</v>
      </c>
      <c r="H38" s="2">
        <f>AVERAGE(D29:D38)</f>
        <v>20179.5</v>
      </c>
      <c r="I38" s="4">
        <f t="shared" si="6"/>
        <v>9.6904180867933931</v>
      </c>
      <c r="J38">
        <f t="shared" ref="J38" si="7">ROUND(GEOMEAN(D29:D38),0)</f>
        <v>18734</v>
      </c>
      <c r="K38">
        <f>ROUND(GEOMEAN(D34:D38),0)</f>
        <v>21287</v>
      </c>
    </row>
    <row r="39" spans="1:11" x14ac:dyDescent="0.25">
      <c r="A39" t="s">
        <v>3</v>
      </c>
      <c r="B39" s="17" t="s">
        <v>15</v>
      </c>
      <c r="C39">
        <v>2017</v>
      </c>
      <c r="D39" s="1">
        <v>4425</v>
      </c>
      <c r="E39" s="1">
        <f t="shared" si="4"/>
        <v>29961.974091890719</v>
      </c>
      <c r="G39" s="2">
        <f t="shared" ref="G39:G40" si="8">AVERAGE(D36:D39)</f>
        <v>18807</v>
      </c>
      <c r="H39" s="2">
        <f t="shared" ref="H39:H40" si="9">AVERAGE(D30:D39)</f>
        <v>19912.7</v>
      </c>
      <c r="I39" s="4">
        <f t="shared" si="6"/>
        <v>8.3952515206109943</v>
      </c>
      <c r="J39">
        <f t="shared" ref="J39:J40" si="10">ROUND(GEOMEAN(D30:D39),0)</f>
        <v>17871</v>
      </c>
      <c r="K39">
        <f t="shared" ref="K39:K40" si="11">ROUND(GEOMEAN(D35:D39),0)</f>
        <v>14981</v>
      </c>
    </row>
    <row r="40" spans="1:11" x14ac:dyDescent="0.25">
      <c r="A40" t="s">
        <v>3</v>
      </c>
      <c r="B40" s="17" t="s">
        <v>15</v>
      </c>
      <c r="C40">
        <v>2018</v>
      </c>
      <c r="D40" s="1">
        <v>6632</v>
      </c>
      <c r="E40" s="1">
        <f t="shared" si="4"/>
        <v>32108.765050493963</v>
      </c>
      <c r="G40" s="2">
        <f t="shared" si="8"/>
        <v>12448.75</v>
      </c>
      <c r="H40" s="2">
        <f t="shared" si="9"/>
        <v>18818.5</v>
      </c>
      <c r="I40" s="4">
        <f t="shared" si="6"/>
        <v>8.7998124695255555</v>
      </c>
      <c r="J40">
        <f t="shared" si="10"/>
        <v>16211</v>
      </c>
      <c r="K40">
        <f t="shared" si="11"/>
        <v>12798</v>
      </c>
    </row>
    <row r="41" spans="1:11" x14ac:dyDescent="0.25">
      <c r="A41" t="s">
        <v>8</v>
      </c>
      <c r="B41" s="17" t="s">
        <v>19</v>
      </c>
      <c r="C41">
        <v>1980</v>
      </c>
      <c r="D41" s="1">
        <v>2772</v>
      </c>
      <c r="F41" s="6">
        <v>2532</v>
      </c>
      <c r="G41" s="6"/>
      <c r="H41" s="6"/>
      <c r="I41" s="4">
        <f t="shared" si="6"/>
        <v>7.9276850456157781</v>
      </c>
    </row>
    <row r="42" spans="1:11" x14ac:dyDescent="0.25">
      <c r="A42" t="s">
        <v>8</v>
      </c>
      <c r="B42" s="17" t="s">
        <v>19</v>
      </c>
      <c r="C42">
        <v>1981</v>
      </c>
      <c r="D42" s="1">
        <v>3253</v>
      </c>
      <c r="F42" s="6">
        <v>2450</v>
      </c>
      <c r="G42" s="6"/>
      <c r="H42" s="6"/>
      <c r="I42" s="4">
        <f t="shared" si="6"/>
        <v>8.0876402877789833</v>
      </c>
    </row>
    <row r="43" spans="1:11" x14ac:dyDescent="0.25">
      <c r="A43" t="s">
        <v>8</v>
      </c>
      <c r="B43" s="17" t="s">
        <v>19</v>
      </c>
      <c r="C43">
        <v>1982</v>
      </c>
      <c r="D43" s="1">
        <v>3015</v>
      </c>
      <c r="F43" s="6">
        <v>2780</v>
      </c>
      <c r="G43" s="6"/>
      <c r="H43" s="6"/>
      <c r="I43" s="4">
        <f t="shared" si="6"/>
        <v>8.0116867291278471</v>
      </c>
    </row>
    <row r="44" spans="1:11" x14ac:dyDescent="0.25">
      <c r="A44" t="s">
        <v>8</v>
      </c>
      <c r="B44" s="17" t="s">
        <v>19</v>
      </c>
      <c r="C44">
        <v>1983</v>
      </c>
      <c r="D44" s="1">
        <v>4286</v>
      </c>
      <c r="F44" s="6">
        <v>4653</v>
      </c>
      <c r="G44" s="6"/>
      <c r="H44" s="6"/>
      <c r="I44" s="4">
        <f t="shared" si="6"/>
        <v>8.3633424665979774</v>
      </c>
    </row>
    <row r="45" spans="1:11" x14ac:dyDescent="0.25">
      <c r="A45" t="s">
        <v>8</v>
      </c>
      <c r="B45" s="17" t="s">
        <v>19</v>
      </c>
      <c r="C45">
        <v>1984</v>
      </c>
      <c r="D45" s="1">
        <v>4608</v>
      </c>
      <c r="F45" s="6">
        <v>3645</v>
      </c>
      <c r="G45" s="6"/>
      <c r="H45" s="6"/>
      <c r="I45" s="4">
        <f t="shared" si="6"/>
        <v>8.435766192720509</v>
      </c>
      <c r="K45">
        <f t="shared" ref="K45:K76" si="12">ROUND(GEOMEAN(D41:D45),0)</f>
        <v>3515</v>
      </c>
    </row>
    <row r="46" spans="1:11" x14ac:dyDescent="0.25">
      <c r="A46" t="s">
        <v>8</v>
      </c>
      <c r="B46" s="17" t="s">
        <v>19</v>
      </c>
      <c r="C46">
        <v>1985</v>
      </c>
      <c r="D46" s="1">
        <v>8941</v>
      </c>
      <c r="F46" s="6">
        <v>6271</v>
      </c>
      <c r="G46" s="6"/>
      <c r="H46" s="6"/>
      <c r="I46" s="4">
        <f t="shared" si="6"/>
        <v>9.0985145567939263</v>
      </c>
      <c r="K46">
        <f t="shared" si="12"/>
        <v>4443</v>
      </c>
    </row>
    <row r="47" spans="1:11" x14ac:dyDescent="0.25">
      <c r="A47" t="s">
        <v>8</v>
      </c>
      <c r="B47" s="17" t="s">
        <v>19</v>
      </c>
      <c r="C47">
        <v>1986</v>
      </c>
      <c r="D47" s="1">
        <v>5519</v>
      </c>
      <c r="F47" s="6">
        <v>3942</v>
      </c>
      <c r="G47" s="6"/>
      <c r="H47" s="6"/>
      <c r="I47" s="4">
        <f t="shared" si="6"/>
        <v>8.6161331392711418</v>
      </c>
      <c r="K47">
        <f t="shared" si="12"/>
        <v>4939</v>
      </c>
    </row>
    <row r="48" spans="1:11" x14ac:dyDescent="0.25">
      <c r="A48" t="s">
        <v>8</v>
      </c>
      <c r="B48" s="17" t="s">
        <v>19</v>
      </c>
      <c r="C48">
        <v>1987</v>
      </c>
      <c r="D48" s="1">
        <v>6352</v>
      </c>
      <c r="F48" s="6">
        <v>3620</v>
      </c>
      <c r="G48" s="6"/>
      <c r="H48" s="6"/>
      <c r="I48" s="4">
        <f t="shared" si="6"/>
        <v>8.7566824212665324</v>
      </c>
      <c r="K48">
        <f t="shared" si="12"/>
        <v>5733</v>
      </c>
    </row>
    <row r="49" spans="1:11" x14ac:dyDescent="0.25">
      <c r="A49" t="s">
        <v>8</v>
      </c>
      <c r="B49" s="17" t="s">
        <v>19</v>
      </c>
      <c r="C49">
        <v>1988</v>
      </c>
      <c r="D49" s="1">
        <v>5658</v>
      </c>
      <c r="F49" s="6">
        <v>3443</v>
      </c>
      <c r="G49" s="6"/>
      <c r="H49" s="6"/>
      <c r="I49" s="4">
        <f t="shared" si="6"/>
        <v>8.6410024771425231</v>
      </c>
      <c r="K49">
        <f t="shared" si="12"/>
        <v>6060</v>
      </c>
    </row>
    <row r="50" spans="1:11" x14ac:dyDescent="0.25">
      <c r="A50" t="s">
        <v>8</v>
      </c>
      <c r="B50" s="17" t="s">
        <v>19</v>
      </c>
      <c r="C50">
        <v>1989</v>
      </c>
      <c r="D50" s="1">
        <v>4130</v>
      </c>
      <c r="F50" s="6">
        <v>2774</v>
      </c>
      <c r="G50" s="6"/>
      <c r="H50" s="2">
        <f t="shared" ref="H50:H77" si="13">AVERAGE(D41:D50)</f>
        <v>4853.3999999999996</v>
      </c>
      <c r="I50" s="4">
        <f t="shared" si="6"/>
        <v>8.3262747873967644</v>
      </c>
      <c r="J50">
        <f t="shared" ref="J50:J75" si="14">ROUND(GEOMEAN(D41:D50),0)</f>
        <v>4565</v>
      </c>
      <c r="K50">
        <f t="shared" si="12"/>
        <v>5929</v>
      </c>
    </row>
    <row r="51" spans="1:11" x14ac:dyDescent="0.25">
      <c r="A51" t="s">
        <v>8</v>
      </c>
      <c r="B51" s="17" t="s">
        <v>19</v>
      </c>
      <c r="C51">
        <v>1990</v>
      </c>
      <c r="D51" s="1">
        <v>2808</v>
      </c>
      <c r="F51" s="6">
        <v>2460</v>
      </c>
      <c r="G51" s="6">
        <f>AVERAGE(D48:D51)</f>
        <v>4737</v>
      </c>
      <c r="H51" s="2">
        <f t="shared" si="13"/>
        <v>4857</v>
      </c>
      <c r="I51" s="4">
        <f t="shared" si="6"/>
        <v>7.9405838271042439</v>
      </c>
      <c r="J51">
        <f t="shared" si="14"/>
        <v>4571</v>
      </c>
      <c r="K51">
        <f t="shared" si="12"/>
        <v>4703</v>
      </c>
    </row>
    <row r="52" spans="1:11" x14ac:dyDescent="0.25">
      <c r="A52" t="s">
        <v>8</v>
      </c>
      <c r="B52" s="17" t="s">
        <v>19</v>
      </c>
      <c r="C52">
        <v>1991</v>
      </c>
      <c r="D52" s="1">
        <v>1533</v>
      </c>
      <c r="F52" s="6">
        <v>1252</v>
      </c>
      <c r="G52" s="6">
        <f t="shared" ref="G52:G74" si="15">AVERAGE(D49:D52)</f>
        <v>3532.25</v>
      </c>
      <c r="H52" s="2">
        <f t="shared" si="13"/>
        <v>4685</v>
      </c>
      <c r="I52" s="4">
        <f t="shared" si="6"/>
        <v>7.3356339819272014</v>
      </c>
      <c r="J52">
        <f t="shared" si="14"/>
        <v>4240</v>
      </c>
      <c r="K52">
        <f t="shared" si="12"/>
        <v>3640</v>
      </c>
    </row>
    <row r="53" spans="1:11" x14ac:dyDescent="0.25">
      <c r="A53" t="s">
        <v>8</v>
      </c>
      <c r="B53" s="17" t="s">
        <v>19</v>
      </c>
      <c r="C53">
        <v>1992</v>
      </c>
      <c r="D53" s="1">
        <v>3163</v>
      </c>
      <c r="F53" s="6">
        <v>3013</v>
      </c>
      <c r="G53" s="6">
        <f t="shared" si="15"/>
        <v>2908.5</v>
      </c>
      <c r="H53" s="2">
        <f t="shared" si="13"/>
        <v>4699.8</v>
      </c>
      <c r="I53" s="4">
        <f t="shared" si="6"/>
        <v>8.0595923288875451</v>
      </c>
      <c r="J53">
        <f t="shared" si="14"/>
        <v>4260</v>
      </c>
      <c r="K53">
        <f t="shared" si="12"/>
        <v>3166</v>
      </c>
    </row>
    <row r="54" spans="1:11" x14ac:dyDescent="0.25">
      <c r="A54" t="s">
        <v>8</v>
      </c>
      <c r="B54" s="17" t="s">
        <v>19</v>
      </c>
      <c r="C54">
        <v>1993</v>
      </c>
      <c r="D54" s="1">
        <v>3102</v>
      </c>
      <c r="F54" s="6">
        <v>2888</v>
      </c>
      <c r="G54" s="6">
        <f t="shared" si="15"/>
        <v>2651.5</v>
      </c>
      <c r="H54" s="2">
        <f t="shared" si="13"/>
        <v>4581.3999999999996</v>
      </c>
      <c r="I54" s="4">
        <f t="shared" si="6"/>
        <v>8.0401246644483795</v>
      </c>
      <c r="J54">
        <f t="shared" si="14"/>
        <v>4125</v>
      </c>
      <c r="K54">
        <f t="shared" si="12"/>
        <v>2808</v>
      </c>
    </row>
    <row r="55" spans="1:11" x14ac:dyDescent="0.25">
      <c r="A55" t="s">
        <v>8</v>
      </c>
      <c r="B55" s="17" t="s">
        <v>19</v>
      </c>
      <c r="C55">
        <v>1994</v>
      </c>
      <c r="D55" s="1">
        <v>611</v>
      </c>
      <c r="F55" s="6">
        <v>713</v>
      </c>
      <c r="G55" s="6">
        <f t="shared" si="15"/>
        <v>2102.25</v>
      </c>
      <c r="H55" s="2">
        <f t="shared" si="13"/>
        <v>4181.7</v>
      </c>
      <c r="I55" s="4">
        <f t="shared" si="6"/>
        <v>6.4167322825123261</v>
      </c>
      <c r="J55">
        <f t="shared" si="14"/>
        <v>3370</v>
      </c>
      <c r="K55">
        <f t="shared" si="12"/>
        <v>1916</v>
      </c>
    </row>
    <row r="56" spans="1:11" x14ac:dyDescent="0.25">
      <c r="A56" t="s">
        <v>8</v>
      </c>
      <c r="B56" s="17" t="s">
        <v>19</v>
      </c>
      <c r="C56">
        <v>1995</v>
      </c>
      <c r="D56" s="1">
        <v>108</v>
      </c>
      <c r="F56" s="6">
        <v>89</v>
      </c>
      <c r="G56" s="6">
        <f t="shared" si="15"/>
        <v>1746</v>
      </c>
      <c r="H56" s="2">
        <f t="shared" si="13"/>
        <v>3298.4</v>
      </c>
      <c r="I56" s="4">
        <f t="shared" si="6"/>
        <v>4.6913478822291435</v>
      </c>
      <c r="J56">
        <f t="shared" si="14"/>
        <v>2167</v>
      </c>
      <c r="K56">
        <f t="shared" si="12"/>
        <v>999</v>
      </c>
    </row>
    <row r="57" spans="1:11" x14ac:dyDescent="0.25">
      <c r="A57" t="s">
        <v>8</v>
      </c>
      <c r="B57" s="17" t="s">
        <v>19</v>
      </c>
      <c r="C57">
        <v>1996</v>
      </c>
      <c r="D57" s="1">
        <v>317</v>
      </c>
      <c r="F57" s="6">
        <v>150</v>
      </c>
      <c r="G57" s="6">
        <f t="shared" si="15"/>
        <v>1034.5</v>
      </c>
      <c r="H57" s="2">
        <f t="shared" si="13"/>
        <v>2778.2</v>
      </c>
      <c r="I57" s="4">
        <f t="shared" si="6"/>
        <v>5.7620513827801769</v>
      </c>
      <c r="J57">
        <f t="shared" si="14"/>
        <v>1628</v>
      </c>
      <c r="K57">
        <f t="shared" si="12"/>
        <v>729</v>
      </c>
    </row>
    <row r="58" spans="1:11" x14ac:dyDescent="0.25">
      <c r="A58" t="s">
        <v>8</v>
      </c>
      <c r="B58" s="17" t="s">
        <v>19</v>
      </c>
      <c r="C58">
        <v>1997</v>
      </c>
      <c r="D58" s="1">
        <v>746</v>
      </c>
      <c r="F58" s="6">
        <v>604</v>
      </c>
      <c r="G58" s="6">
        <f t="shared" si="15"/>
        <v>445.5</v>
      </c>
      <c r="H58" s="2">
        <f t="shared" si="13"/>
        <v>2217.6</v>
      </c>
      <c r="I58" s="4">
        <f t="shared" si="6"/>
        <v>6.6160651851328174</v>
      </c>
      <c r="J58">
        <f t="shared" si="14"/>
        <v>1314</v>
      </c>
      <c r="K58">
        <f t="shared" si="12"/>
        <v>546</v>
      </c>
    </row>
    <row r="59" spans="1:11" x14ac:dyDescent="0.25">
      <c r="A59" t="s">
        <v>8</v>
      </c>
      <c r="B59" s="17" t="s">
        <v>19</v>
      </c>
      <c r="C59">
        <v>1998</v>
      </c>
      <c r="D59" s="1">
        <v>367</v>
      </c>
      <c r="F59" s="6">
        <v>216</v>
      </c>
      <c r="G59" s="6">
        <f t="shared" si="15"/>
        <v>384.5</v>
      </c>
      <c r="H59" s="2">
        <f t="shared" si="13"/>
        <v>1688.5</v>
      </c>
      <c r="I59" s="4">
        <f t="shared" si="6"/>
        <v>5.9080829381689313</v>
      </c>
      <c r="J59">
        <f t="shared" si="14"/>
        <v>1000</v>
      </c>
      <c r="K59">
        <f t="shared" si="12"/>
        <v>356</v>
      </c>
    </row>
    <row r="60" spans="1:11" x14ac:dyDescent="0.25">
      <c r="A60" t="s">
        <v>8</v>
      </c>
      <c r="B60" s="17" t="s">
        <v>19</v>
      </c>
      <c r="C60">
        <v>1999</v>
      </c>
      <c r="D60" s="1">
        <v>284</v>
      </c>
      <c r="F60" s="6">
        <v>417</v>
      </c>
      <c r="G60" s="6">
        <f t="shared" si="15"/>
        <v>428.5</v>
      </c>
      <c r="H60" s="2">
        <f t="shared" si="13"/>
        <v>1303.9000000000001</v>
      </c>
      <c r="I60" s="4">
        <f t="shared" si="6"/>
        <v>5.6524891802686508</v>
      </c>
      <c r="J60">
        <f t="shared" si="14"/>
        <v>765</v>
      </c>
      <c r="K60">
        <f t="shared" si="12"/>
        <v>306</v>
      </c>
    </row>
    <row r="61" spans="1:11" x14ac:dyDescent="0.25">
      <c r="A61" t="s">
        <v>8</v>
      </c>
      <c r="B61" s="17" t="s">
        <v>19</v>
      </c>
      <c r="C61">
        <v>2000</v>
      </c>
      <c r="D61" s="1">
        <v>904</v>
      </c>
      <c r="F61" s="6">
        <v>890</v>
      </c>
      <c r="G61" s="6">
        <f t="shared" si="15"/>
        <v>575.25</v>
      </c>
      <c r="H61" s="2">
        <f t="shared" si="13"/>
        <v>1113.5</v>
      </c>
      <c r="I61" s="4">
        <f t="shared" si="6"/>
        <v>6.8079349436999257</v>
      </c>
      <c r="J61">
        <f t="shared" si="14"/>
        <v>683</v>
      </c>
      <c r="K61">
        <f t="shared" si="12"/>
        <v>467</v>
      </c>
    </row>
    <row r="62" spans="1:11" x14ac:dyDescent="0.25">
      <c r="A62" t="s">
        <v>8</v>
      </c>
      <c r="B62" s="17" t="s">
        <v>19</v>
      </c>
      <c r="C62">
        <v>2001</v>
      </c>
      <c r="D62" s="1">
        <v>4807</v>
      </c>
      <c r="F62" s="6">
        <v>4937.848</v>
      </c>
      <c r="G62" s="6">
        <f t="shared" si="15"/>
        <v>1590.5</v>
      </c>
      <c r="H62" s="2">
        <f t="shared" si="13"/>
        <v>1440.9</v>
      </c>
      <c r="I62" s="4">
        <f t="shared" si="6"/>
        <v>8.4780364762150437</v>
      </c>
      <c r="J62">
        <f t="shared" si="14"/>
        <v>766</v>
      </c>
      <c r="K62">
        <f t="shared" si="12"/>
        <v>805</v>
      </c>
    </row>
    <row r="63" spans="1:11" x14ac:dyDescent="0.25">
      <c r="A63" t="s">
        <v>8</v>
      </c>
      <c r="B63" s="17" t="s">
        <v>19</v>
      </c>
      <c r="C63">
        <v>2002</v>
      </c>
      <c r="D63" s="1">
        <v>1957</v>
      </c>
      <c r="F63" s="6">
        <v>2808.8089887640449</v>
      </c>
      <c r="G63" s="6">
        <f t="shared" si="15"/>
        <v>1988</v>
      </c>
      <c r="H63" s="2">
        <f t="shared" si="13"/>
        <v>1320.3</v>
      </c>
      <c r="I63" s="4">
        <f t="shared" si="6"/>
        <v>7.5796788230904557</v>
      </c>
      <c r="J63">
        <f t="shared" si="14"/>
        <v>730</v>
      </c>
      <c r="K63">
        <f t="shared" si="12"/>
        <v>976</v>
      </c>
    </row>
    <row r="64" spans="1:11" x14ac:dyDescent="0.25">
      <c r="A64" t="s">
        <v>8</v>
      </c>
      <c r="B64" s="17" t="s">
        <v>19</v>
      </c>
      <c r="C64">
        <v>2003</v>
      </c>
      <c r="D64" s="1">
        <v>1581</v>
      </c>
      <c r="F64" s="6">
        <v>1190.5230000000001</v>
      </c>
      <c r="G64" s="6">
        <f t="shared" si="15"/>
        <v>2312.25</v>
      </c>
      <c r="H64" s="2">
        <f t="shared" si="13"/>
        <v>1168.2</v>
      </c>
      <c r="I64" s="4">
        <f t="shared" si="6"/>
        <v>7.3664451483275988</v>
      </c>
      <c r="J64">
        <f t="shared" si="14"/>
        <v>682</v>
      </c>
      <c r="K64">
        <f t="shared" si="12"/>
        <v>1307</v>
      </c>
    </row>
    <row r="65" spans="1:11" x14ac:dyDescent="0.25">
      <c r="A65" t="s">
        <v>8</v>
      </c>
      <c r="B65" s="17" t="s">
        <v>19</v>
      </c>
      <c r="C65">
        <v>2004</v>
      </c>
      <c r="D65" s="1">
        <v>1641</v>
      </c>
      <c r="F65" s="6">
        <v>1436</v>
      </c>
      <c r="G65" s="6">
        <f t="shared" si="15"/>
        <v>2496.5</v>
      </c>
      <c r="H65" s="2">
        <f t="shared" si="13"/>
        <v>1271.2</v>
      </c>
      <c r="I65" s="4">
        <f t="shared" si="6"/>
        <v>7.4036702900123732</v>
      </c>
      <c r="J65">
        <f t="shared" si="14"/>
        <v>753</v>
      </c>
      <c r="K65">
        <f t="shared" si="12"/>
        <v>1857</v>
      </c>
    </row>
    <row r="66" spans="1:11" x14ac:dyDescent="0.25">
      <c r="A66" t="s">
        <v>8</v>
      </c>
      <c r="B66" s="17" t="s">
        <v>19</v>
      </c>
      <c r="C66">
        <v>2005</v>
      </c>
      <c r="D66" s="1">
        <v>2080</v>
      </c>
      <c r="F66" s="6">
        <v>1444.048</v>
      </c>
      <c r="G66" s="6">
        <f t="shared" si="15"/>
        <v>1814.75</v>
      </c>
      <c r="H66" s="2">
        <f t="shared" si="13"/>
        <v>1468.4</v>
      </c>
      <c r="I66" s="4">
        <f t="shared" si="6"/>
        <v>7.640603826393634</v>
      </c>
      <c r="J66">
        <f t="shared" si="14"/>
        <v>1012</v>
      </c>
      <c r="K66">
        <f t="shared" si="12"/>
        <v>2193</v>
      </c>
    </row>
    <row r="67" spans="1:11" x14ac:dyDescent="0.25">
      <c r="A67" t="s">
        <v>8</v>
      </c>
      <c r="B67" s="17" t="s">
        <v>19</v>
      </c>
      <c r="C67">
        <v>2006</v>
      </c>
      <c r="D67" s="1">
        <v>933</v>
      </c>
      <c r="F67" s="6">
        <v>961.85599999999999</v>
      </c>
      <c r="G67" s="6">
        <f t="shared" si="15"/>
        <v>1558.75</v>
      </c>
      <c r="H67" s="2">
        <f t="shared" si="13"/>
        <v>1530</v>
      </c>
      <c r="I67" s="4">
        <f t="shared" si="6"/>
        <v>6.8394764382288429</v>
      </c>
      <c r="J67">
        <f t="shared" si="14"/>
        <v>1128</v>
      </c>
      <c r="K67">
        <f t="shared" si="12"/>
        <v>1580</v>
      </c>
    </row>
    <row r="68" spans="1:11" x14ac:dyDescent="0.25">
      <c r="A68" t="s">
        <v>8</v>
      </c>
      <c r="B68" s="17" t="s">
        <v>19</v>
      </c>
      <c r="C68">
        <v>2007</v>
      </c>
      <c r="D68" s="1">
        <v>398</v>
      </c>
      <c r="F68" s="7">
        <v>722</v>
      </c>
      <c r="G68" s="6">
        <f t="shared" si="15"/>
        <v>1263</v>
      </c>
      <c r="H68" s="2">
        <f t="shared" si="13"/>
        <v>1495.2</v>
      </c>
      <c r="I68" s="4">
        <f t="shared" si="6"/>
        <v>5.9889614168898637</v>
      </c>
      <c r="J68">
        <f t="shared" si="14"/>
        <v>1059</v>
      </c>
      <c r="K68">
        <f t="shared" si="12"/>
        <v>1149</v>
      </c>
    </row>
    <row r="69" spans="1:11" x14ac:dyDescent="0.25">
      <c r="A69" t="s">
        <v>8</v>
      </c>
      <c r="B69" s="17" t="s">
        <v>19</v>
      </c>
      <c r="C69">
        <v>2008</v>
      </c>
      <c r="D69" s="1">
        <v>675</v>
      </c>
      <c r="F69" s="7">
        <v>1312</v>
      </c>
      <c r="G69" s="6">
        <f t="shared" si="15"/>
        <v>1021.5</v>
      </c>
      <c r="H69" s="2">
        <f t="shared" si="13"/>
        <v>1526</v>
      </c>
      <c r="I69" s="4">
        <f t="shared" si="6"/>
        <v>6.5161930760429643</v>
      </c>
      <c r="J69">
        <f t="shared" si="14"/>
        <v>1126</v>
      </c>
      <c r="K69">
        <f t="shared" si="12"/>
        <v>969</v>
      </c>
    </row>
    <row r="70" spans="1:11" x14ac:dyDescent="0.25">
      <c r="A70" t="s">
        <v>8</v>
      </c>
      <c r="B70" s="17" t="s">
        <v>19</v>
      </c>
      <c r="C70">
        <v>2009</v>
      </c>
      <c r="D70" s="1">
        <v>1027</v>
      </c>
      <c r="G70" s="6">
        <f t="shared" si="15"/>
        <v>758.25</v>
      </c>
      <c r="H70" s="2">
        <f t="shared" si="13"/>
        <v>1600.3</v>
      </c>
      <c r="I70" s="4">
        <f t="shared" si="6"/>
        <v>6.93537044601511</v>
      </c>
      <c r="J70">
        <f t="shared" si="14"/>
        <v>1280</v>
      </c>
      <c r="K70">
        <f t="shared" si="12"/>
        <v>883</v>
      </c>
    </row>
    <row r="71" spans="1:11" x14ac:dyDescent="0.25">
      <c r="A71" t="s">
        <v>8</v>
      </c>
      <c r="B71" s="17" t="s">
        <v>19</v>
      </c>
      <c r="C71">
        <v>2010</v>
      </c>
      <c r="D71" s="1">
        <v>2476</v>
      </c>
      <c r="G71" s="6">
        <f t="shared" si="15"/>
        <v>1144</v>
      </c>
      <c r="H71" s="2">
        <f t="shared" si="13"/>
        <v>1757.5</v>
      </c>
      <c r="I71" s="4">
        <f t="shared" si="6"/>
        <v>7.8148034294893591</v>
      </c>
      <c r="J71">
        <f t="shared" si="14"/>
        <v>1416</v>
      </c>
      <c r="K71">
        <f t="shared" si="12"/>
        <v>914</v>
      </c>
    </row>
    <row r="72" spans="1:11" x14ac:dyDescent="0.25">
      <c r="A72" t="s">
        <v>8</v>
      </c>
      <c r="B72" s="17" t="s">
        <v>19</v>
      </c>
      <c r="C72">
        <v>2011</v>
      </c>
      <c r="D72" s="1">
        <v>2167</v>
      </c>
      <c r="G72" s="6">
        <f t="shared" si="15"/>
        <v>1586.25</v>
      </c>
      <c r="H72" s="2">
        <f t="shared" si="13"/>
        <v>1493.5</v>
      </c>
      <c r="I72" s="4">
        <f t="shared" si="6"/>
        <v>7.6815603625595372</v>
      </c>
      <c r="J72">
        <f t="shared" si="14"/>
        <v>1307</v>
      </c>
      <c r="K72">
        <f t="shared" si="12"/>
        <v>1082</v>
      </c>
    </row>
    <row r="73" spans="1:11" x14ac:dyDescent="0.25">
      <c r="A73" t="s">
        <v>8</v>
      </c>
      <c r="B73" s="17" t="s">
        <v>19</v>
      </c>
      <c r="C73">
        <v>2012</v>
      </c>
      <c r="D73" s="1">
        <v>4238</v>
      </c>
      <c r="G73" s="6">
        <f t="shared" si="15"/>
        <v>2477</v>
      </c>
      <c r="H73" s="2">
        <f t="shared" si="13"/>
        <v>1721.6</v>
      </c>
      <c r="I73" s="4">
        <f t="shared" si="6"/>
        <v>8.3520826713526368</v>
      </c>
      <c r="J73">
        <f t="shared" si="14"/>
        <v>1412</v>
      </c>
      <c r="K73">
        <f t="shared" si="12"/>
        <v>1736</v>
      </c>
    </row>
    <row r="74" spans="1:11" x14ac:dyDescent="0.25">
      <c r="A74" t="s">
        <v>8</v>
      </c>
      <c r="B74" s="17" t="s">
        <v>19</v>
      </c>
      <c r="C74">
        <v>2013</v>
      </c>
      <c r="D74" s="1">
        <v>2517</v>
      </c>
      <c r="G74" s="6">
        <f t="shared" si="15"/>
        <v>2849.5</v>
      </c>
      <c r="H74" s="2">
        <f t="shared" si="13"/>
        <v>1815.2</v>
      </c>
      <c r="I74" s="4">
        <f t="shared" si="6"/>
        <v>7.8312202146042926</v>
      </c>
      <c r="J74">
        <f t="shared" si="14"/>
        <v>1480</v>
      </c>
      <c r="K74">
        <f t="shared" si="12"/>
        <v>2259</v>
      </c>
    </row>
    <row r="75" spans="1:11" x14ac:dyDescent="0.25">
      <c r="A75" t="s">
        <v>8</v>
      </c>
      <c r="B75" s="17" t="s">
        <v>19</v>
      </c>
      <c r="C75">
        <v>2014</v>
      </c>
      <c r="D75" s="1">
        <v>4415</v>
      </c>
      <c r="G75" s="6">
        <f>AVERAGE(D72:D75)</f>
        <v>3334.25</v>
      </c>
      <c r="H75" s="2">
        <f t="shared" si="13"/>
        <v>2092.6</v>
      </c>
      <c r="I75" s="4">
        <f t="shared" si="6"/>
        <v>8.3929895879569312</v>
      </c>
      <c r="J75">
        <f t="shared" si="14"/>
        <v>1634</v>
      </c>
      <c r="K75">
        <f t="shared" si="12"/>
        <v>3024</v>
      </c>
    </row>
    <row r="76" spans="1:11" x14ac:dyDescent="0.25">
      <c r="A76" t="s">
        <v>8</v>
      </c>
      <c r="B76" s="17" t="s">
        <v>19</v>
      </c>
      <c r="C76">
        <v>2015</v>
      </c>
      <c r="D76" s="1">
        <v>6090</v>
      </c>
      <c r="G76" s="6">
        <f>AVERAGE(D73:D76)</f>
        <v>4315</v>
      </c>
      <c r="H76" s="2">
        <f t="shared" si="13"/>
        <v>2493.6</v>
      </c>
      <c r="I76" s="4">
        <f t="shared" si="6"/>
        <v>8.7145675508364846</v>
      </c>
      <c r="J76">
        <f>ROUND(GEOMEAN(D67:D76),0)</f>
        <v>1819</v>
      </c>
      <c r="K76">
        <f t="shared" si="12"/>
        <v>3620</v>
      </c>
    </row>
    <row r="77" spans="1:11" x14ac:dyDescent="0.25">
      <c r="A77" t="s">
        <v>8</v>
      </c>
      <c r="B77" s="17" t="s">
        <v>19</v>
      </c>
      <c r="C77">
        <v>2016</v>
      </c>
      <c r="D77" s="1">
        <v>3764</v>
      </c>
      <c r="G77" s="6">
        <f>AVERAGE(D74:D77)</f>
        <v>4196.5</v>
      </c>
      <c r="H77" s="2">
        <f t="shared" si="13"/>
        <v>2776.7</v>
      </c>
      <c r="I77" s="4">
        <f t="shared" si="6"/>
        <v>8.233503140233994</v>
      </c>
      <c r="J77">
        <f>ROUND(GEOMEAN(D68:D77),0)</f>
        <v>2091</v>
      </c>
      <c r="K77">
        <f t="shared" ref="K77" si="16">ROUND(GEOMEAN(D73:D77),0)</f>
        <v>4042</v>
      </c>
    </row>
    <row r="78" spans="1:11" x14ac:dyDescent="0.25">
      <c r="A78" t="s">
        <v>8</v>
      </c>
      <c r="B78" s="17" t="s">
        <v>19</v>
      </c>
      <c r="C78">
        <v>2017</v>
      </c>
      <c r="D78" s="1">
        <v>1589</v>
      </c>
      <c r="G78" s="6">
        <f t="shared" ref="G78:G79" si="17">AVERAGE(D75:D78)</f>
        <v>3964.5</v>
      </c>
      <c r="H78" s="2">
        <f t="shared" ref="H78:H79" si="18">AVERAGE(D69:D78)</f>
        <v>2895.8</v>
      </c>
      <c r="I78" s="4">
        <f t="shared" si="6"/>
        <v>7.3714892952142774</v>
      </c>
      <c r="J78">
        <f t="shared" ref="J78:J79" si="19">ROUND(GEOMEAN(D69:D78),0)</f>
        <v>2402</v>
      </c>
      <c r="K78">
        <f t="shared" ref="K78:K79" si="20">ROUND(GEOMEAN(D74:D78),0)</f>
        <v>3322</v>
      </c>
    </row>
    <row r="79" spans="1:11" x14ac:dyDescent="0.25">
      <c r="A79" t="s">
        <v>8</v>
      </c>
      <c r="B79" s="17" t="s">
        <v>19</v>
      </c>
      <c r="C79">
        <v>2018</v>
      </c>
      <c r="D79" s="1">
        <v>1215</v>
      </c>
      <c r="G79" s="6">
        <f t="shared" si="17"/>
        <v>3164.5</v>
      </c>
      <c r="H79" s="2">
        <f t="shared" si="18"/>
        <v>2949.8</v>
      </c>
      <c r="I79" s="4">
        <f t="shared" si="6"/>
        <v>7.1033220625261126</v>
      </c>
      <c r="J79">
        <f t="shared" si="19"/>
        <v>2547</v>
      </c>
      <c r="K79">
        <f t="shared" si="20"/>
        <v>2872</v>
      </c>
    </row>
    <row r="80" spans="1:11" x14ac:dyDescent="0.25">
      <c r="A80" t="s">
        <v>9</v>
      </c>
      <c r="C80">
        <v>1980</v>
      </c>
      <c r="F80" s="8">
        <v>450</v>
      </c>
      <c r="G80" s="8"/>
      <c r="H80" s="8"/>
      <c r="I80" s="4">
        <f t="shared" si="6"/>
        <v>0</v>
      </c>
    </row>
    <row r="81" spans="1:11" x14ac:dyDescent="0.25">
      <c r="A81" t="s">
        <v>9</v>
      </c>
      <c r="C81">
        <v>1981</v>
      </c>
      <c r="F81" s="8">
        <v>340</v>
      </c>
      <c r="G81" s="8"/>
      <c r="H81" s="8"/>
      <c r="I81" s="4">
        <f t="shared" si="6"/>
        <v>0</v>
      </c>
    </row>
    <row r="82" spans="1:11" x14ac:dyDescent="0.25">
      <c r="A82" t="s">
        <v>9</v>
      </c>
      <c r="C82">
        <v>1982</v>
      </c>
      <c r="F82" s="8">
        <v>720</v>
      </c>
      <c r="G82" s="8"/>
      <c r="H82" s="8"/>
      <c r="I82" s="4">
        <f t="shared" si="6"/>
        <v>0</v>
      </c>
    </row>
    <row r="83" spans="1:11" x14ac:dyDescent="0.25">
      <c r="A83" t="s">
        <v>9</v>
      </c>
      <c r="C83">
        <v>1983</v>
      </c>
      <c r="F83" s="8">
        <v>428</v>
      </c>
      <c r="G83" s="8"/>
      <c r="H83" s="8"/>
      <c r="I83" s="4">
        <f t="shared" ref="I83:I147" si="21">LN(D83+1)</f>
        <v>0</v>
      </c>
    </row>
    <row r="84" spans="1:11" x14ac:dyDescent="0.25">
      <c r="A84" t="s">
        <v>9</v>
      </c>
      <c r="C84">
        <v>1984</v>
      </c>
      <c r="F84" s="8">
        <v>324</v>
      </c>
      <c r="G84" s="8"/>
      <c r="H84" s="8"/>
      <c r="I84" s="4">
        <f t="shared" si="21"/>
        <v>0</v>
      </c>
    </row>
    <row r="85" spans="1:11" x14ac:dyDescent="0.25">
      <c r="A85" t="s">
        <v>9</v>
      </c>
      <c r="C85">
        <v>1985</v>
      </c>
      <c r="F85" s="8">
        <v>438</v>
      </c>
      <c r="G85" s="8"/>
      <c r="H85" s="8"/>
      <c r="I85" s="4">
        <f t="shared" si="21"/>
        <v>0</v>
      </c>
    </row>
    <row r="86" spans="1:11" x14ac:dyDescent="0.25">
      <c r="A86" t="s">
        <v>9</v>
      </c>
      <c r="C86">
        <v>1986</v>
      </c>
      <c r="D86" s="1">
        <v>449</v>
      </c>
      <c r="F86" s="8">
        <v>449</v>
      </c>
      <c r="G86" s="8"/>
      <c r="H86" s="8"/>
      <c r="I86" s="4">
        <f t="shared" si="21"/>
        <v>6.1092475827643655</v>
      </c>
    </row>
    <row r="87" spans="1:11" x14ac:dyDescent="0.25">
      <c r="A87" t="s">
        <v>9</v>
      </c>
      <c r="C87">
        <v>1987</v>
      </c>
      <c r="D87" s="1">
        <v>253</v>
      </c>
      <c r="F87" s="8">
        <v>253</v>
      </c>
      <c r="G87" s="8"/>
      <c r="H87" s="8"/>
      <c r="I87" s="4">
        <f t="shared" si="21"/>
        <v>5.5373342670185366</v>
      </c>
    </row>
    <row r="88" spans="1:11" x14ac:dyDescent="0.25">
      <c r="A88" t="s">
        <v>9</v>
      </c>
      <c r="C88">
        <v>1988</v>
      </c>
      <c r="D88" s="1">
        <v>368</v>
      </c>
      <c r="F88" s="8">
        <v>368</v>
      </c>
      <c r="G88" s="8"/>
      <c r="H88" s="8"/>
      <c r="I88" s="4">
        <f t="shared" si="21"/>
        <v>5.9107966440405271</v>
      </c>
    </row>
    <row r="89" spans="1:11" x14ac:dyDescent="0.25">
      <c r="A89" t="s">
        <v>9</v>
      </c>
      <c r="C89">
        <v>1989</v>
      </c>
      <c r="D89" s="1">
        <v>295</v>
      </c>
      <c r="F89" s="8">
        <v>295</v>
      </c>
      <c r="G89" s="8"/>
      <c r="H89" s="2">
        <f t="shared" ref="H89:H116" si="22">AVERAGE(D80:D89)</f>
        <v>341.25</v>
      </c>
      <c r="I89" s="4">
        <f t="shared" si="21"/>
        <v>5.6903594543240601</v>
      </c>
    </row>
    <row r="90" spans="1:11" x14ac:dyDescent="0.25">
      <c r="A90" t="s">
        <v>9</v>
      </c>
      <c r="C90">
        <v>1990</v>
      </c>
      <c r="D90" s="1">
        <v>78</v>
      </c>
      <c r="E90" s="1">
        <f>176.45*EXP(0.1841*(C90-1989))</f>
        <v>212.11690261505473</v>
      </c>
      <c r="F90" s="8">
        <v>78</v>
      </c>
      <c r="G90" s="8">
        <f>AVERAGE(D87:D90)</f>
        <v>248.5</v>
      </c>
      <c r="H90" s="2">
        <f t="shared" si="22"/>
        <v>288.60000000000002</v>
      </c>
      <c r="I90" s="4">
        <f t="shared" si="21"/>
        <v>4.3694478524670215</v>
      </c>
      <c r="K90">
        <f t="shared" ref="K90:K115" si="23">ROUND(GEOMEAN(D86:D90),0)</f>
        <v>249</v>
      </c>
    </row>
    <row r="91" spans="1:11" x14ac:dyDescent="0.25">
      <c r="A91" t="s">
        <v>9</v>
      </c>
      <c r="C91">
        <v>1991</v>
      </c>
      <c r="D91" s="1">
        <v>318</v>
      </c>
      <c r="E91" s="1">
        <f t="shared" ref="E91:E116" si="24">176.45*EXP(0.1841*(C91-1989))</f>
        <v>254.99337135168383</v>
      </c>
      <c r="F91" s="8">
        <v>318</v>
      </c>
      <c r="G91" s="8">
        <f t="shared" ref="G91:G113" si="25">AVERAGE(D88:D91)</f>
        <v>264.75</v>
      </c>
      <c r="H91" s="2">
        <f t="shared" si="22"/>
        <v>293.5</v>
      </c>
      <c r="I91" s="4">
        <f t="shared" si="21"/>
        <v>5.7651911027848444</v>
      </c>
      <c r="K91">
        <f t="shared" si="23"/>
        <v>233</v>
      </c>
    </row>
    <row r="92" spans="1:11" x14ac:dyDescent="0.25">
      <c r="A92" t="s">
        <v>9</v>
      </c>
      <c r="C92">
        <v>1992</v>
      </c>
      <c r="D92" s="1">
        <v>549</v>
      </c>
      <c r="E92" s="1">
        <f t="shared" si="24"/>
        <v>306.53671928869147</v>
      </c>
      <c r="F92" s="8">
        <v>549</v>
      </c>
      <c r="G92" s="8">
        <f t="shared" si="25"/>
        <v>310</v>
      </c>
      <c r="H92" s="2">
        <f t="shared" si="22"/>
        <v>330</v>
      </c>
      <c r="I92" s="4">
        <f t="shared" si="21"/>
        <v>6.3099182782265162</v>
      </c>
      <c r="K92">
        <f t="shared" si="23"/>
        <v>272</v>
      </c>
    </row>
    <row r="93" spans="1:11" x14ac:dyDescent="0.25">
      <c r="A93" t="s">
        <v>9</v>
      </c>
      <c r="C93">
        <v>1993</v>
      </c>
      <c r="D93" s="1">
        <v>742</v>
      </c>
      <c r="E93" s="1">
        <f t="shared" si="24"/>
        <v>368.49883498610228</v>
      </c>
      <c r="F93" s="8">
        <v>742</v>
      </c>
      <c r="G93" s="8">
        <f t="shared" si="25"/>
        <v>421.75</v>
      </c>
      <c r="H93" s="2">
        <f t="shared" si="22"/>
        <v>381.5</v>
      </c>
      <c r="I93" s="4">
        <f t="shared" si="21"/>
        <v>6.6106960447177592</v>
      </c>
      <c r="K93">
        <f t="shared" si="23"/>
        <v>313</v>
      </c>
    </row>
    <row r="94" spans="1:11" x14ac:dyDescent="0.25">
      <c r="A94" t="s">
        <v>9</v>
      </c>
      <c r="C94">
        <v>1994</v>
      </c>
      <c r="D94" s="1">
        <v>406</v>
      </c>
      <c r="E94" s="1">
        <f t="shared" si="24"/>
        <v>442.9857268036734</v>
      </c>
      <c r="F94" s="8">
        <v>406</v>
      </c>
      <c r="G94" s="8">
        <f t="shared" si="25"/>
        <v>503.75</v>
      </c>
      <c r="H94" s="2">
        <f t="shared" si="22"/>
        <v>384.22222222222223</v>
      </c>
      <c r="I94" s="4">
        <f t="shared" si="21"/>
        <v>6.0088131854425946</v>
      </c>
      <c r="K94">
        <f t="shared" si="23"/>
        <v>333</v>
      </c>
    </row>
    <row r="95" spans="1:11" x14ac:dyDescent="0.25">
      <c r="A95" t="s">
        <v>9</v>
      </c>
      <c r="C95">
        <v>1995</v>
      </c>
      <c r="D95" s="1">
        <v>348</v>
      </c>
      <c r="E95" s="1">
        <f t="shared" si="24"/>
        <v>532.52910327160123</v>
      </c>
      <c r="F95" s="8">
        <v>350</v>
      </c>
      <c r="G95" s="8">
        <f t="shared" si="25"/>
        <v>511.25</v>
      </c>
      <c r="H95" s="2">
        <f t="shared" si="22"/>
        <v>380.6</v>
      </c>
      <c r="I95" s="4">
        <f t="shared" si="21"/>
        <v>5.855071922202427</v>
      </c>
      <c r="J95">
        <f t="shared" ref="J95:J115" si="26">ROUND(GEOMEAN(D86:D95),0)</f>
        <v>335</v>
      </c>
      <c r="K95">
        <f t="shared" si="23"/>
        <v>449</v>
      </c>
    </row>
    <row r="96" spans="1:11" x14ac:dyDescent="0.25">
      <c r="A96" t="s">
        <v>9</v>
      </c>
      <c r="C96">
        <v>1996</v>
      </c>
      <c r="D96" s="1">
        <v>639</v>
      </c>
      <c r="E96" s="1">
        <f t="shared" si="24"/>
        <v>640.1724224332371</v>
      </c>
      <c r="F96" s="8">
        <v>639</v>
      </c>
      <c r="G96" s="8">
        <f t="shared" si="25"/>
        <v>533.75</v>
      </c>
      <c r="H96" s="2">
        <f t="shared" si="22"/>
        <v>399.6</v>
      </c>
      <c r="I96" s="4">
        <f t="shared" si="21"/>
        <v>6.4614681763537174</v>
      </c>
      <c r="J96">
        <f t="shared" si="26"/>
        <v>347</v>
      </c>
      <c r="K96">
        <f t="shared" si="23"/>
        <v>517</v>
      </c>
    </row>
    <row r="97" spans="1:11" x14ac:dyDescent="0.25">
      <c r="A97" t="s">
        <v>9</v>
      </c>
      <c r="C97">
        <v>1997</v>
      </c>
      <c r="D97" s="1">
        <v>795</v>
      </c>
      <c r="E97" s="1">
        <f t="shared" si="24"/>
        <v>769.57433486038326</v>
      </c>
      <c r="F97" s="8">
        <v>797</v>
      </c>
      <c r="G97" s="8">
        <f t="shared" si="25"/>
        <v>547</v>
      </c>
      <c r="H97" s="2">
        <f t="shared" si="22"/>
        <v>453.8</v>
      </c>
      <c r="I97" s="4">
        <f t="shared" si="21"/>
        <v>6.6795991858443831</v>
      </c>
      <c r="J97">
        <f t="shared" si="26"/>
        <v>389</v>
      </c>
      <c r="K97">
        <f t="shared" si="23"/>
        <v>556</v>
      </c>
    </row>
    <row r="98" spans="1:11" x14ac:dyDescent="0.25">
      <c r="A98" t="s">
        <v>9</v>
      </c>
      <c r="C98">
        <v>1998</v>
      </c>
      <c r="D98" s="1">
        <v>304</v>
      </c>
      <c r="E98" s="1">
        <f t="shared" si="24"/>
        <v>925.13303622910405</v>
      </c>
      <c r="F98" s="8">
        <v>306</v>
      </c>
      <c r="G98" s="8">
        <f t="shared" si="25"/>
        <v>521.5</v>
      </c>
      <c r="H98" s="2">
        <f t="shared" si="22"/>
        <v>447.4</v>
      </c>
      <c r="I98" s="4">
        <f t="shared" si="21"/>
        <v>5.7203117766074119</v>
      </c>
      <c r="J98">
        <f t="shared" si="26"/>
        <v>381</v>
      </c>
      <c r="K98">
        <f t="shared" si="23"/>
        <v>465</v>
      </c>
    </row>
    <row r="99" spans="1:11" x14ac:dyDescent="0.25">
      <c r="A99" t="s">
        <v>9</v>
      </c>
      <c r="C99">
        <v>1999</v>
      </c>
      <c r="D99" s="1">
        <v>905</v>
      </c>
      <c r="E99" s="1">
        <f t="shared" si="24"/>
        <v>1112.1357560316169</v>
      </c>
      <c r="F99" s="8">
        <v>905</v>
      </c>
      <c r="G99" s="8">
        <f t="shared" si="25"/>
        <v>660.75</v>
      </c>
      <c r="H99" s="2">
        <f t="shared" si="22"/>
        <v>508.4</v>
      </c>
      <c r="I99" s="4">
        <f t="shared" si="21"/>
        <v>6.8090393060429797</v>
      </c>
      <c r="J99">
        <f t="shared" si="26"/>
        <v>427</v>
      </c>
      <c r="K99">
        <f t="shared" si="23"/>
        <v>546</v>
      </c>
    </row>
    <row r="100" spans="1:11" x14ac:dyDescent="0.25">
      <c r="A100" t="s">
        <v>9</v>
      </c>
      <c r="C100">
        <v>2000</v>
      </c>
      <c r="D100" s="1">
        <v>1148</v>
      </c>
      <c r="E100" s="1">
        <f t="shared" si="24"/>
        <v>1336.9384633430363</v>
      </c>
      <c r="F100" s="8">
        <v>1148</v>
      </c>
      <c r="G100" s="8">
        <f t="shared" si="25"/>
        <v>788</v>
      </c>
      <c r="H100" s="2">
        <f t="shared" si="22"/>
        <v>615.4</v>
      </c>
      <c r="I100" s="4">
        <f t="shared" si="21"/>
        <v>7.0466472778487557</v>
      </c>
      <c r="J100">
        <f t="shared" si="26"/>
        <v>558</v>
      </c>
      <c r="K100">
        <f t="shared" si="23"/>
        <v>694</v>
      </c>
    </row>
    <row r="101" spans="1:11" x14ac:dyDescent="0.25">
      <c r="A101" t="s">
        <v>9</v>
      </c>
      <c r="C101">
        <v>2001</v>
      </c>
      <c r="D101" s="1">
        <v>5163</v>
      </c>
      <c r="E101" s="1">
        <f t="shared" si="24"/>
        <v>1607.1818975985025</v>
      </c>
      <c r="F101" s="8">
        <v>5163</v>
      </c>
      <c r="G101" s="8">
        <f t="shared" si="25"/>
        <v>1880</v>
      </c>
      <c r="H101" s="2">
        <f t="shared" si="22"/>
        <v>1099.9000000000001</v>
      </c>
      <c r="I101" s="4">
        <f t="shared" si="21"/>
        <v>8.5494667519665324</v>
      </c>
      <c r="J101">
        <f t="shared" si="26"/>
        <v>738</v>
      </c>
      <c r="K101">
        <f t="shared" si="23"/>
        <v>1053</v>
      </c>
    </row>
    <row r="102" spans="1:11" x14ac:dyDescent="0.25">
      <c r="A102" t="s">
        <v>9</v>
      </c>
      <c r="C102">
        <v>2002</v>
      </c>
      <c r="D102" s="1">
        <v>2116</v>
      </c>
      <c r="E102" s="1">
        <f t="shared" si="24"/>
        <v>1932.0512669741024</v>
      </c>
      <c r="F102" s="8">
        <v>2116</v>
      </c>
      <c r="G102" s="8">
        <f t="shared" si="25"/>
        <v>2333</v>
      </c>
      <c r="H102" s="2">
        <f t="shared" si="22"/>
        <v>1256.5999999999999</v>
      </c>
      <c r="I102" s="4">
        <f t="shared" si="21"/>
        <v>7.6577552711348655</v>
      </c>
      <c r="J102">
        <f t="shared" si="26"/>
        <v>844</v>
      </c>
      <c r="K102">
        <f t="shared" si="23"/>
        <v>1281</v>
      </c>
    </row>
    <row r="103" spans="1:11" x14ac:dyDescent="0.25">
      <c r="A103" t="s">
        <v>9</v>
      </c>
      <c r="C103">
        <v>2003</v>
      </c>
      <c r="D103" s="1">
        <v>4257</v>
      </c>
      <c r="E103" s="1">
        <f t="shared" si="24"/>
        <v>2322.5884411676902</v>
      </c>
      <c r="F103" s="8">
        <v>3856</v>
      </c>
      <c r="G103" s="8">
        <f t="shared" si="25"/>
        <v>3171</v>
      </c>
      <c r="H103" s="2">
        <f t="shared" si="22"/>
        <v>1608.1</v>
      </c>
      <c r="I103" s="4">
        <f t="shared" si="21"/>
        <v>8.3565548454534255</v>
      </c>
      <c r="J103">
        <f t="shared" si="26"/>
        <v>1005</v>
      </c>
      <c r="K103">
        <f t="shared" si="23"/>
        <v>2172</v>
      </c>
    </row>
    <row r="104" spans="1:11" x14ac:dyDescent="0.25">
      <c r="A104" t="s">
        <v>9</v>
      </c>
      <c r="C104">
        <v>2004</v>
      </c>
      <c r="D104" s="1">
        <v>3329</v>
      </c>
      <c r="E104" s="1">
        <f t="shared" si="24"/>
        <v>2792.067249589225</v>
      </c>
      <c r="F104" s="8">
        <v>2983</v>
      </c>
      <c r="G104" s="8">
        <f t="shared" si="25"/>
        <v>3716.25</v>
      </c>
      <c r="H104" s="2">
        <f t="shared" si="22"/>
        <v>1900.4</v>
      </c>
      <c r="I104" s="4">
        <f t="shared" si="21"/>
        <v>8.1107275829744889</v>
      </c>
      <c r="J104">
        <f t="shared" si="26"/>
        <v>1241</v>
      </c>
      <c r="K104">
        <f t="shared" si="23"/>
        <v>2818</v>
      </c>
    </row>
    <row r="105" spans="1:11" x14ac:dyDescent="0.25">
      <c r="A105" t="s">
        <v>9</v>
      </c>
      <c r="C105">
        <v>2005</v>
      </c>
      <c r="D105" s="1">
        <v>5177</v>
      </c>
      <c r="E105" s="1">
        <f t="shared" si="24"/>
        <v>3356.4446408376384</v>
      </c>
      <c r="F105" s="8">
        <v>2602</v>
      </c>
      <c r="G105" s="8">
        <f t="shared" si="25"/>
        <v>3719.75</v>
      </c>
      <c r="H105" s="2">
        <f t="shared" si="22"/>
        <v>2383.3000000000002</v>
      </c>
      <c r="I105" s="4">
        <f t="shared" si="21"/>
        <v>8.5521741603114823</v>
      </c>
      <c r="J105">
        <f t="shared" si="26"/>
        <v>1625</v>
      </c>
      <c r="K105">
        <f t="shared" si="23"/>
        <v>3809</v>
      </c>
    </row>
    <row r="106" spans="1:11" x14ac:dyDescent="0.25">
      <c r="A106" t="s">
        <v>9</v>
      </c>
      <c r="C106">
        <v>2006</v>
      </c>
      <c r="D106" s="1">
        <v>4669</v>
      </c>
      <c r="E106" s="1">
        <f t="shared" si="24"/>
        <v>4034.9030377635572</v>
      </c>
      <c r="F106" s="8">
        <v>2483</v>
      </c>
      <c r="G106" s="8">
        <f t="shared" si="25"/>
        <v>4358</v>
      </c>
      <c r="H106" s="2">
        <f t="shared" si="22"/>
        <v>2786.3</v>
      </c>
      <c r="I106" s="4">
        <f t="shared" si="21"/>
        <v>8.4489143506629425</v>
      </c>
      <c r="J106">
        <f t="shared" si="26"/>
        <v>1983</v>
      </c>
      <c r="K106">
        <f t="shared" si="23"/>
        <v>3733</v>
      </c>
    </row>
    <row r="107" spans="1:11" x14ac:dyDescent="0.25">
      <c r="A107" t="s">
        <v>9</v>
      </c>
      <c r="C107">
        <v>2007</v>
      </c>
      <c r="D107" s="1">
        <v>3742</v>
      </c>
      <c r="E107" s="1">
        <f t="shared" si="24"/>
        <v>4850.5023220316289</v>
      </c>
      <c r="F107" s="8">
        <v>2016</v>
      </c>
      <c r="G107" s="8">
        <f t="shared" si="25"/>
        <v>4229.25</v>
      </c>
      <c r="H107" s="2">
        <f t="shared" si="22"/>
        <v>3081</v>
      </c>
      <c r="I107" s="4">
        <f t="shared" si="21"/>
        <v>8.2276427079044296</v>
      </c>
      <c r="J107">
        <f t="shared" si="26"/>
        <v>2315</v>
      </c>
      <c r="K107">
        <f t="shared" si="23"/>
        <v>4184</v>
      </c>
    </row>
    <row r="108" spans="1:11" x14ac:dyDescent="0.25">
      <c r="A108" t="s">
        <v>9</v>
      </c>
      <c r="C108">
        <v>2008</v>
      </c>
      <c r="D108" s="1">
        <v>3930</v>
      </c>
      <c r="E108" s="1">
        <f t="shared" si="24"/>
        <v>5830.963608254352</v>
      </c>
      <c r="G108" s="8">
        <f t="shared" si="25"/>
        <v>4379.5</v>
      </c>
      <c r="H108" s="2">
        <f t="shared" si="22"/>
        <v>3443.6</v>
      </c>
      <c r="I108" s="4">
        <f t="shared" si="21"/>
        <v>8.2766491254218604</v>
      </c>
      <c r="J108">
        <f t="shared" si="26"/>
        <v>2990</v>
      </c>
      <c r="K108">
        <f t="shared" si="23"/>
        <v>4117</v>
      </c>
    </row>
    <row r="109" spans="1:11" x14ac:dyDescent="0.25">
      <c r="A109" t="s">
        <v>9</v>
      </c>
      <c r="C109">
        <v>2009</v>
      </c>
      <c r="D109" s="1">
        <v>4977</v>
      </c>
      <c r="E109" s="1">
        <f t="shared" si="24"/>
        <v>7009.6114471182555</v>
      </c>
      <c r="G109" s="8">
        <f t="shared" si="25"/>
        <v>4329.5</v>
      </c>
      <c r="H109" s="2">
        <f t="shared" si="22"/>
        <v>3850.8</v>
      </c>
      <c r="I109" s="4">
        <f t="shared" si="21"/>
        <v>8.5127834829275368</v>
      </c>
      <c r="J109">
        <f t="shared" si="26"/>
        <v>3546</v>
      </c>
      <c r="K109">
        <f t="shared" si="23"/>
        <v>4462</v>
      </c>
    </row>
    <row r="110" spans="1:11" x14ac:dyDescent="0.25">
      <c r="A110" t="s">
        <v>9</v>
      </c>
      <c r="C110">
        <v>2010</v>
      </c>
      <c r="D110" s="1">
        <v>7995</v>
      </c>
      <c r="E110" s="1">
        <f t="shared" si="24"/>
        <v>8426.5064817101502</v>
      </c>
      <c r="G110" s="8">
        <f t="shared" si="25"/>
        <v>5161</v>
      </c>
      <c r="H110" s="2">
        <f t="shared" si="22"/>
        <v>4535.5</v>
      </c>
      <c r="I110" s="4">
        <f t="shared" si="21"/>
        <v>8.9866966956202905</v>
      </c>
      <c r="J110">
        <f t="shared" si="26"/>
        <v>4306</v>
      </c>
      <c r="K110">
        <f t="shared" si="23"/>
        <v>4867</v>
      </c>
    </row>
    <row r="111" spans="1:11" x14ac:dyDescent="0.25">
      <c r="A111" t="s">
        <v>9</v>
      </c>
      <c r="C111">
        <v>2011</v>
      </c>
      <c r="D111" s="1">
        <v>8778</v>
      </c>
      <c r="E111" s="1">
        <f t="shared" si="24"/>
        <v>10129.807054497247</v>
      </c>
      <c r="G111" s="8">
        <f t="shared" si="25"/>
        <v>6420</v>
      </c>
      <c r="H111" s="2">
        <f t="shared" si="22"/>
        <v>4897</v>
      </c>
      <c r="I111" s="4">
        <f t="shared" si="21"/>
        <v>9.0801177849262089</v>
      </c>
      <c r="J111">
        <f t="shared" si="26"/>
        <v>4540</v>
      </c>
      <c r="K111">
        <f t="shared" si="23"/>
        <v>5522</v>
      </c>
    </row>
    <row r="112" spans="1:11" x14ac:dyDescent="0.25">
      <c r="A112" t="s">
        <v>9</v>
      </c>
      <c r="C112">
        <v>2012</v>
      </c>
      <c r="D112" s="1">
        <v>12797</v>
      </c>
      <c r="E112" s="1">
        <f t="shared" si="24"/>
        <v>12177.406044137642</v>
      </c>
      <c r="G112" s="8">
        <f t="shared" si="25"/>
        <v>8636.75</v>
      </c>
      <c r="H112" s="2">
        <f t="shared" si="22"/>
        <v>5965.1</v>
      </c>
      <c r="I112" s="4">
        <f t="shared" si="21"/>
        <v>9.457044187699406</v>
      </c>
      <c r="J112">
        <f t="shared" si="26"/>
        <v>5436</v>
      </c>
      <c r="K112">
        <f t="shared" si="23"/>
        <v>7062</v>
      </c>
    </row>
    <row r="113" spans="1:11" x14ac:dyDescent="0.25">
      <c r="A113" t="s">
        <v>9</v>
      </c>
      <c r="C113">
        <v>2013</v>
      </c>
      <c r="D113" s="1">
        <v>21124</v>
      </c>
      <c r="E113" s="1">
        <f t="shared" si="24"/>
        <v>14638.89856598653</v>
      </c>
      <c r="G113" s="8">
        <f t="shared" si="25"/>
        <v>12673.5</v>
      </c>
      <c r="H113" s="2">
        <f t="shared" si="22"/>
        <v>7651.8</v>
      </c>
      <c r="I113" s="4">
        <f t="shared" si="21"/>
        <v>9.958212452225375</v>
      </c>
      <c r="J113">
        <f t="shared" si="26"/>
        <v>6380</v>
      </c>
      <c r="K113">
        <f t="shared" si="23"/>
        <v>9886</v>
      </c>
    </row>
    <row r="114" spans="1:11" x14ac:dyDescent="0.25">
      <c r="A114" t="s">
        <v>9</v>
      </c>
      <c r="C114">
        <v>2014</v>
      </c>
      <c r="D114" s="1">
        <v>14172</v>
      </c>
      <c r="E114" s="1">
        <f t="shared" si="24"/>
        <v>17597.947415772338</v>
      </c>
      <c r="G114" s="8">
        <f>AVERAGE(D111:D114)</f>
        <v>14217.75</v>
      </c>
      <c r="H114" s="2">
        <f t="shared" si="22"/>
        <v>8736.1</v>
      </c>
      <c r="I114" s="4">
        <f t="shared" si="21"/>
        <v>9.559094025166905</v>
      </c>
      <c r="J114">
        <f t="shared" si="26"/>
        <v>7374</v>
      </c>
      <c r="K114">
        <f t="shared" si="23"/>
        <v>12187</v>
      </c>
    </row>
    <row r="115" spans="1:11" x14ac:dyDescent="0.25">
      <c r="A115" t="s">
        <v>9</v>
      </c>
      <c r="C115">
        <v>2015</v>
      </c>
      <c r="D115" s="1">
        <v>17965</v>
      </c>
      <c r="E115" s="1">
        <f t="shared" si="24"/>
        <v>21155.126654668373</v>
      </c>
      <c r="G115" s="8">
        <f>AVERAGE(D112:D115)</f>
        <v>16514.5</v>
      </c>
      <c r="H115" s="2">
        <f t="shared" si="22"/>
        <v>10014.9</v>
      </c>
      <c r="I115" s="4">
        <f t="shared" si="21"/>
        <v>9.7962363617891519</v>
      </c>
      <c r="J115">
        <f t="shared" si="26"/>
        <v>8351</v>
      </c>
      <c r="K115">
        <f t="shared" si="23"/>
        <v>14329</v>
      </c>
    </row>
    <row r="116" spans="1:11" x14ac:dyDescent="0.25">
      <c r="A116" t="s">
        <v>9</v>
      </c>
      <c r="C116">
        <v>2016</v>
      </c>
      <c r="D116" s="1">
        <v>9656</v>
      </c>
      <c r="E116" s="1">
        <f t="shared" si="24"/>
        <v>25431.339985363808</v>
      </c>
      <c r="G116" s="8">
        <f>AVERAGE(D113:D116)</f>
        <v>15729.25</v>
      </c>
      <c r="H116" s="2">
        <f t="shared" si="22"/>
        <v>10513.6</v>
      </c>
      <c r="I116" s="4">
        <f t="shared" si="21"/>
        <v>9.1754383199669185</v>
      </c>
      <c r="J116">
        <f t="shared" ref="J116" si="27">ROUND(GEOMEAN(D107:D116),0)</f>
        <v>8981</v>
      </c>
      <c r="K116">
        <f t="shared" ref="K116" si="28">ROUND(GEOMEAN(D112:D116),0)</f>
        <v>14605</v>
      </c>
    </row>
    <row r="117" spans="1:11" x14ac:dyDescent="0.25">
      <c r="A117" t="s">
        <v>10</v>
      </c>
      <c r="B117" s="17" t="s">
        <v>16</v>
      </c>
      <c r="C117">
        <v>1980</v>
      </c>
      <c r="I117" s="4">
        <f t="shared" si="21"/>
        <v>0</v>
      </c>
    </row>
    <row r="118" spans="1:11" x14ac:dyDescent="0.25">
      <c r="A118" t="s">
        <v>10</v>
      </c>
      <c r="B118" s="17" t="s">
        <v>16</v>
      </c>
      <c r="C118">
        <v>1981</v>
      </c>
      <c r="I118" s="4">
        <f t="shared" si="21"/>
        <v>0</v>
      </c>
    </row>
    <row r="119" spans="1:11" x14ac:dyDescent="0.25">
      <c r="A119" t="s">
        <v>10</v>
      </c>
      <c r="B119" s="17" t="s">
        <v>16</v>
      </c>
      <c r="C119">
        <v>1982</v>
      </c>
      <c r="I119" s="4">
        <f t="shared" si="21"/>
        <v>0</v>
      </c>
    </row>
    <row r="120" spans="1:11" x14ac:dyDescent="0.25">
      <c r="A120" t="s">
        <v>10</v>
      </c>
      <c r="B120" s="17" t="s">
        <v>16</v>
      </c>
      <c r="C120">
        <v>1983</v>
      </c>
      <c r="I120" s="4">
        <f t="shared" si="21"/>
        <v>0</v>
      </c>
    </row>
    <row r="121" spans="1:11" x14ac:dyDescent="0.25">
      <c r="A121" t="s">
        <v>10</v>
      </c>
      <c r="B121" s="17" t="s">
        <v>16</v>
      </c>
      <c r="C121">
        <v>1984</v>
      </c>
      <c r="D121" s="1">
        <v>24500</v>
      </c>
      <c r="I121" s="4">
        <f t="shared" si="21"/>
        <v>10.106469212026385</v>
      </c>
    </row>
    <row r="122" spans="1:11" x14ac:dyDescent="0.25">
      <c r="A122" t="s">
        <v>10</v>
      </c>
      <c r="B122" s="17" t="s">
        <v>16</v>
      </c>
      <c r="C122">
        <v>1985</v>
      </c>
      <c r="D122" s="1">
        <v>26700</v>
      </c>
      <c r="I122" s="4">
        <f t="shared" si="21"/>
        <v>10.192456296870509</v>
      </c>
    </row>
    <row r="123" spans="1:11" x14ac:dyDescent="0.25">
      <c r="A123" t="s">
        <v>10</v>
      </c>
      <c r="B123" s="17" t="s">
        <v>16</v>
      </c>
      <c r="C123">
        <v>1986</v>
      </c>
      <c r="D123" s="1">
        <v>22076</v>
      </c>
      <c r="I123" s="4">
        <f t="shared" si="21"/>
        <v>10.00229162159471</v>
      </c>
    </row>
    <row r="124" spans="1:11" x14ac:dyDescent="0.25">
      <c r="A124" t="s">
        <v>10</v>
      </c>
      <c r="B124" s="17" t="s">
        <v>16</v>
      </c>
      <c r="C124">
        <v>1987</v>
      </c>
      <c r="D124" s="1">
        <v>25511</v>
      </c>
      <c r="F124" s="1">
        <v>22029.162283540583</v>
      </c>
      <c r="I124" s="4">
        <f t="shared" si="21"/>
        <v>10.146904208689893</v>
      </c>
    </row>
    <row r="125" spans="1:11" x14ac:dyDescent="0.25">
      <c r="A125" t="s">
        <v>10</v>
      </c>
      <c r="B125" s="17" t="s">
        <v>16</v>
      </c>
      <c r="C125">
        <v>1988</v>
      </c>
      <c r="D125" s="1">
        <v>20314</v>
      </c>
      <c r="F125" s="1">
        <v>25391.570487638019</v>
      </c>
      <c r="I125" s="4">
        <f t="shared" si="21"/>
        <v>9.9191148084218277</v>
      </c>
      <c r="K125">
        <f t="shared" ref="K125:K152" si="29">ROUND(GEOMEAN(D121:D125),0)</f>
        <v>23704</v>
      </c>
    </row>
    <row r="126" spans="1:11" x14ac:dyDescent="0.25">
      <c r="A126" t="s">
        <v>10</v>
      </c>
      <c r="B126" s="17" t="s">
        <v>16</v>
      </c>
      <c r="C126">
        <v>1989</v>
      </c>
      <c r="D126" s="1">
        <v>24979</v>
      </c>
      <c r="F126" s="1">
        <v>21085.290833333329</v>
      </c>
      <c r="I126" s="4">
        <f t="shared" si="21"/>
        <v>10.125830783679568</v>
      </c>
      <c r="K126">
        <f t="shared" si="29"/>
        <v>23796</v>
      </c>
    </row>
    <row r="127" spans="1:11" x14ac:dyDescent="0.25">
      <c r="A127" t="s">
        <v>10</v>
      </c>
      <c r="B127" s="17" t="s">
        <v>16</v>
      </c>
      <c r="C127">
        <v>1990</v>
      </c>
      <c r="D127" s="1">
        <v>9289</v>
      </c>
      <c r="E127" s="1">
        <f>8759*EXP(0.0564*(C127-1989))</f>
        <v>9267.2042522723877</v>
      </c>
      <c r="F127" s="1">
        <v>24968.209714000113</v>
      </c>
      <c r="G127" s="1">
        <f>AVERAGE(D124:D127)</f>
        <v>20023.25</v>
      </c>
      <c r="I127" s="4">
        <f t="shared" si="21"/>
        <v>9.1366938318078841</v>
      </c>
      <c r="K127">
        <f t="shared" si="29"/>
        <v>19266</v>
      </c>
    </row>
    <row r="128" spans="1:11" x14ac:dyDescent="0.25">
      <c r="A128" t="s">
        <v>10</v>
      </c>
      <c r="B128" s="17" t="s">
        <v>16</v>
      </c>
      <c r="C128">
        <v>1991</v>
      </c>
      <c r="D128" s="1">
        <v>17317</v>
      </c>
      <c r="E128" s="1">
        <f t="shared" ref="E128:E155" si="30">8759*EXP(0.0564*(C128-1989))</f>
        <v>9804.8949256005708</v>
      </c>
      <c r="F128" s="1">
        <v>9286.6394378610003</v>
      </c>
      <c r="G128" s="1">
        <f t="shared" ref="G128:G153" si="31">AVERAGE(D125:D128)</f>
        <v>17974.75</v>
      </c>
      <c r="I128" s="4">
        <f t="shared" si="21"/>
        <v>9.7595017020077464</v>
      </c>
      <c r="K128">
        <f t="shared" si="29"/>
        <v>18353</v>
      </c>
    </row>
    <row r="129" spans="1:11" x14ac:dyDescent="0.25">
      <c r="A129" t="s">
        <v>10</v>
      </c>
      <c r="B129" s="17" t="s">
        <v>16</v>
      </c>
      <c r="C129">
        <v>1992</v>
      </c>
      <c r="D129" s="1">
        <v>19394</v>
      </c>
      <c r="E129" s="1">
        <f t="shared" si="30"/>
        <v>10373.782845942409</v>
      </c>
      <c r="F129" s="1">
        <v>17315.881831535185</v>
      </c>
      <c r="G129" s="1">
        <f t="shared" si="31"/>
        <v>17744.75</v>
      </c>
      <c r="I129" s="4">
        <f t="shared" si="21"/>
        <v>9.8727705798740679</v>
      </c>
      <c r="K129">
        <f t="shared" si="29"/>
        <v>17374</v>
      </c>
    </row>
    <row r="130" spans="1:11" x14ac:dyDescent="0.25">
      <c r="A130" t="s">
        <v>10</v>
      </c>
      <c r="B130" s="17" t="s">
        <v>16</v>
      </c>
      <c r="C130">
        <v>1993</v>
      </c>
      <c r="D130" s="1">
        <v>9122</v>
      </c>
      <c r="E130" s="1">
        <f t="shared" si="30"/>
        <v>10975.678102759201</v>
      </c>
      <c r="F130" s="1">
        <v>19346.140092837133</v>
      </c>
      <c r="G130" s="1">
        <f t="shared" si="31"/>
        <v>13780.5</v>
      </c>
      <c r="H130" s="2">
        <f t="shared" ref="H130:H153" si="32">AVERAGE(D121:D130)</f>
        <v>19920.2</v>
      </c>
      <c r="I130" s="4">
        <f t="shared" si="21"/>
        <v>9.1185539763454742</v>
      </c>
      <c r="J130">
        <f t="shared" ref="J130:J152" si="33">ROUND(GEOMEAN(D121:D130),0)</f>
        <v>18732</v>
      </c>
      <c r="K130">
        <f t="shared" si="29"/>
        <v>14803</v>
      </c>
    </row>
    <row r="131" spans="1:11" x14ac:dyDescent="0.25">
      <c r="A131" t="s">
        <v>10</v>
      </c>
      <c r="B131" s="17" t="s">
        <v>16</v>
      </c>
      <c r="C131">
        <v>1994</v>
      </c>
      <c r="D131" s="1">
        <v>8104</v>
      </c>
      <c r="E131" s="1">
        <f t="shared" si="30"/>
        <v>11612.495808364311</v>
      </c>
      <c r="F131" s="1">
        <v>7344.7648450980396</v>
      </c>
      <c r="G131" s="1">
        <f t="shared" si="31"/>
        <v>13484.25</v>
      </c>
      <c r="H131" s="2">
        <f t="shared" si="32"/>
        <v>18280.599999999999</v>
      </c>
      <c r="I131" s="4">
        <f t="shared" si="21"/>
        <v>9.0002364341697767</v>
      </c>
      <c r="J131">
        <f t="shared" si="33"/>
        <v>16770</v>
      </c>
      <c r="K131">
        <f t="shared" si="29"/>
        <v>11819</v>
      </c>
    </row>
    <row r="132" spans="1:11" x14ac:dyDescent="0.25">
      <c r="A132" t="s">
        <v>10</v>
      </c>
      <c r="B132" s="17" t="s">
        <v>16</v>
      </c>
      <c r="C132">
        <v>1995</v>
      </c>
      <c r="D132" s="1">
        <v>8055</v>
      </c>
      <c r="E132" s="1">
        <f t="shared" si="30"/>
        <v>12286.26219143384</v>
      </c>
      <c r="F132" s="1">
        <v>7521.9894713111062</v>
      </c>
      <c r="G132" s="1">
        <f t="shared" si="31"/>
        <v>11168.75</v>
      </c>
      <c r="H132" s="2">
        <f t="shared" si="32"/>
        <v>16416.099999999999</v>
      </c>
      <c r="I132" s="4">
        <f t="shared" si="21"/>
        <v>8.9941724343983989</v>
      </c>
      <c r="J132">
        <f t="shared" si="33"/>
        <v>14876</v>
      </c>
      <c r="K132">
        <f t="shared" si="29"/>
        <v>11487</v>
      </c>
    </row>
    <row r="133" spans="1:11" x14ac:dyDescent="0.25">
      <c r="A133" t="s">
        <v>10</v>
      </c>
      <c r="B133" s="17" t="s">
        <v>16</v>
      </c>
      <c r="C133">
        <v>1996</v>
      </c>
      <c r="D133" s="1">
        <v>7625</v>
      </c>
      <c r="E133" s="1">
        <f t="shared" si="30"/>
        <v>12999.121044067719</v>
      </c>
      <c r="F133" s="1">
        <v>7042.4625951158487</v>
      </c>
      <c r="G133" s="1">
        <f t="shared" si="31"/>
        <v>8226.5</v>
      </c>
      <c r="H133" s="2">
        <f t="shared" si="32"/>
        <v>14971</v>
      </c>
      <c r="I133" s="4">
        <f t="shared" si="21"/>
        <v>8.9393187404175087</v>
      </c>
      <c r="J133">
        <f t="shared" si="33"/>
        <v>13376</v>
      </c>
      <c r="K133">
        <f t="shared" si="29"/>
        <v>9749</v>
      </c>
    </row>
    <row r="134" spans="1:11" x14ac:dyDescent="0.25">
      <c r="A134" t="s">
        <v>10</v>
      </c>
      <c r="B134" s="17" t="s">
        <v>16</v>
      </c>
      <c r="C134">
        <v>1997</v>
      </c>
      <c r="D134" s="1">
        <v>8749</v>
      </c>
      <c r="E134" s="1">
        <f t="shared" si="30"/>
        <v>13753.34054291447</v>
      </c>
      <c r="F134" s="1">
        <v>7132.9945090243091</v>
      </c>
      <c r="G134" s="1">
        <f t="shared" si="31"/>
        <v>8133.25</v>
      </c>
      <c r="H134" s="2">
        <f t="shared" si="32"/>
        <v>13294.8</v>
      </c>
      <c r="I134" s="4">
        <f t="shared" si="21"/>
        <v>9.0768089793516609</v>
      </c>
      <c r="J134">
        <f t="shared" si="33"/>
        <v>12019</v>
      </c>
      <c r="K134">
        <f t="shared" si="29"/>
        <v>8314</v>
      </c>
    </row>
    <row r="135" spans="1:11" x14ac:dyDescent="0.25">
      <c r="A135" t="s">
        <v>10</v>
      </c>
      <c r="B135" s="17" t="s">
        <v>16</v>
      </c>
      <c r="C135">
        <v>1998</v>
      </c>
      <c r="D135" s="1">
        <v>9375</v>
      </c>
      <c r="E135" s="1">
        <f t="shared" si="30"/>
        <v>14551.320466063156</v>
      </c>
      <c r="F135" s="1">
        <v>8740.1322420703073</v>
      </c>
      <c r="G135" s="1">
        <f t="shared" si="31"/>
        <v>8451</v>
      </c>
      <c r="H135" s="2">
        <f t="shared" si="32"/>
        <v>12200.9</v>
      </c>
      <c r="I135" s="4">
        <f t="shared" si="21"/>
        <v>9.1459085118167938</v>
      </c>
      <c r="J135">
        <f t="shared" si="33"/>
        <v>11124</v>
      </c>
      <c r="K135">
        <f t="shared" si="29"/>
        <v>8360</v>
      </c>
    </row>
    <row r="136" spans="1:11" x14ac:dyDescent="0.25">
      <c r="A136" t="s">
        <v>10</v>
      </c>
      <c r="B136" s="17" t="s">
        <v>16</v>
      </c>
      <c r="C136">
        <v>1999</v>
      </c>
      <c r="D136" s="1">
        <v>11098</v>
      </c>
      <c r="E136" s="1">
        <f t="shared" si="30"/>
        <v>15395.599828665223</v>
      </c>
      <c r="F136" s="1">
        <v>9384.2803569823918</v>
      </c>
      <c r="G136" s="1">
        <f t="shared" si="31"/>
        <v>9211.75</v>
      </c>
      <c r="H136" s="2">
        <f t="shared" si="32"/>
        <v>10812.8</v>
      </c>
      <c r="I136" s="4">
        <f t="shared" si="21"/>
        <v>9.3146102931519792</v>
      </c>
      <c r="J136">
        <f t="shared" si="33"/>
        <v>10257</v>
      </c>
      <c r="K136">
        <f t="shared" si="29"/>
        <v>8902</v>
      </c>
    </row>
    <row r="137" spans="1:11" x14ac:dyDescent="0.25">
      <c r="A137" t="s">
        <v>10</v>
      </c>
      <c r="B137" s="17" t="s">
        <v>16</v>
      </c>
      <c r="C137">
        <v>2000</v>
      </c>
      <c r="D137" s="1">
        <v>20575</v>
      </c>
      <c r="E137" s="1">
        <f t="shared" si="30"/>
        <v>16288.864961581276</v>
      </c>
      <c r="F137" s="1">
        <v>11037.940732091005</v>
      </c>
      <c r="G137" s="1">
        <f t="shared" si="31"/>
        <v>12449.25</v>
      </c>
      <c r="H137" s="2">
        <f t="shared" si="32"/>
        <v>11941.4</v>
      </c>
      <c r="I137" s="4">
        <f t="shared" si="21"/>
        <v>9.9318806270373461</v>
      </c>
      <c r="J137">
        <f t="shared" si="33"/>
        <v>11106</v>
      </c>
      <c r="K137">
        <f t="shared" si="29"/>
        <v>10739</v>
      </c>
    </row>
    <row r="138" spans="1:11" x14ac:dyDescent="0.25">
      <c r="A138" t="s">
        <v>10</v>
      </c>
      <c r="B138" s="17" t="s">
        <v>16</v>
      </c>
      <c r="C138">
        <v>2001</v>
      </c>
      <c r="D138" s="1">
        <v>40719</v>
      </c>
      <c r="E138" s="1">
        <f t="shared" si="30"/>
        <v>17233.958058757471</v>
      </c>
      <c r="F138" s="1">
        <v>20263.250048017995</v>
      </c>
      <c r="G138" s="1">
        <f t="shared" si="31"/>
        <v>20441.75</v>
      </c>
      <c r="H138" s="2">
        <f t="shared" si="32"/>
        <v>14281.6</v>
      </c>
      <c r="I138" s="4">
        <f t="shared" si="21"/>
        <v>10.614474651224404</v>
      </c>
      <c r="J138">
        <f t="shared" si="33"/>
        <v>12098</v>
      </c>
      <c r="K138">
        <f t="shared" si="29"/>
        <v>15013</v>
      </c>
    </row>
    <row r="139" spans="1:11" x14ac:dyDescent="0.25">
      <c r="A139" t="s">
        <v>10</v>
      </c>
      <c r="B139" s="17" t="s">
        <v>16</v>
      </c>
      <c r="C139">
        <v>2002</v>
      </c>
      <c r="D139" s="1">
        <v>41931</v>
      </c>
      <c r="E139" s="1">
        <f t="shared" si="30"/>
        <v>18233.886220527598</v>
      </c>
      <c r="F139" s="1">
        <v>41023.74033555825</v>
      </c>
      <c r="G139" s="1">
        <f t="shared" si="31"/>
        <v>28580.75</v>
      </c>
      <c r="H139" s="2">
        <f t="shared" si="32"/>
        <v>16535.3</v>
      </c>
      <c r="I139" s="4">
        <f t="shared" si="21"/>
        <v>10.643804537572464</v>
      </c>
      <c r="J139">
        <f t="shared" si="33"/>
        <v>13068</v>
      </c>
      <c r="K139">
        <f t="shared" si="29"/>
        <v>20539</v>
      </c>
    </row>
    <row r="140" spans="1:11" x14ac:dyDescent="0.25">
      <c r="A140" t="s">
        <v>10</v>
      </c>
      <c r="B140" s="17" t="s">
        <v>16</v>
      </c>
      <c r="C140">
        <v>2003</v>
      </c>
      <c r="D140" s="1">
        <v>29146</v>
      </c>
      <c r="E140" s="1">
        <f t="shared" si="30"/>
        <v>19291.831021614824</v>
      </c>
      <c r="F140" s="1">
        <v>42350.202049698521</v>
      </c>
      <c r="G140" s="1">
        <f t="shared" si="31"/>
        <v>33092.75</v>
      </c>
      <c r="H140" s="2">
        <f t="shared" si="32"/>
        <v>18537.7</v>
      </c>
      <c r="I140" s="4">
        <f t="shared" si="21"/>
        <v>10.280107270530456</v>
      </c>
      <c r="J140">
        <f t="shared" si="33"/>
        <v>14677</v>
      </c>
      <c r="K140">
        <f t="shared" si="29"/>
        <v>25769</v>
      </c>
    </row>
    <row r="141" spans="1:11" x14ac:dyDescent="0.25">
      <c r="A141" t="s">
        <v>10</v>
      </c>
      <c r="B141" s="17" t="s">
        <v>16</v>
      </c>
      <c r="C141">
        <v>2004</v>
      </c>
      <c r="D141" s="1">
        <v>23071</v>
      </c>
      <c r="E141" s="1">
        <f t="shared" si="30"/>
        <v>20411.158634276653</v>
      </c>
      <c r="F141" s="1">
        <v>29158.275462961057</v>
      </c>
      <c r="G141" s="1">
        <f t="shared" si="31"/>
        <v>33716.75</v>
      </c>
      <c r="H141" s="2">
        <f t="shared" si="32"/>
        <v>20034.400000000001</v>
      </c>
      <c r="I141" s="4">
        <f t="shared" si="21"/>
        <v>10.046375040084676</v>
      </c>
      <c r="J141">
        <f t="shared" si="33"/>
        <v>16296</v>
      </c>
      <c r="K141">
        <f t="shared" si="29"/>
        <v>29831</v>
      </c>
    </row>
    <row r="142" spans="1:11" x14ac:dyDescent="0.25">
      <c r="A142" t="s">
        <v>10</v>
      </c>
      <c r="B142" s="17" t="s">
        <v>16</v>
      </c>
      <c r="C142">
        <v>2005</v>
      </c>
      <c r="D142" s="1">
        <v>18130</v>
      </c>
      <c r="E142" s="1">
        <f t="shared" si="30"/>
        <v>21595.430538802928</v>
      </c>
      <c r="F142" s="1">
        <v>23050.885956968556</v>
      </c>
      <c r="G142" s="1">
        <f t="shared" si="31"/>
        <v>28069.5</v>
      </c>
      <c r="H142" s="2">
        <f t="shared" si="32"/>
        <v>21041.9</v>
      </c>
      <c r="I142" s="4">
        <f t="shared" si="21"/>
        <v>9.8053784594258087</v>
      </c>
      <c r="J142">
        <f t="shared" si="33"/>
        <v>17673</v>
      </c>
      <c r="K142">
        <f t="shared" si="29"/>
        <v>29085</v>
      </c>
    </row>
    <row r="143" spans="1:11" x14ac:dyDescent="0.25">
      <c r="A143" t="s">
        <v>10</v>
      </c>
      <c r="B143" s="17" t="s">
        <v>16</v>
      </c>
      <c r="C143">
        <v>2006</v>
      </c>
      <c r="D143" s="1">
        <v>9510</v>
      </c>
      <c r="E143" s="1">
        <f t="shared" si="30"/>
        <v>22848.414855445539</v>
      </c>
      <c r="F143" s="1">
        <v>18197.451643346816</v>
      </c>
      <c r="G143" s="1">
        <f t="shared" si="31"/>
        <v>19964.25</v>
      </c>
      <c r="H143" s="2">
        <f t="shared" si="32"/>
        <v>21230.400000000001</v>
      </c>
      <c r="I143" s="4">
        <f t="shared" si="21"/>
        <v>9.160204302482386</v>
      </c>
      <c r="J143">
        <f t="shared" si="33"/>
        <v>18068</v>
      </c>
      <c r="K143">
        <f t="shared" si="29"/>
        <v>21745</v>
      </c>
    </row>
    <row r="144" spans="1:11" x14ac:dyDescent="0.25">
      <c r="A144" t="s">
        <v>10</v>
      </c>
      <c r="B144" s="17" t="s">
        <v>16</v>
      </c>
      <c r="C144">
        <v>2007</v>
      </c>
      <c r="D144" s="1">
        <v>14166</v>
      </c>
      <c r="E144" s="1">
        <f t="shared" si="30"/>
        <v>24174.098333835878</v>
      </c>
      <c r="F144" s="1">
        <v>9469.5477768477012</v>
      </c>
      <c r="G144" s="1">
        <f t="shared" si="31"/>
        <v>16219.25</v>
      </c>
      <c r="H144" s="2">
        <f t="shared" si="32"/>
        <v>21772.1</v>
      </c>
      <c r="I144" s="4">
        <f t="shared" si="21"/>
        <v>9.5586705953793505</v>
      </c>
      <c r="J144">
        <f t="shared" si="33"/>
        <v>18960</v>
      </c>
      <c r="K144">
        <f t="shared" si="29"/>
        <v>17502</v>
      </c>
    </row>
    <row r="145" spans="1:11" x14ac:dyDescent="0.25">
      <c r="A145" t="s">
        <v>10</v>
      </c>
      <c r="B145" s="17" t="s">
        <v>16</v>
      </c>
      <c r="C145">
        <v>2008</v>
      </c>
      <c r="D145" s="1">
        <v>23876</v>
      </c>
      <c r="E145" s="1">
        <f t="shared" si="30"/>
        <v>25576.699038037979</v>
      </c>
      <c r="F145" s="1">
        <v>14402</v>
      </c>
      <c r="G145" s="1">
        <f t="shared" si="31"/>
        <v>16420.5</v>
      </c>
      <c r="H145" s="2">
        <f t="shared" si="32"/>
        <v>23222.2</v>
      </c>
      <c r="I145" s="4">
        <f t="shared" si="21"/>
        <v>10.080670931473959</v>
      </c>
      <c r="J145">
        <f t="shared" si="33"/>
        <v>20818</v>
      </c>
      <c r="K145">
        <f t="shared" si="29"/>
        <v>16818</v>
      </c>
    </row>
    <row r="146" spans="1:11" x14ac:dyDescent="0.25">
      <c r="A146" t="s">
        <v>10</v>
      </c>
      <c r="B146" s="17" t="s">
        <v>16</v>
      </c>
      <c r="C146">
        <v>2009</v>
      </c>
      <c r="D146" s="1">
        <v>42739</v>
      </c>
      <c r="E146" s="1">
        <f t="shared" si="30"/>
        <v>27060.679767598656</v>
      </c>
      <c r="G146" s="1">
        <f t="shared" si="31"/>
        <v>22572.75</v>
      </c>
      <c r="H146" s="2">
        <f t="shared" si="32"/>
        <v>26386.3</v>
      </c>
      <c r="I146" s="4">
        <f t="shared" si="21"/>
        <v>10.662890528873138</v>
      </c>
      <c r="J146">
        <f t="shared" si="33"/>
        <v>23823</v>
      </c>
      <c r="K146">
        <f t="shared" si="29"/>
        <v>19025</v>
      </c>
    </row>
    <row r="147" spans="1:11" x14ac:dyDescent="0.25">
      <c r="A147" t="s">
        <v>10</v>
      </c>
      <c r="B147" s="17" t="s">
        <v>16</v>
      </c>
      <c r="C147">
        <v>2010</v>
      </c>
      <c r="D147" s="1">
        <v>44133</v>
      </c>
      <c r="E147" s="1">
        <f t="shared" si="30"/>
        <v>28630.762257297825</v>
      </c>
      <c r="G147" s="1">
        <f t="shared" si="31"/>
        <v>31228.5</v>
      </c>
      <c r="H147" s="2">
        <f t="shared" si="32"/>
        <v>28742.1</v>
      </c>
      <c r="I147" s="4">
        <f t="shared" si="21"/>
        <v>10.694985739443027</v>
      </c>
      <c r="J147">
        <f t="shared" si="33"/>
        <v>25712</v>
      </c>
      <c r="K147">
        <f t="shared" si="29"/>
        <v>22730</v>
      </c>
    </row>
    <row r="148" spans="1:11" x14ac:dyDescent="0.25">
      <c r="A148" t="s">
        <v>10</v>
      </c>
      <c r="B148" s="17" t="s">
        <v>16</v>
      </c>
      <c r="C148">
        <v>2011</v>
      </c>
      <c r="D148" s="1">
        <v>39439</v>
      </c>
      <c r="E148" s="1">
        <f t="shared" si="30"/>
        <v>30291.942200779788</v>
      </c>
      <c r="G148" s="1">
        <f t="shared" si="31"/>
        <v>37546.75</v>
      </c>
      <c r="H148" s="2">
        <f t="shared" si="32"/>
        <v>28614.1</v>
      </c>
      <c r="I148" s="4">
        <f t="shared" ref="I148:I217" si="34">LN(D148+1)</f>
        <v>10.582535808716571</v>
      </c>
      <c r="J148">
        <f t="shared" si="33"/>
        <v>25630</v>
      </c>
      <c r="K148">
        <f t="shared" si="29"/>
        <v>30210</v>
      </c>
    </row>
    <row r="149" spans="1:11" x14ac:dyDescent="0.25">
      <c r="A149" t="s">
        <v>10</v>
      </c>
      <c r="B149" s="17" t="s">
        <v>16</v>
      </c>
      <c r="C149">
        <v>2012</v>
      </c>
      <c r="D149" s="1">
        <v>23143</v>
      </c>
      <c r="E149" s="1">
        <f t="shared" si="30"/>
        <v>32049.505145867774</v>
      </c>
      <c r="G149" s="1">
        <f t="shared" si="31"/>
        <v>37363.5</v>
      </c>
      <c r="H149" s="2">
        <f t="shared" si="32"/>
        <v>26735.3</v>
      </c>
      <c r="I149" s="4">
        <f t="shared" si="34"/>
        <v>10.049490846655971</v>
      </c>
      <c r="J149">
        <f t="shared" si="33"/>
        <v>24151</v>
      </c>
      <c r="K149">
        <f t="shared" si="29"/>
        <v>33326</v>
      </c>
    </row>
    <row r="150" spans="1:11" x14ac:dyDescent="0.25">
      <c r="A150" t="s">
        <v>10</v>
      </c>
      <c r="B150" s="17" t="s">
        <v>16</v>
      </c>
      <c r="C150">
        <v>2013</v>
      </c>
      <c r="D150" s="1">
        <v>25355</v>
      </c>
      <c r="E150" s="1">
        <f t="shared" si="30"/>
        <v>33909.043312137408</v>
      </c>
      <c r="G150" s="1">
        <f t="shared" si="31"/>
        <v>33017.5</v>
      </c>
      <c r="H150" s="2">
        <f t="shared" si="32"/>
        <v>26356.2</v>
      </c>
      <c r="I150" s="4">
        <f t="shared" si="34"/>
        <v>10.140770667404057</v>
      </c>
      <c r="J150">
        <f t="shared" si="33"/>
        <v>23817</v>
      </c>
      <c r="K150">
        <f t="shared" si="29"/>
        <v>33729</v>
      </c>
    </row>
    <row r="151" spans="1:11" x14ac:dyDescent="0.25">
      <c r="A151" t="s">
        <v>10</v>
      </c>
      <c r="B151" s="17" t="s">
        <v>16</v>
      </c>
      <c r="C151">
        <v>2014</v>
      </c>
      <c r="D151" s="1">
        <v>45789</v>
      </c>
      <c r="E151" s="1">
        <f t="shared" si="30"/>
        <v>35876.473384259429</v>
      </c>
      <c r="G151" s="1">
        <f t="shared" si="31"/>
        <v>33431.5</v>
      </c>
      <c r="H151" s="2">
        <f t="shared" si="32"/>
        <v>28628</v>
      </c>
      <c r="I151" s="4">
        <f t="shared" si="34"/>
        <v>10.731821005651142</v>
      </c>
      <c r="J151">
        <f t="shared" si="33"/>
        <v>25507</v>
      </c>
      <c r="K151">
        <f t="shared" si="29"/>
        <v>34197</v>
      </c>
    </row>
    <row r="152" spans="1:11" x14ac:dyDescent="0.25">
      <c r="A152" t="s">
        <v>10</v>
      </c>
      <c r="B152" s="17" t="s">
        <v>16</v>
      </c>
      <c r="C152">
        <v>2015</v>
      </c>
      <c r="D152" s="1">
        <v>33936</v>
      </c>
      <c r="E152" s="1">
        <f t="shared" si="30"/>
        <v>37958.055337726466</v>
      </c>
      <c r="G152" s="1">
        <f t="shared" si="31"/>
        <v>32055.75</v>
      </c>
      <c r="H152" s="2">
        <f t="shared" si="32"/>
        <v>30208.6</v>
      </c>
      <c r="I152" s="4">
        <f t="shared" si="34"/>
        <v>10.432261143602751</v>
      </c>
      <c r="J152">
        <f t="shared" si="33"/>
        <v>27157</v>
      </c>
      <c r="K152">
        <f t="shared" si="29"/>
        <v>32446</v>
      </c>
    </row>
    <row r="153" spans="1:11" x14ac:dyDescent="0.25">
      <c r="A153" t="s">
        <v>10</v>
      </c>
      <c r="B153" s="17" t="s">
        <v>16</v>
      </c>
      <c r="C153">
        <v>2016</v>
      </c>
      <c r="D153" s="1">
        <v>15576</v>
      </c>
      <c r="E153" s="1">
        <f t="shared" si="30"/>
        <v>40160.412356863715</v>
      </c>
      <c r="G153" s="1">
        <f t="shared" si="31"/>
        <v>30164</v>
      </c>
      <c r="H153" s="2">
        <f t="shared" si="32"/>
        <v>30815.200000000001</v>
      </c>
      <c r="I153" s="4">
        <f t="shared" si="34"/>
        <v>9.653550746326605</v>
      </c>
      <c r="J153">
        <f t="shared" ref="J153" si="35">ROUND(GEOMEAN(D144:D153),0)</f>
        <v>28530</v>
      </c>
      <c r="K153">
        <f t="shared" ref="K153" si="36">ROUND(GEOMEAN(D149:D153),0)</f>
        <v>26945</v>
      </c>
    </row>
    <row r="154" spans="1:11" x14ac:dyDescent="0.25">
      <c r="A154" t="s">
        <v>10</v>
      </c>
      <c r="B154" s="17" t="s">
        <v>16</v>
      </c>
      <c r="C154">
        <v>2017</v>
      </c>
      <c r="D154" s="1">
        <v>10717</v>
      </c>
      <c r="E154" s="1">
        <f t="shared" si="30"/>
        <v>42490.551908498681</v>
      </c>
      <c r="G154" s="1">
        <f t="shared" ref="G154:G155" si="37">AVERAGE(D151:D154)</f>
        <v>26504.5</v>
      </c>
      <c r="H154" s="2">
        <f t="shared" ref="H154:H155" si="38">AVERAGE(D145:D154)</f>
        <v>30470.3</v>
      </c>
      <c r="I154" s="4">
        <f t="shared" si="34"/>
        <v>9.2796798500547961</v>
      </c>
      <c r="J154">
        <f t="shared" ref="J154:J155" si="39">ROUND(GEOMEAN(D145:D154),0)</f>
        <v>27745</v>
      </c>
      <c r="K154">
        <f t="shared" ref="K154:K155" si="40">ROUND(GEOMEAN(D150:D154),0)</f>
        <v>23100</v>
      </c>
    </row>
    <row r="155" spans="1:11" x14ac:dyDescent="0.25">
      <c r="A155" t="s">
        <v>10</v>
      </c>
      <c r="B155" s="17" t="s">
        <v>16</v>
      </c>
      <c r="C155">
        <v>2018</v>
      </c>
      <c r="D155" s="1">
        <v>7439</v>
      </c>
      <c r="E155" s="1">
        <f t="shared" si="30"/>
        <v>44955.888038342222</v>
      </c>
      <c r="G155" s="1">
        <f t="shared" si="37"/>
        <v>16917</v>
      </c>
      <c r="H155" s="2">
        <f t="shared" si="38"/>
        <v>28826.6</v>
      </c>
      <c r="I155" s="4">
        <f t="shared" si="34"/>
        <v>8.9146261278271375</v>
      </c>
      <c r="J155">
        <f t="shared" si="39"/>
        <v>24691</v>
      </c>
      <c r="K155">
        <f t="shared" si="40"/>
        <v>18076</v>
      </c>
    </row>
    <row r="156" spans="1:11" x14ac:dyDescent="0.25">
      <c r="A156" t="s">
        <v>11</v>
      </c>
      <c r="C156">
        <v>1980</v>
      </c>
      <c r="I156" s="4">
        <f t="shared" si="34"/>
        <v>0</v>
      </c>
    </row>
    <row r="157" spans="1:11" x14ac:dyDescent="0.25">
      <c r="A157" t="s">
        <v>11</v>
      </c>
      <c r="C157">
        <v>1981</v>
      </c>
      <c r="I157" s="4">
        <f t="shared" si="34"/>
        <v>0</v>
      </c>
    </row>
    <row r="158" spans="1:11" x14ac:dyDescent="0.25">
      <c r="A158" t="s">
        <v>11</v>
      </c>
      <c r="C158">
        <v>1982</v>
      </c>
      <c r="I158" s="4">
        <f t="shared" si="34"/>
        <v>0</v>
      </c>
    </row>
    <row r="159" spans="1:11" x14ac:dyDescent="0.25">
      <c r="A159" t="s">
        <v>11</v>
      </c>
      <c r="C159">
        <v>1983</v>
      </c>
      <c r="I159" s="4">
        <f t="shared" si="34"/>
        <v>0</v>
      </c>
    </row>
    <row r="160" spans="1:11" x14ac:dyDescent="0.25">
      <c r="A160" t="s">
        <v>11</v>
      </c>
      <c r="C160">
        <v>1984</v>
      </c>
      <c r="I160" s="4">
        <f t="shared" si="34"/>
        <v>0</v>
      </c>
    </row>
    <row r="161" spans="1:11" x14ac:dyDescent="0.25">
      <c r="A161" t="s">
        <v>11</v>
      </c>
      <c r="C161">
        <v>1985</v>
      </c>
      <c r="I161" s="4">
        <f t="shared" si="34"/>
        <v>0</v>
      </c>
    </row>
    <row r="162" spans="1:11" x14ac:dyDescent="0.25">
      <c r="A162" t="s">
        <v>11</v>
      </c>
      <c r="C162">
        <v>1986</v>
      </c>
      <c r="D162" s="1">
        <v>5477</v>
      </c>
      <c r="I162" s="4">
        <f t="shared" si="34"/>
        <v>8.6084953498230234</v>
      </c>
    </row>
    <row r="163" spans="1:11" x14ac:dyDescent="0.25">
      <c r="A163" t="s">
        <v>11</v>
      </c>
      <c r="C163">
        <v>1987</v>
      </c>
      <c r="D163" s="1">
        <v>5240</v>
      </c>
      <c r="G163" s="15"/>
      <c r="H163" s="15"/>
      <c r="I163" s="4">
        <f t="shared" si="34"/>
        <v>8.5642675988021661</v>
      </c>
    </row>
    <row r="164" spans="1:11" x14ac:dyDescent="0.25">
      <c r="A164" t="s">
        <v>11</v>
      </c>
      <c r="C164">
        <v>1988</v>
      </c>
      <c r="D164" s="1">
        <v>4587</v>
      </c>
      <c r="G164" s="15"/>
      <c r="H164" s="15"/>
      <c r="I164" s="4">
        <f t="shared" si="34"/>
        <v>8.4311994782492619</v>
      </c>
    </row>
    <row r="165" spans="1:11" x14ac:dyDescent="0.25">
      <c r="A165" t="s">
        <v>11</v>
      </c>
      <c r="C165">
        <v>1989</v>
      </c>
      <c r="D165" s="1">
        <v>8110</v>
      </c>
      <c r="G165" s="15">
        <f t="shared" ref="G165:G186" si="41">AVERAGE(D162:D165)</f>
        <v>5853.5</v>
      </c>
      <c r="H165" s="15"/>
      <c r="I165" s="4">
        <f t="shared" si="34"/>
        <v>9.0009764440703446</v>
      </c>
    </row>
    <row r="166" spans="1:11" x14ac:dyDescent="0.25">
      <c r="A166" t="s">
        <v>11</v>
      </c>
      <c r="C166">
        <v>1990</v>
      </c>
      <c r="D166" s="1">
        <v>4483</v>
      </c>
      <c r="G166" s="1">
        <f t="shared" si="41"/>
        <v>5605</v>
      </c>
      <c r="I166" s="4">
        <f t="shared" si="34"/>
        <v>8.4082707841920499</v>
      </c>
      <c r="K166">
        <f t="shared" ref="K166:K191" si="42">ROUND(GEOMEAN(D162:D166),0)</f>
        <v>5445</v>
      </c>
    </row>
    <row r="167" spans="1:11" x14ac:dyDescent="0.25">
      <c r="A167" t="s">
        <v>11</v>
      </c>
      <c r="C167">
        <v>1991</v>
      </c>
      <c r="D167" s="1">
        <v>3198</v>
      </c>
      <c r="G167" s="1">
        <f t="shared" si="41"/>
        <v>5094.5</v>
      </c>
      <c r="I167" s="4">
        <f t="shared" si="34"/>
        <v>8.0705935399495186</v>
      </c>
      <c r="K167">
        <f t="shared" si="42"/>
        <v>4890</v>
      </c>
    </row>
    <row r="168" spans="1:11" x14ac:dyDescent="0.25">
      <c r="A168" t="s">
        <v>11</v>
      </c>
      <c r="C168">
        <v>1992</v>
      </c>
      <c r="D168" s="1">
        <v>5778</v>
      </c>
      <c r="G168" s="1">
        <f t="shared" si="41"/>
        <v>5392.25</v>
      </c>
      <c r="I168" s="4">
        <f t="shared" si="34"/>
        <v>8.6619859363177785</v>
      </c>
      <c r="K168">
        <f t="shared" si="42"/>
        <v>4986</v>
      </c>
    </row>
    <row r="169" spans="1:11" x14ac:dyDescent="0.25">
      <c r="A169" t="s">
        <v>11</v>
      </c>
      <c r="C169">
        <v>1993</v>
      </c>
      <c r="D169" s="1">
        <v>1790</v>
      </c>
      <c r="G169" s="1">
        <f t="shared" si="41"/>
        <v>3812.25</v>
      </c>
      <c r="I169" s="4">
        <f t="shared" si="34"/>
        <v>7.4905294020607114</v>
      </c>
      <c r="K169">
        <f t="shared" si="42"/>
        <v>4131</v>
      </c>
    </row>
    <row r="170" spans="1:11" x14ac:dyDescent="0.25">
      <c r="A170" t="s">
        <v>11</v>
      </c>
      <c r="C170">
        <v>1994</v>
      </c>
      <c r="D170" s="1">
        <v>2231</v>
      </c>
      <c r="G170" s="1">
        <f t="shared" si="41"/>
        <v>3249.25</v>
      </c>
      <c r="I170" s="4">
        <f t="shared" si="34"/>
        <v>7.7106533235012016</v>
      </c>
      <c r="K170">
        <f t="shared" si="42"/>
        <v>3191</v>
      </c>
    </row>
    <row r="171" spans="1:11" x14ac:dyDescent="0.25">
      <c r="A171" t="s">
        <v>11</v>
      </c>
      <c r="C171">
        <v>1995</v>
      </c>
      <c r="D171" s="1">
        <v>1338</v>
      </c>
      <c r="G171" s="1">
        <f t="shared" si="41"/>
        <v>2784.25</v>
      </c>
      <c r="H171" s="2">
        <f t="shared" ref="H171:H192" si="43">AVERAGE(D162:D171)</f>
        <v>4223.2</v>
      </c>
      <c r="I171" s="4">
        <f t="shared" si="34"/>
        <v>7.1996783456911722</v>
      </c>
      <c r="J171">
        <f t="shared" ref="J171:J191" si="44">ROUND(GEOMEAN(D162:D171),0)</f>
        <v>3694</v>
      </c>
      <c r="K171">
        <f t="shared" si="42"/>
        <v>2505</v>
      </c>
    </row>
    <row r="172" spans="1:11" x14ac:dyDescent="0.25">
      <c r="A172" t="s">
        <v>11</v>
      </c>
      <c r="C172">
        <v>1996</v>
      </c>
      <c r="D172" s="1">
        <v>1645</v>
      </c>
      <c r="G172" s="1">
        <f t="shared" si="41"/>
        <v>1751</v>
      </c>
      <c r="H172" s="2">
        <f t="shared" si="43"/>
        <v>3840</v>
      </c>
      <c r="I172" s="4">
        <f t="shared" si="34"/>
        <v>7.4061033812370152</v>
      </c>
      <c r="J172">
        <f t="shared" si="44"/>
        <v>3275</v>
      </c>
      <c r="K172">
        <f t="shared" si="42"/>
        <v>2194</v>
      </c>
    </row>
    <row r="173" spans="1:11" x14ac:dyDescent="0.25">
      <c r="A173" t="s">
        <v>11</v>
      </c>
      <c r="C173">
        <v>1997</v>
      </c>
      <c r="D173" s="1">
        <v>1324</v>
      </c>
      <c r="G173" s="1">
        <f t="shared" si="41"/>
        <v>1634.5</v>
      </c>
      <c r="H173" s="2">
        <f t="shared" si="43"/>
        <v>3448.4</v>
      </c>
      <c r="I173" s="4">
        <f t="shared" si="34"/>
        <v>7.1891677384203225</v>
      </c>
      <c r="J173">
        <f t="shared" si="44"/>
        <v>2854</v>
      </c>
      <c r="K173">
        <f t="shared" si="42"/>
        <v>1634</v>
      </c>
    </row>
    <row r="174" spans="1:11" x14ac:dyDescent="0.25">
      <c r="A174" t="s">
        <v>11</v>
      </c>
      <c r="C174">
        <v>1998</v>
      </c>
      <c r="D174" s="1">
        <v>2302</v>
      </c>
      <c r="G174" s="1">
        <f t="shared" si="41"/>
        <v>1652.25</v>
      </c>
      <c r="H174" s="2">
        <f t="shared" si="43"/>
        <v>3219.9</v>
      </c>
      <c r="I174" s="4">
        <f t="shared" si="34"/>
        <v>7.7419678998206853</v>
      </c>
      <c r="J174">
        <f t="shared" si="44"/>
        <v>2664</v>
      </c>
      <c r="K174">
        <f t="shared" si="42"/>
        <v>1718</v>
      </c>
    </row>
    <row r="175" spans="1:11" x14ac:dyDescent="0.25">
      <c r="A175" t="s">
        <v>11</v>
      </c>
      <c r="C175">
        <v>1999</v>
      </c>
      <c r="D175" s="1">
        <v>885</v>
      </c>
      <c r="G175" s="1">
        <f t="shared" si="41"/>
        <v>1539</v>
      </c>
      <c r="H175" s="2">
        <f t="shared" si="43"/>
        <v>2497.4</v>
      </c>
      <c r="I175" s="4">
        <f t="shared" si="34"/>
        <v>6.7867169506050811</v>
      </c>
      <c r="J175">
        <f t="shared" si="44"/>
        <v>2135</v>
      </c>
      <c r="K175">
        <f t="shared" si="42"/>
        <v>1428</v>
      </c>
    </row>
    <row r="176" spans="1:11" x14ac:dyDescent="0.25">
      <c r="A176" t="s">
        <v>11</v>
      </c>
      <c r="C176">
        <v>2000</v>
      </c>
      <c r="D176" s="1">
        <v>2885</v>
      </c>
      <c r="G176" s="1">
        <f t="shared" si="41"/>
        <v>1849</v>
      </c>
      <c r="H176" s="2">
        <f t="shared" si="43"/>
        <v>2337.6</v>
      </c>
      <c r="I176" s="4">
        <f t="shared" si="34"/>
        <v>7.9676267393338165</v>
      </c>
      <c r="J176">
        <f t="shared" si="44"/>
        <v>2043</v>
      </c>
      <c r="K176">
        <f t="shared" si="42"/>
        <v>1665</v>
      </c>
    </row>
    <row r="177" spans="1:11" x14ac:dyDescent="0.25">
      <c r="A177" t="s">
        <v>11</v>
      </c>
      <c r="C177">
        <v>2001</v>
      </c>
      <c r="D177" s="1">
        <v>3174</v>
      </c>
      <c r="G177" s="1">
        <f t="shared" si="41"/>
        <v>2311.5</v>
      </c>
      <c r="H177" s="2">
        <f t="shared" si="43"/>
        <v>2335.1999999999998</v>
      </c>
      <c r="I177" s="4">
        <f t="shared" si="34"/>
        <v>8.0630629113267922</v>
      </c>
      <c r="J177">
        <f t="shared" si="44"/>
        <v>2041</v>
      </c>
      <c r="K177">
        <f t="shared" si="42"/>
        <v>1899</v>
      </c>
    </row>
    <row r="178" spans="1:11" x14ac:dyDescent="0.25">
      <c r="A178" t="s">
        <v>11</v>
      </c>
      <c r="C178">
        <v>2002</v>
      </c>
      <c r="D178" s="1">
        <v>13623</v>
      </c>
      <c r="G178" s="1">
        <f t="shared" si="41"/>
        <v>5141.75</v>
      </c>
      <c r="H178" s="2">
        <f t="shared" si="43"/>
        <v>3119.7</v>
      </c>
      <c r="I178" s="4">
        <f t="shared" si="34"/>
        <v>9.5195882223425237</v>
      </c>
      <c r="J178">
        <f t="shared" si="44"/>
        <v>2224</v>
      </c>
      <c r="K178">
        <f t="shared" si="42"/>
        <v>3027</v>
      </c>
    </row>
    <row r="179" spans="1:11" x14ac:dyDescent="0.25">
      <c r="A179" t="s">
        <v>11</v>
      </c>
      <c r="C179">
        <v>2003</v>
      </c>
      <c r="D179" s="1">
        <v>7261</v>
      </c>
      <c r="G179" s="1">
        <f t="shared" si="41"/>
        <v>6735.75</v>
      </c>
      <c r="H179" s="2">
        <f t="shared" si="43"/>
        <v>3666.8</v>
      </c>
      <c r="I179" s="4">
        <f t="shared" si="34"/>
        <v>8.8904105519742807</v>
      </c>
      <c r="J179">
        <f t="shared" si="44"/>
        <v>2558</v>
      </c>
      <c r="K179">
        <f t="shared" si="42"/>
        <v>3809</v>
      </c>
    </row>
    <row r="180" spans="1:11" x14ac:dyDescent="0.25">
      <c r="A180" t="s">
        <v>11</v>
      </c>
      <c r="C180">
        <v>2004</v>
      </c>
      <c r="D180" s="1">
        <v>4774</v>
      </c>
      <c r="G180" s="1">
        <f t="shared" si="41"/>
        <v>7208</v>
      </c>
      <c r="H180" s="2">
        <f t="shared" si="43"/>
        <v>3921.1</v>
      </c>
      <c r="I180" s="4">
        <f t="shared" si="34"/>
        <v>8.4711492529148309</v>
      </c>
      <c r="J180">
        <f t="shared" si="44"/>
        <v>2760</v>
      </c>
      <c r="K180">
        <f t="shared" si="42"/>
        <v>5336</v>
      </c>
    </row>
    <row r="181" spans="1:11" x14ac:dyDescent="0.25">
      <c r="A181" t="s">
        <v>11</v>
      </c>
      <c r="C181">
        <v>2005</v>
      </c>
      <c r="D181" s="1">
        <v>3480</v>
      </c>
      <c r="G181" s="1">
        <f t="shared" si="41"/>
        <v>7284.5</v>
      </c>
      <c r="H181" s="2">
        <f t="shared" si="43"/>
        <v>4135.3</v>
      </c>
      <c r="I181" s="4">
        <f t="shared" si="34"/>
        <v>8.1550748878114394</v>
      </c>
      <c r="J181">
        <f t="shared" si="44"/>
        <v>3037</v>
      </c>
      <c r="K181">
        <f t="shared" si="42"/>
        <v>5539</v>
      </c>
    </row>
    <row r="182" spans="1:11" x14ac:dyDescent="0.25">
      <c r="A182" t="s">
        <v>11</v>
      </c>
      <c r="C182">
        <v>2006</v>
      </c>
      <c r="D182" s="1">
        <v>1633</v>
      </c>
      <c r="G182" s="1">
        <f t="shared" si="41"/>
        <v>4287</v>
      </c>
      <c r="H182" s="2">
        <f t="shared" si="43"/>
        <v>4134.1000000000004</v>
      </c>
      <c r="I182" s="4">
        <f t="shared" si="34"/>
        <v>7.3987862754199485</v>
      </c>
      <c r="J182">
        <f t="shared" si="44"/>
        <v>3035</v>
      </c>
      <c r="K182">
        <f t="shared" si="42"/>
        <v>4850</v>
      </c>
    </row>
    <row r="183" spans="1:11" x14ac:dyDescent="0.25">
      <c r="A183" t="s">
        <v>11</v>
      </c>
      <c r="C183">
        <v>2007</v>
      </c>
      <c r="D183" s="1">
        <v>2924</v>
      </c>
      <c r="G183" s="1">
        <f t="shared" si="41"/>
        <v>3202.75</v>
      </c>
      <c r="H183" s="2">
        <f t="shared" si="43"/>
        <v>4294.1000000000004</v>
      </c>
      <c r="I183" s="4">
        <f t="shared" si="34"/>
        <v>7.9810497596659573</v>
      </c>
      <c r="J183">
        <f t="shared" si="44"/>
        <v>3285</v>
      </c>
      <c r="K183">
        <f t="shared" si="42"/>
        <v>3565</v>
      </c>
    </row>
    <row r="184" spans="1:11" x14ac:dyDescent="0.25">
      <c r="A184" t="s">
        <v>11</v>
      </c>
      <c r="C184">
        <v>2008</v>
      </c>
      <c r="D184" s="1">
        <v>5659</v>
      </c>
      <c r="G184" s="1">
        <f t="shared" si="41"/>
        <v>3424</v>
      </c>
      <c r="H184" s="2">
        <f t="shared" si="43"/>
        <v>4629.8</v>
      </c>
      <c r="I184" s="4">
        <f t="shared" si="34"/>
        <v>8.6411791711972281</v>
      </c>
      <c r="J184">
        <f t="shared" si="44"/>
        <v>3594</v>
      </c>
      <c r="K184">
        <f t="shared" si="42"/>
        <v>3392</v>
      </c>
    </row>
    <row r="185" spans="1:11" x14ac:dyDescent="0.25">
      <c r="A185" t="s">
        <v>11</v>
      </c>
      <c r="C185">
        <v>2009</v>
      </c>
      <c r="D185" s="1">
        <v>4529</v>
      </c>
      <c r="G185" s="1">
        <f t="shared" si="41"/>
        <v>3686.25</v>
      </c>
      <c r="H185" s="2">
        <f t="shared" si="43"/>
        <v>4994.2</v>
      </c>
      <c r="I185" s="4">
        <f t="shared" si="34"/>
        <v>8.4184772184770793</v>
      </c>
      <c r="J185">
        <f t="shared" si="44"/>
        <v>4232</v>
      </c>
      <c r="K185">
        <f t="shared" si="42"/>
        <v>3356</v>
      </c>
    </row>
    <row r="186" spans="1:11" x14ac:dyDescent="0.25">
      <c r="A186" t="s">
        <v>11</v>
      </c>
      <c r="C186">
        <v>2010</v>
      </c>
      <c r="D186" s="1">
        <v>9584</v>
      </c>
      <c r="G186" s="1">
        <f t="shared" si="41"/>
        <v>5674</v>
      </c>
      <c r="H186" s="2">
        <f t="shared" si="43"/>
        <v>5664.1</v>
      </c>
      <c r="I186" s="4">
        <f t="shared" si="34"/>
        <v>9.1679546554797451</v>
      </c>
      <c r="J186">
        <f t="shared" si="44"/>
        <v>4772</v>
      </c>
      <c r="K186">
        <f t="shared" si="42"/>
        <v>4110</v>
      </c>
    </row>
    <row r="187" spans="1:11" x14ac:dyDescent="0.25">
      <c r="A187" t="s">
        <v>11</v>
      </c>
      <c r="C187">
        <v>2011</v>
      </c>
      <c r="D187" s="1">
        <v>4198</v>
      </c>
      <c r="G187" s="1">
        <f t="shared" ref="G187:G192" si="45">AVERAGE(D184:D187)</f>
        <v>5992.5</v>
      </c>
      <c r="H187" s="2">
        <f t="shared" si="43"/>
        <v>5766.5</v>
      </c>
      <c r="I187" s="4">
        <f t="shared" si="34"/>
        <v>8.3426016806841936</v>
      </c>
      <c r="J187">
        <f t="shared" si="44"/>
        <v>4907</v>
      </c>
      <c r="K187">
        <f t="shared" si="42"/>
        <v>4964</v>
      </c>
    </row>
    <row r="188" spans="1:11" x14ac:dyDescent="0.25">
      <c r="A188" t="s">
        <v>11</v>
      </c>
      <c r="C188">
        <v>2012</v>
      </c>
      <c r="D188" s="1">
        <v>3337</v>
      </c>
      <c r="G188" s="1">
        <f t="shared" si="45"/>
        <v>5412</v>
      </c>
      <c r="H188" s="2">
        <f t="shared" si="43"/>
        <v>4737.8999999999996</v>
      </c>
      <c r="I188" s="4">
        <f t="shared" si="34"/>
        <v>8.1131271042217801</v>
      </c>
      <c r="J188">
        <f t="shared" si="44"/>
        <v>4263</v>
      </c>
      <c r="K188">
        <f t="shared" si="42"/>
        <v>5097</v>
      </c>
    </row>
    <row r="189" spans="1:11" x14ac:dyDescent="0.25">
      <c r="A189" t="s">
        <v>11</v>
      </c>
      <c r="C189">
        <v>2013</v>
      </c>
      <c r="D189" s="1">
        <v>1885</v>
      </c>
      <c r="G189" s="1">
        <f t="shared" si="45"/>
        <v>4751</v>
      </c>
      <c r="H189" s="2">
        <f t="shared" si="43"/>
        <v>4200.3</v>
      </c>
      <c r="I189" s="4">
        <f t="shared" si="34"/>
        <v>7.542213463193403</v>
      </c>
      <c r="J189">
        <f t="shared" si="44"/>
        <v>3725</v>
      </c>
      <c r="K189">
        <f t="shared" si="42"/>
        <v>4091</v>
      </c>
    </row>
    <row r="190" spans="1:11" x14ac:dyDescent="0.25">
      <c r="A190" t="s">
        <v>11</v>
      </c>
      <c r="C190">
        <v>2014</v>
      </c>
      <c r="D190" s="1">
        <v>6928</v>
      </c>
      <c r="G190" s="1">
        <f t="shared" si="45"/>
        <v>4087</v>
      </c>
      <c r="H190" s="2">
        <f t="shared" si="43"/>
        <v>4415.7</v>
      </c>
      <c r="I190" s="4">
        <f t="shared" si="34"/>
        <v>8.8434707816273814</v>
      </c>
      <c r="J190">
        <f t="shared" si="44"/>
        <v>3866</v>
      </c>
      <c r="K190">
        <f t="shared" si="42"/>
        <v>4454</v>
      </c>
    </row>
    <row r="191" spans="1:11" x14ac:dyDescent="0.25">
      <c r="A191" t="s">
        <v>11</v>
      </c>
      <c r="C191">
        <v>2015</v>
      </c>
      <c r="D191" s="1">
        <v>3130</v>
      </c>
      <c r="G191" s="1">
        <f t="shared" si="45"/>
        <v>3820</v>
      </c>
      <c r="H191" s="2">
        <f t="shared" si="43"/>
        <v>4380.7</v>
      </c>
      <c r="I191" s="4">
        <f t="shared" si="34"/>
        <v>8.049107721326406</v>
      </c>
      <c r="J191">
        <f t="shared" si="44"/>
        <v>3826</v>
      </c>
      <c r="K191">
        <f t="shared" si="42"/>
        <v>3561</v>
      </c>
    </row>
    <row r="192" spans="1:11" x14ac:dyDescent="0.25">
      <c r="A192" t="s">
        <v>11</v>
      </c>
      <c r="C192">
        <v>2016</v>
      </c>
      <c r="D192" s="1">
        <v>3001</v>
      </c>
      <c r="G192" s="1">
        <f t="shared" si="45"/>
        <v>3736</v>
      </c>
      <c r="H192" s="2">
        <f t="shared" si="43"/>
        <v>4517.5</v>
      </c>
      <c r="I192" s="4">
        <f t="shared" si="34"/>
        <v>8.007034012193408</v>
      </c>
      <c r="J192">
        <f t="shared" ref="J192" si="46">ROUND(GEOMEAN(D183:D192),0)</f>
        <v>4066</v>
      </c>
      <c r="K192">
        <f t="shared" ref="K192" si="47">ROUND(GEOMEAN(D188:D192),0)</f>
        <v>3330</v>
      </c>
    </row>
    <row r="193" spans="1:11" x14ac:dyDescent="0.25">
      <c r="A193" t="s">
        <v>11</v>
      </c>
      <c r="C193">
        <v>2017</v>
      </c>
      <c r="D193" s="1">
        <v>263</v>
      </c>
      <c r="G193" s="1">
        <f t="shared" ref="G193:G194" si="48">AVERAGE(D190:D193)</f>
        <v>3330.5</v>
      </c>
      <c r="H193" s="2">
        <f t="shared" ref="H193:H194" si="49">AVERAGE(D184:D193)</f>
        <v>4251.3999999999996</v>
      </c>
      <c r="I193" s="4">
        <f t="shared" si="34"/>
        <v>5.575949103146316</v>
      </c>
      <c r="J193">
        <f t="shared" ref="J193:J194" si="50">ROUND(GEOMEAN(D184:D193),0)</f>
        <v>3195</v>
      </c>
      <c r="K193">
        <f t="shared" ref="K193:K194" si="51">ROUND(GEOMEAN(D189:D193),0)</f>
        <v>2003</v>
      </c>
    </row>
    <row r="194" spans="1:11" x14ac:dyDescent="0.25">
      <c r="A194" t="s">
        <v>11</v>
      </c>
      <c r="C194">
        <v>2018</v>
      </c>
      <c r="D194" s="1">
        <v>1175</v>
      </c>
      <c r="G194" s="1">
        <f t="shared" si="48"/>
        <v>1892.25</v>
      </c>
      <c r="H194" s="2">
        <f t="shared" si="49"/>
        <v>3803</v>
      </c>
      <c r="I194" s="4">
        <f t="shared" si="34"/>
        <v>7.0698741284585722</v>
      </c>
      <c r="J194">
        <f t="shared" si="50"/>
        <v>2731</v>
      </c>
      <c r="K194">
        <f t="shared" si="51"/>
        <v>1823</v>
      </c>
    </row>
    <row r="195" spans="1:11" x14ac:dyDescent="0.25">
      <c r="A195" t="s">
        <v>12</v>
      </c>
      <c r="B195" s="17" t="s">
        <v>18</v>
      </c>
      <c r="C195">
        <v>1980</v>
      </c>
      <c r="D195" s="9">
        <v>1225</v>
      </c>
      <c r="E195" s="9"/>
      <c r="F195" s="10">
        <v>1225.4414790287767</v>
      </c>
      <c r="G195" s="9"/>
      <c r="H195" s="9"/>
      <c r="I195" s="4">
        <f t="shared" si="34"/>
        <v>7.111512116496157</v>
      </c>
    </row>
    <row r="196" spans="1:11" x14ac:dyDescent="0.25">
      <c r="A196" t="s">
        <v>12</v>
      </c>
      <c r="B196" s="17" t="s">
        <v>18</v>
      </c>
      <c r="C196">
        <v>1981</v>
      </c>
      <c r="D196" s="9">
        <v>1346</v>
      </c>
      <c r="E196" s="9"/>
      <c r="F196" s="10">
        <v>1345.5076037193669</v>
      </c>
      <c r="G196" s="9"/>
      <c r="H196" s="9"/>
      <c r="I196" s="4">
        <f t="shared" si="34"/>
        <v>7.2056351764103637</v>
      </c>
    </row>
    <row r="197" spans="1:11" x14ac:dyDescent="0.25">
      <c r="A197" t="s">
        <v>12</v>
      </c>
      <c r="B197" s="17" t="s">
        <v>18</v>
      </c>
      <c r="C197">
        <v>1982</v>
      </c>
      <c r="D197" s="9">
        <v>1414</v>
      </c>
      <c r="E197" s="9"/>
      <c r="F197" s="10">
        <v>1414.1914718849871</v>
      </c>
      <c r="G197" s="9"/>
      <c r="H197" s="9"/>
      <c r="I197" s="4">
        <f t="shared" si="34"/>
        <v>7.2548848100773382</v>
      </c>
    </row>
    <row r="198" spans="1:11" x14ac:dyDescent="0.25">
      <c r="A198" t="s">
        <v>12</v>
      </c>
      <c r="B198" s="17" t="s">
        <v>18</v>
      </c>
      <c r="C198">
        <v>1983</v>
      </c>
      <c r="D198" s="9">
        <v>1538</v>
      </c>
      <c r="E198" s="9"/>
      <c r="F198" s="10">
        <v>1537.7812253504294</v>
      </c>
      <c r="G198" s="9">
        <v>1381</v>
      </c>
      <c r="H198" s="9"/>
      <c r="I198" s="4">
        <f t="shared" si="34"/>
        <v>7.3388881338388794</v>
      </c>
    </row>
    <row r="199" spans="1:11" x14ac:dyDescent="0.25">
      <c r="A199" t="s">
        <v>12</v>
      </c>
      <c r="B199" s="17" t="s">
        <v>18</v>
      </c>
      <c r="C199">
        <v>1984</v>
      </c>
      <c r="D199" s="9">
        <v>1771</v>
      </c>
      <c r="E199" s="9"/>
      <c r="F199" s="10">
        <v>1770.7982186247325</v>
      </c>
      <c r="G199" s="9">
        <v>1517</v>
      </c>
      <c r="H199" s="9"/>
      <c r="I199" s="4">
        <f t="shared" si="34"/>
        <v>7.4798641311650265</v>
      </c>
      <c r="K199">
        <f t="shared" ref="K199:K230" si="52">ROUND(GEOMEAN(D195:D199),0)</f>
        <v>1447</v>
      </c>
    </row>
    <row r="200" spans="1:11" x14ac:dyDescent="0.25">
      <c r="A200" t="s">
        <v>12</v>
      </c>
      <c r="B200" s="17" t="s">
        <v>18</v>
      </c>
      <c r="C200">
        <v>1985</v>
      </c>
      <c r="D200" s="9">
        <v>3223</v>
      </c>
      <c r="E200" s="9"/>
      <c r="F200" s="10">
        <v>3223.4957698837688</v>
      </c>
      <c r="G200" s="9">
        <v>1987</v>
      </c>
      <c r="H200" s="9"/>
      <c r="I200" s="4">
        <f t="shared" si="34"/>
        <v>8.0783781036265196</v>
      </c>
      <c r="K200">
        <f t="shared" si="52"/>
        <v>1756</v>
      </c>
    </row>
    <row r="201" spans="1:11" x14ac:dyDescent="0.25">
      <c r="A201" t="s">
        <v>12</v>
      </c>
      <c r="B201" s="17" t="s">
        <v>18</v>
      </c>
      <c r="C201">
        <v>1986</v>
      </c>
      <c r="D201" s="9">
        <v>2342</v>
      </c>
      <c r="E201" s="9"/>
      <c r="F201" s="1">
        <v>2342</v>
      </c>
      <c r="G201" s="9">
        <v>2219</v>
      </c>
      <c r="H201" s="9"/>
      <c r="I201" s="4">
        <f t="shared" si="34"/>
        <v>7.7591874385077952</v>
      </c>
      <c r="K201">
        <f t="shared" si="52"/>
        <v>1962</v>
      </c>
    </row>
    <row r="202" spans="1:11" x14ac:dyDescent="0.25">
      <c r="A202" t="s">
        <v>12</v>
      </c>
      <c r="B202" s="17" t="s">
        <v>18</v>
      </c>
      <c r="C202">
        <v>1987</v>
      </c>
      <c r="D202" s="9">
        <v>4058</v>
      </c>
      <c r="E202" s="9"/>
      <c r="F202" s="1">
        <v>4058</v>
      </c>
      <c r="G202" s="9">
        <v>2849</v>
      </c>
      <c r="H202" s="9"/>
      <c r="I202" s="4">
        <f t="shared" si="34"/>
        <v>8.3086919168388977</v>
      </c>
      <c r="K202">
        <f t="shared" si="52"/>
        <v>2423</v>
      </c>
    </row>
    <row r="203" spans="1:11" x14ac:dyDescent="0.25">
      <c r="A203" t="s">
        <v>12</v>
      </c>
      <c r="B203" s="17" t="s">
        <v>18</v>
      </c>
      <c r="C203">
        <v>1988</v>
      </c>
      <c r="D203" s="9">
        <v>2670</v>
      </c>
      <c r="E203" s="9"/>
      <c r="F203" s="1">
        <v>2670</v>
      </c>
      <c r="G203" s="9">
        <v>3073</v>
      </c>
      <c r="H203" s="9"/>
      <c r="I203" s="4">
        <f t="shared" si="34"/>
        <v>7.8902082131099611</v>
      </c>
      <c r="K203">
        <f t="shared" si="52"/>
        <v>2705</v>
      </c>
    </row>
    <row r="204" spans="1:11" x14ac:dyDescent="0.25">
      <c r="A204" t="s">
        <v>12</v>
      </c>
      <c r="B204" s="17" t="s">
        <v>18</v>
      </c>
      <c r="C204">
        <v>1989</v>
      </c>
      <c r="D204" s="9">
        <v>2685</v>
      </c>
      <c r="E204" s="9"/>
      <c r="F204" s="1">
        <v>2685</v>
      </c>
      <c r="G204" s="9">
        <v>2939</v>
      </c>
      <c r="H204" s="2">
        <f t="shared" ref="H204:H231" si="53">AVERAGE(D195:D204)</f>
        <v>2227.1999999999998</v>
      </c>
      <c r="I204" s="4">
        <f t="shared" si="34"/>
        <v>7.8958083770831831</v>
      </c>
      <c r="J204">
        <f t="shared" ref="J204:J230" si="54">ROUND(GEOMEAN(D195:D204),0)</f>
        <v>2063</v>
      </c>
      <c r="K204">
        <f t="shared" si="52"/>
        <v>2940</v>
      </c>
    </row>
    <row r="205" spans="1:11" x14ac:dyDescent="0.25">
      <c r="A205" t="s">
        <v>12</v>
      </c>
      <c r="B205" s="17" t="s">
        <v>18</v>
      </c>
      <c r="C205">
        <v>1990</v>
      </c>
      <c r="D205" s="11">
        <v>1585</v>
      </c>
      <c r="E205" s="11">
        <f>929.48*EXP(0.0708*(C205-1989))</f>
        <v>997.67272332067193</v>
      </c>
      <c r="F205" s="1">
        <v>1585</v>
      </c>
      <c r="G205" s="9">
        <v>2750</v>
      </c>
      <c r="H205" s="2">
        <f t="shared" si="53"/>
        <v>2263.1999999999998</v>
      </c>
      <c r="I205" s="4">
        <f t="shared" si="34"/>
        <v>7.368970402194793</v>
      </c>
      <c r="J205">
        <f t="shared" si="54"/>
        <v>2117</v>
      </c>
      <c r="K205">
        <f t="shared" si="52"/>
        <v>2551</v>
      </c>
    </row>
    <row r="206" spans="1:11" x14ac:dyDescent="0.25">
      <c r="A206" t="s">
        <v>12</v>
      </c>
      <c r="B206" s="17" t="s">
        <v>18</v>
      </c>
      <c r="C206">
        <v>1991</v>
      </c>
      <c r="D206" s="11">
        <v>2799</v>
      </c>
      <c r="E206" s="11">
        <f t="shared" ref="E206:E231" si="55">929.48*EXP(0.0708*(C206-1989))</f>
        <v>1070.8685101971921</v>
      </c>
      <c r="F206" s="1">
        <v>2799</v>
      </c>
      <c r="G206" s="9">
        <v>2435</v>
      </c>
      <c r="H206" s="2">
        <f t="shared" si="53"/>
        <v>2408.5</v>
      </c>
      <c r="I206" s="4">
        <f t="shared" si="34"/>
        <v>7.9373746961632952</v>
      </c>
      <c r="J206">
        <f t="shared" si="54"/>
        <v>2277</v>
      </c>
      <c r="K206">
        <f t="shared" si="52"/>
        <v>2643</v>
      </c>
    </row>
    <row r="207" spans="1:11" x14ac:dyDescent="0.25">
      <c r="A207" t="s">
        <v>12</v>
      </c>
      <c r="B207" s="17" t="s">
        <v>18</v>
      </c>
      <c r="C207">
        <v>1992</v>
      </c>
      <c r="D207" s="11">
        <v>1618</v>
      </c>
      <c r="E207" s="11">
        <f t="shared" si="55"/>
        <v>1149.4344180474925</v>
      </c>
      <c r="F207" s="1">
        <v>1618</v>
      </c>
      <c r="G207" s="9">
        <v>2172</v>
      </c>
      <c r="H207" s="2">
        <f t="shared" si="53"/>
        <v>2428.9</v>
      </c>
      <c r="I207" s="4">
        <f t="shared" si="34"/>
        <v>7.3895639536776354</v>
      </c>
      <c r="J207">
        <f t="shared" si="54"/>
        <v>2308</v>
      </c>
      <c r="K207">
        <f t="shared" si="52"/>
        <v>2199</v>
      </c>
    </row>
    <row r="208" spans="1:11" x14ac:dyDescent="0.25">
      <c r="A208" t="s">
        <v>12</v>
      </c>
      <c r="B208" s="17" t="s">
        <v>18</v>
      </c>
      <c r="C208">
        <v>1993</v>
      </c>
      <c r="D208" s="11">
        <v>890</v>
      </c>
      <c r="E208" s="11">
        <f t="shared" si="55"/>
        <v>1233.7644340189713</v>
      </c>
      <c r="F208" s="1">
        <v>890</v>
      </c>
      <c r="G208" s="9">
        <v>1723</v>
      </c>
      <c r="H208" s="2">
        <f t="shared" si="53"/>
        <v>2364.1</v>
      </c>
      <c r="I208" s="4">
        <f t="shared" si="34"/>
        <v>6.7923444274708089</v>
      </c>
      <c r="J208">
        <f t="shared" si="54"/>
        <v>2185</v>
      </c>
      <c r="K208">
        <f t="shared" si="52"/>
        <v>1766</v>
      </c>
    </row>
    <row r="209" spans="1:11" x14ac:dyDescent="0.25">
      <c r="A209" t="s">
        <v>12</v>
      </c>
      <c r="B209" s="17" t="s">
        <v>18</v>
      </c>
      <c r="C209">
        <v>1994</v>
      </c>
      <c r="D209" s="11">
        <v>885</v>
      </c>
      <c r="E209" s="11">
        <f t="shared" si="55"/>
        <v>1324.2814507293267</v>
      </c>
      <c r="F209" s="1">
        <v>885</v>
      </c>
      <c r="G209" s="9">
        <v>1548</v>
      </c>
      <c r="H209" s="2">
        <f t="shared" si="53"/>
        <v>2275.5</v>
      </c>
      <c r="I209" s="4">
        <f t="shared" si="34"/>
        <v>6.7867169506050811</v>
      </c>
      <c r="J209">
        <f t="shared" si="54"/>
        <v>2039</v>
      </c>
      <c r="K209">
        <f t="shared" si="52"/>
        <v>1414</v>
      </c>
    </row>
    <row r="210" spans="1:11" x14ac:dyDescent="0.25">
      <c r="A210" t="s">
        <v>12</v>
      </c>
      <c r="B210" s="17" t="s">
        <v>18</v>
      </c>
      <c r="C210">
        <v>1995</v>
      </c>
      <c r="D210" s="11">
        <v>993</v>
      </c>
      <c r="E210" s="11">
        <f t="shared" si="55"/>
        <v>1421.439386960642</v>
      </c>
      <c r="F210" s="1">
        <v>993</v>
      </c>
      <c r="G210" s="9">
        <v>1097</v>
      </c>
      <c r="H210" s="2">
        <f t="shared" si="53"/>
        <v>2052.5</v>
      </c>
      <c r="I210" s="4">
        <f t="shared" si="34"/>
        <v>6.9017372066565743</v>
      </c>
      <c r="J210">
        <f t="shared" si="54"/>
        <v>1812</v>
      </c>
      <c r="K210">
        <f t="shared" si="52"/>
        <v>1288</v>
      </c>
    </row>
    <row r="211" spans="1:11" x14ac:dyDescent="0.25">
      <c r="A211" t="s">
        <v>12</v>
      </c>
      <c r="B211" s="17" t="s">
        <v>18</v>
      </c>
      <c r="C211">
        <v>1996</v>
      </c>
      <c r="D211" s="11">
        <v>843</v>
      </c>
      <c r="E211" s="11">
        <f t="shared" si="55"/>
        <v>1525.7254639414407</v>
      </c>
      <c r="F211" s="1">
        <v>843</v>
      </c>
      <c r="G211" s="9">
        <v>903</v>
      </c>
      <c r="H211" s="2">
        <f t="shared" si="53"/>
        <v>1902.6</v>
      </c>
      <c r="I211" s="4">
        <f t="shared" si="34"/>
        <v>6.7381524945959574</v>
      </c>
      <c r="J211">
        <f t="shared" si="54"/>
        <v>1636</v>
      </c>
      <c r="K211">
        <f t="shared" si="52"/>
        <v>1013</v>
      </c>
    </row>
    <row r="212" spans="1:11" x14ac:dyDescent="0.25">
      <c r="A212" t="s">
        <v>12</v>
      </c>
      <c r="B212" s="17" t="s">
        <v>18</v>
      </c>
      <c r="C212">
        <v>1997</v>
      </c>
      <c r="D212" s="11">
        <v>785</v>
      </c>
      <c r="E212" s="11">
        <f t="shared" si="55"/>
        <v>1637.662648631657</v>
      </c>
      <c r="F212" s="1">
        <v>785</v>
      </c>
      <c r="G212" s="9">
        <v>877</v>
      </c>
      <c r="H212" s="2">
        <f t="shared" si="53"/>
        <v>1575.3</v>
      </c>
      <c r="I212" s="4">
        <f t="shared" si="34"/>
        <v>6.6669567924292066</v>
      </c>
      <c r="J212">
        <f t="shared" si="54"/>
        <v>1388</v>
      </c>
      <c r="K212">
        <f t="shared" si="52"/>
        <v>877</v>
      </c>
    </row>
    <row r="213" spans="1:11" x14ac:dyDescent="0.25">
      <c r="A213" t="s">
        <v>12</v>
      </c>
      <c r="B213" s="17" t="s">
        <v>18</v>
      </c>
      <c r="C213">
        <v>1998</v>
      </c>
      <c r="D213" s="11">
        <v>928</v>
      </c>
      <c r="E213" s="11">
        <f t="shared" si="55"/>
        <v>1757.8122762629534</v>
      </c>
      <c r="F213" s="1">
        <v>928</v>
      </c>
      <c r="G213" s="9">
        <v>887</v>
      </c>
      <c r="H213" s="2">
        <f t="shared" si="53"/>
        <v>1401.1</v>
      </c>
      <c r="I213" s="4">
        <f t="shared" si="34"/>
        <v>6.8341087388138382</v>
      </c>
      <c r="J213">
        <f t="shared" si="54"/>
        <v>1249</v>
      </c>
      <c r="K213">
        <f t="shared" si="52"/>
        <v>884</v>
      </c>
    </row>
    <row r="214" spans="1:11" x14ac:dyDescent="0.25">
      <c r="A214" t="s">
        <v>12</v>
      </c>
      <c r="B214" s="17" t="s">
        <v>18</v>
      </c>
      <c r="C214">
        <v>1999</v>
      </c>
      <c r="D214" s="11">
        <v>1374</v>
      </c>
      <c r="E214" s="11">
        <f t="shared" si="55"/>
        <v>1886.7768652857187</v>
      </c>
      <c r="F214" s="1">
        <v>1374</v>
      </c>
      <c r="G214" s="9">
        <v>983</v>
      </c>
      <c r="H214" s="2">
        <f t="shared" si="53"/>
        <v>1270</v>
      </c>
      <c r="I214" s="4">
        <f t="shared" si="34"/>
        <v>7.2262090101006713</v>
      </c>
      <c r="J214">
        <f t="shared" si="54"/>
        <v>1168</v>
      </c>
      <c r="K214">
        <f t="shared" si="52"/>
        <v>965</v>
      </c>
    </row>
    <row r="215" spans="1:11" x14ac:dyDescent="0.25">
      <c r="A215" t="s">
        <v>12</v>
      </c>
      <c r="B215" s="17" t="s">
        <v>18</v>
      </c>
      <c r="C215">
        <v>2000</v>
      </c>
      <c r="D215" s="11">
        <v>2341</v>
      </c>
      <c r="E215" s="11">
        <f t="shared" si="55"/>
        <v>2025.2031388389678</v>
      </c>
      <c r="F215" s="1">
        <v>2341</v>
      </c>
      <c r="G215" s="9">
        <v>1357</v>
      </c>
      <c r="H215" s="2">
        <f t="shared" si="53"/>
        <v>1345.6</v>
      </c>
      <c r="I215" s="4">
        <f t="shared" si="34"/>
        <v>7.7587605441576626</v>
      </c>
      <c r="J215">
        <f t="shared" si="54"/>
        <v>1215</v>
      </c>
      <c r="K215">
        <f t="shared" si="52"/>
        <v>1146</v>
      </c>
    </row>
    <row r="216" spans="1:11" x14ac:dyDescent="0.25">
      <c r="A216" t="s">
        <v>12</v>
      </c>
      <c r="B216" s="17" t="s">
        <v>18</v>
      </c>
      <c r="C216">
        <v>2001</v>
      </c>
      <c r="D216" s="11">
        <v>5715</v>
      </c>
      <c r="E216" s="11">
        <f t="shared" si="55"/>
        <v>2173.7852678950012</v>
      </c>
      <c r="F216" s="1">
        <v>5715</v>
      </c>
      <c r="G216" s="9">
        <v>2590</v>
      </c>
      <c r="H216" s="2">
        <f t="shared" si="53"/>
        <v>1637.2</v>
      </c>
      <c r="I216" s="4">
        <f t="shared" si="34"/>
        <v>8.6510245390497573</v>
      </c>
      <c r="J216">
        <f t="shared" si="54"/>
        <v>1305</v>
      </c>
      <c r="K216">
        <f t="shared" si="52"/>
        <v>1680</v>
      </c>
    </row>
    <row r="217" spans="1:11" x14ac:dyDescent="0.25">
      <c r="A217" t="s">
        <v>12</v>
      </c>
      <c r="B217" s="17" t="s">
        <v>18</v>
      </c>
      <c r="C217">
        <v>2002</v>
      </c>
      <c r="D217" s="11">
        <v>2983</v>
      </c>
      <c r="E217" s="11">
        <f t="shared" si="55"/>
        <v>2333.2683523423443</v>
      </c>
      <c r="F217" s="1">
        <v>2983</v>
      </c>
      <c r="G217" s="9">
        <v>3103</v>
      </c>
      <c r="H217" s="2">
        <f t="shared" si="53"/>
        <v>1773.7</v>
      </c>
      <c r="I217" s="4">
        <f t="shared" si="34"/>
        <v>8.0010199613236512</v>
      </c>
      <c r="J217">
        <f t="shared" si="54"/>
        <v>1387</v>
      </c>
      <c r="K217">
        <f t="shared" si="52"/>
        <v>2194</v>
      </c>
    </row>
    <row r="218" spans="1:11" x14ac:dyDescent="0.25">
      <c r="A218" t="s">
        <v>12</v>
      </c>
      <c r="B218" s="17" t="s">
        <v>18</v>
      </c>
      <c r="C218">
        <v>2003</v>
      </c>
      <c r="D218" s="11">
        <v>2836</v>
      </c>
      <c r="E218" s="11">
        <f t="shared" si="55"/>
        <v>2504.4521574636615</v>
      </c>
      <c r="F218" s="1">
        <v>2836</v>
      </c>
      <c r="G218" s="9">
        <v>3469</v>
      </c>
      <c r="H218" s="2">
        <f t="shared" si="53"/>
        <v>1968.3</v>
      </c>
      <c r="I218" s="4">
        <f t="shared" ref="I218:I283" si="56">LN(D218+1)</f>
        <v>7.9505024348088513</v>
      </c>
      <c r="J218">
        <f t="shared" si="54"/>
        <v>1557</v>
      </c>
      <c r="K218">
        <f t="shared" si="52"/>
        <v>2744</v>
      </c>
    </row>
    <row r="219" spans="1:11" x14ac:dyDescent="0.25">
      <c r="A219" t="s">
        <v>12</v>
      </c>
      <c r="B219" s="17" t="s">
        <v>18</v>
      </c>
      <c r="C219">
        <v>2004</v>
      </c>
      <c r="D219" s="11">
        <v>2985</v>
      </c>
      <c r="E219" s="11">
        <f t="shared" si="55"/>
        <v>2688.1951245460941</v>
      </c>
      <c r="F219" s="1">
        <v>2985</v>
      </c>
      <c r="G219" s="9">
        <v>3630</v>
      </c>
      <c r="H219" s="2">
        <f t="shared" si="53"/>
        <v>2178.3000000000002</v>
      </c>
      <c r="I219" s="4">
        <f t="shared" si="56"/>
        <v>8.0016899780991348</v>
      </c>
      <c r="J219">
        <f t="shared" si="54"/>
        <v>1759</v>
      </c>
      <c r="K219">
        <f t="shared" si="52"/>
        <v>3204</v>
      </c>
    </row>
    <row r="220" spans="1:11" x14ac:dyDescent="0.25">
      <c r="A220" t="s">
        <v>12</v>
      </c>
      <c r="B220" s="17" t="s">
        <v>18</v>
      </c>
      <c r="C220">
        <v>2005</v>
      </c>
      <c r="D220" s="11">
        <v>3127</v>
      </c>
      <c r="E220" s="11">
        <f t="shared" si="55"/>
        <v>2885.418675736169</v>
      </c>
      <c r="F220" s="1">
        <v>3127</v>
      </c>
      <c r="G220" s="9">
        <v>2983</v>
      </c>
      <c r="H220" s="2">
        <f t="shared" si="53"/>
        <v>2391.6999999999998</v>
      </c>
      <c r="I220" s="4">
        <f t="shared" si="56"/>
        <v>8.0481491016652011</v>
      </c>
      <c r="J220">
        <f t="shared" si="54"/>
        <v>1972</v>
      </c>
      <c r="K220">
        <f t="shared" si="52"/>
        <v>3395</v>
      </c>
    </row>
    <row r="221" spans="1:11" x14ac:dyDescent="0.25">
      <c r="A221" t="s">
        <v>12</v>
      </c>
      <c r="B221" s="17" t="s">
        <v>18</v>
      </c>
      <c r="C221">
        <v>2006</v>
      </c>
      <c r="D221" s="11">
        <v>1677</v>
      </c>
      <c r="E221" s="11">
        <f t="shared" si="55"/>
        <v>3097.1118347269767</v>
      </c>
      <c r="F221" s="1">
        <v>1677</v>
      </c>
      <c r="G221" s="9">
        <v>2656</v>
      </c>
      <c r="H221" s="2">
        <f t="shared" si="53"/>
        <v>2475.1</v>
      </c>
      <c r="I221" s="4">
        <f t="shared" si="56"/>
        <v>7.4253578870271513</v>
      </c>
      <c r="J221">
        <f t="shared" si="54"/>
        <v>2113</v>
      </c>
      <c r="K221">
        <f t="shared" si="52"/>
        <v>2657</v>
      </c>
    </row>
    <row r="222" spans="1:11" x14ac:dyDescent="0.25">
      <c r="A222" t="s">
        <v>12</v>
      </c>
      <c r="B222" s="17" t="s">
        <v>18</v>
      </c>
      <c r="C222">
        <v>2007</v>
      </c>
      <c r="D222" s="12">
        <v>2724</v>
      </c>
      <c r="E222" s="11">
        <f t="shared" si="55"/>
        <v>3324.3361864491385</v>
      </c>
      <c r="F222" s="1">
        <v>2723.7599999999998</v>
      </c>
      <c r="G222" s="9">
        <v>2628</v>
      </c>
      <c r="H222" s="2">
        <f t="shared" si="53"/>
        <v>2669</v>
      </c>
      <c r="I222" s="4">
        <f t="shared" si="56"/>
        <v>7.9102237070973445</v>
      </c>
      <c r="J222">
        <f t="shared" si="54"/>
        <v>2393</v>
      </c>
      <c r="K222">
        <f t="shared" si="52"/>
        <v>2609</v>
      </c>
    </row>
    <row r="223" spans="1:11" x14ac:dyDescent="0.25">
      <c r="A223" t="s">
        <v>12</v>
      </c>
      <c r="B223" s="17" t="s">
        <v>18</v>
      </c>
      <c r="C223">
        <v>2008</v>
      </c>
      <c r="D223" s="11">
        <v>3030</v>
      </c>
      <c r="E223" s="11">
        <f t="shared" si="55"/>
        <v>3568.2312006370971</v>
      </c>
      <c r="G223" s="9">
        <v>2639</v>
      </c>
      <c r="H223" s="2">
        <f t="shared" si="53"/>
        <v>2879.2</v>
      </c>
      <c r="I223" s="4">
        <f t="shared" si="56"/>
        <v>8.0166478770578031</v>
      </c>
      <c r="J223">
        <f t="shared" si="54"/>
        <v>2693</v>
      </c>
      <c r="K223">
        <f t="shared" si="52"/>
        <v>2644</v>
      </c>
    </row>
    <row r="224" spans="1:11" x14ac:dyDescent="0.25">
      <c r="A224" t="s">
        <v>12</v>
      </c>
      <c r="B224" s="17" t="s">
        <v>18</v>
      </c>
      <c r="C224">
        <v>2009</v>
      </c>
      <c r="D224" s="11">
        <v>7439</v>
      </c>
      <c r="E224" s="11">
        <f t="shared" si="55"/>
        <v>3830.0199459669957</v>
      </c>
      <c r="G224" s="9">
        <v>3717</v>
      </c>
      <c r="H224" s="2">
        <f t="shared" si="53"/>
        <v>3485.7</v>
      </c>
      <c r="I224" s="4">
        <f t="shared" si="56"/>
        <v>8.9146261278271375</v>
      </c>
      <c r="J224">
        <f t="shared" si="54"/>
        <v>3189</v>
      </c>
      <c r="K224">
        <f t="shared" si="52"/>
        <v>3174</v>
      </c>
    </row>
    <row r="225" spans="1:11" x14ac:dyDescent="0.25">
      <c r="A225" t="s">
        <v>12</v>
      </c>
      <c r="B225" s="17" t="s">
        <v>18</v>
      </c>
      <c r="C225">
        <v>2010</v>
      </c>
      <c r="D225" s="11">
        <v>7647</v>
      </c>
      <c r="E225" s="11">
        <f t="shared" si="55"/>
        <v>4111.0152234210382</v>
      </c>
      <c r="G225" s="1">
        <f t="shared" ref="G225:G231" si="57">AVERAGE(D222:D225)</f>
        <v>5210</v>
      </c>
      <c r="H225" s="2">
        <f t="shared" si="53"/>
        <v>4016.3</v>
      </c>
      <c r="I225" s="4">
        <f t="shared" si="56"/>
        <v>8.942199454731238</v>
      </c>
      <c r="J225">
        <f t="shared" si="54"/>
        <v>3590</v>
      </c>
      <c r="K225">
        <f t="shared" si="52"/>
        <v>3795</v>
      </c>
    </row>
    <row r="226" spans="1:11" x14ac:dyDescent="0.25">
      <c r="A226" t="s">
        <v>12</v>
      </c>
      <c r="B226" s="17" t="s">
        <v>18</v>
      </c>
      <c r="C226">
        <v>2011</v>
      </c>
      <c r="D226" s="13">
        <v>4896</v>
      </c>
      <c r="E226" s="11">
        <f t="shared" si="55"/>
        <v>4412.6261496355037</v>
      </c>
      <c r="G226" s="1">
        <f t="shared" si="57"/>
        <v>5753</v>
      </c>
      <c r="H226" s="2">
        <f t="shared" si="53"/>
        <v>3934.4</v>
      </c>
      <c r="I226" s="4">
        <f t="shared" si="56"/>
        <v>8.4963780517023171</v>
      </c>
      <c r="J226">
        <f t="shared" si="54"/>
        <v>3535</v>
      </c>
      <c r="K226">
        <f t="shared" si="52"/>
        <v>4702</v>
      </c>
    </row>
    <row r="227" spans="1:11" x14ac:dyDescent="0.25">
      <c r="A227" t="s">
        <v>12</v>
      </c>
      <c r="B227" s="17" t="s">
        <v>18</v>
      </c>
      <c r="C227">
        <v>2012</v>
      </c>
      <c r="D227" s="13">
        <v>3286</v>
      </c>
      <c r="E227" s="11">
        <f t="shared" si="55"/>
        <v>4736.3652232461845</v>
      </c>
      <c r="G227" s="1">
        <f t="shared" si="57"/>
        <v>5817</v>
      </c>
      <c r="H227" s="2">
        <f t="shared" si="53"/>
        <v>3964.7</v>
      </c>
      <c r="I227" s="4">
        <f t="shared" si="56"/>
        <v>8.0977305736642187</v>
      </c>
      <c r="J227">
        <f t="shared" si="54"/>
        <v>3569</v>
      </c>
      <c r="K227">
        <f t="shared" si="52"/>
        <v>4882</v>
      </c>
    </row>
    <row r="228" spans="1:11" x14ac:dyDescent="0.25">
      <c r="A228" t="s">
        <v>12</v>
      </c>
      <c r="B228" s="17" t="s">
        <v>18</v>
      </c>
      <c r="C228">
        <v>2013</v>
      </c>
      <c r="D228" s="13">
        <v>5278</v>
      </c>
      <c r="E228" s="11">
        <f t="shared" si="55"/>
        <v>5083.8559096670642</v>
      </c>
      <c r="G228" s="1">
        <f t="shared" si="57"/>
        <v>5276.75</v>
      </c>
      <c r="H228" s="2">
        <f t="shared" si="53"/>
        <v>4208.8999999999996</v>
      </c>
      <c r="I228" s="4">
        <f t="shared" si="56"/>
        <v>8.5714919648236165</v>
      </c>
      <c r="J228">
        <f t="shared" si="54"/>
        <v>3798</v>
      </c>
      <c r="K228">
        <f t="shared" si="52"/>
        <v>5455</v>
      </c>
    </row>
    <row r="229" spans="1:11" x14ac:dyDescent="0.25">
      <c r="A229" t="s">
        <v>12</v>
      </c>
      <c r="B229" s="17" t="s">
        <v>18</v>
      </c>
      <c r="C229">
        <v>2014</v>
      </c>
      <c r="D229" s="13">
        <v>6831</v>
      </c>
      <c r="E229" s="11">
        <f t="shared" si="55"/>
        <v>5456.8407823379002</v>
      </c>
      <c r="G229" s="1">
        <f t="shared" si="57"/>
        <v>5072.75</v>
      </c>
      <c r="H229" s="2">
        <f t="shared" si="53"/>
        <v>4593.5</v>
      </c>
      <c r="I229" s="4">
        <f t="shared" si="56"/>
        <v>8.8293727354684055</v>
      </c>
      <c r="J229">
        <f t="shared" si="54"/>
        <v>4126</v>
      </c>
      <c r="K229">
        <f t="shared" si="52"/>
        <v>5363</v>
      </c>
    </row>
    <row r="230" spans="1:11" x14ac:dyDescent="0.25">
      <c r="A230" t="s">
        <v>12</v>
      </c>
      <c r="B230" s="17" t="s">
        <v>18</v>
      </c>
      <c r="C230">
        <v>2015</v>
      </c>
      <c r="D230" s="13">
        <v>4560</v>
      </c>
      <c r="E230" s="11">
        <f t="shared" si="55"/>
        <v>5857.190261266901</v>
      </c>
      <c r="G230" s="1">
        <f t="shared" si="57"/>
        <v>4988.75</v>
      </c>
      <c r="H230" s="2">
        <f t="shared" si="53"/>
        <v>4736.8</v>
      </c>
      <c r="I230" s="4">
        <f t="shared" si="56"/>
        <v>8.4252971767117</v>
      </c>
      <c r="J230">
        <f t="shared" si="54"/>
        <v>4284</v>
      </c>
      <c r="K230">
        <f t="shared" si="52"/>
        <v>4836</v>
      </c>
    </row>
    <row r="231" spans="1:11" x14ac:dyDescent="0.25">
      <c r="A231" t="s">
        <v>12</v>
      </c>
      <c r="B231" s="17" t="s">
        <v>18</v>
      </c>
      <c r="C231">
        <v>2016</v>
      </c>
      <c r="D231" s="1">
        <v>1423</v>
      </c>
      <c r="E231" s="11">
        <f t="shared" si="55"/>
        <v>6286.911992689963</v>
      </c>
      <c r="G231" s="1">
        <f t="shared" si="57"/>
        <v>4523</v>
      </c>
      <c r="H231" s="2">
        <f t="shared" si="53"/>
        <v>4711.3999999999996</v>
      </c>
      <c r="I231" s="4">
        <f t="shared" si="56"/>
        <v>7.2612250919719212</v>
      </c>
      <c r="J231">
        <f t="shared" ref="J231" si="58">ROUND(GEOMEAN(D222:D231),0)</f>
        <v>4214</v>
      </c>
      <c r="K231">
        <f t="shared" ref="K231" si="59">ROUND(GEOMEAN(D227:D231),0)</f>
        <v>3777</v>
      </c>
    </row>
    <row r="232" spans="1:11" x14ac:dyDescent="0.25">
      <c r="A232" t="s">
        <v>13</v>
      </c>
      <c r="B232" s="17" t="s">
        <v>17</v>
      </c>
      <c r="C232">
        <v>1980</v>
      </c>
      <c r="I232" s="4">
        <f t="shared" si="56"/>
        <v>0</v>
      </c>
    </row>
    <row r="233" spans="1:11" x14ac:dyDescent="0.25">
      <c r="A233" t="s">
        <v>13</v>
      </c>
      <c r="B233" s="17" t="s">
        <v>17</v>
      </c>
      <c r="C233">
        <v>1981</v>
      </c>
      <c r="I233" s="4">
        <f t="shared" si="56"/>
        <v>0</v>
      </c>
    </row>
    <row r="234" spans="1:11" x14ac:dyDescent="0.25">
      <c r="A234" t="s">
        <v>13</v>
      </c>
      <c r="B234" s="17" t="s">
        <v>17</v>
      </c>
      <c r="C234">
        <v>1982</v>
      </c>
      <c r="I234" s="4">
        <f t="shared" si="56"/>
        <v>0</v>
      </c>
    </row>
    <row r="235" spans="1:11" x14ac:dyDescent="0.25">
      <c r="A235" t="s">
        <v>13</v>
      </c>
      <c r="B235" s="17" t="s">
        <v>17</v>
      </c>
      <c r="C235">
        <v>1983</v>
      </c>
      <c r="I235" s="4">
        <f t="shared" si="56"/>
        <v>0</v>
      </c>
    </row>
    <row r="236" spans="1:11" x14ac:dyDescent="0.25">
      <c r="A236" t="s">
        <v>13</v>
      </c>
      <c r="B236" s="17" t="s">
        <v>17</v>
      </c>
      <c r="C236">
        <v>1984</v>
      </c>
      <c r="D236" s="1">
        <v>1668</v>
      </c>
      <c r="F236" s="1">
        <f>SUM(A236:D236)</f>
        <v>3652</v>
      </c>
      <c r="G236" s="16"/>
      <c r="H236" s="16"/>
      <c r="I236" s="4">
        <f t="shared" si="56"/>
        <v>7.4199799236618347</v>
      </c>
    </row>
    <row r="237" spans="1:11" x14ac:dyDescent="0.25">
      <c r="A237" t="s">
        <v>13</v>
      </c>
      <c r="B237" s="17" t="s">
        <v>17</v>
      </c>
      <c r="C237">
        <v>1985</v>
      </c>
      <c r="D237" s="1">
        <v>1299</v>
      </c>
      <c r="F237" s="1">
        <f t="shared" ref="F237:F262" si="60">SUM(A237:D237)</f>
        <v>3284</v>
      </c>
      <c r="G237" s="16"/>
      <c r="H237" s="16"/>
      <c r="I237" s="4">
        <f t="shared" si="56"/>
        <v>7.1701195434496281</v>
      </c>
    </row>
    <row r="238" spans="1:11" x14ac:dyDescent="0.25">
      <c r="A238" t="s">
        <v>13</v>
      </c>
      <c r="B238" s="17" t="s">
        <v>17</v>
      </c>
      <c r="C238">
        <v>1986</v>
      </c>
      <c r="D238" s="1">
        <v>2945</v>
      </c>
      <c r="F238" s="1">
        <f t="shared" si="60"/>
        <v>4931</v>
      </c>
      <c r="G238" s="16"/>
      <c r="H238" s="16"/>
      <c r="I238" s="4">
        <f t="shared" si="56"/>
        <v>7.9882035970225758</v>
      </c>
    </row>
    <row r="239" spans="1:11" x14ac:dyDescent="0.25">
      <c r="A239" t="s">
        <v>13</v>
      </c>
      <c r="B239" s="17" t="s">
        <v>17</v>
      </c>
      <c r="C239">
        <v>1987</v>
      </c>
      <c r="D239" s="1">
        <v>1851</v>
      </c>
      <c r="F239" s="1">
        <f t="shared" si="60"/>
        <v>3838</v>
      </c>
      <c r="G239" s="16"/>
      <c r="H239" s="16"/>
      <c r="I239" s="4">
        <f t="shared" si="56"/>
        <v>7.5240214152061249</v>
      </c>
    </row>
    <row r="240" spans="1:11" x14ac:dyDescent="0.25">
      <c r="A240" t="s">
        <v>13</v>
      </c>
      <c r="B240" s="17" t="s">
        <v>17</v>
      </c>
      <c r="C240">
        <v>1988</v>
      </c>
      <c r="D240" s="1">
        <v>2143</v>
      </c>
      <c r="F240" s="1">
        <f t="shared" si="60"/>
        <v>4131</v>
      </c>
      <c r="G240" s="16"/>
      <c r="H240" s="16"/>
      <c r="I240" s="4">
        <f t="shared" si="56"/>
        <v>7.6704285221906927</v>
      </c>
      <c r="K240">
        <f t="shared" ref="K240:K267" si="61">ROUND(GEOMEAN(D236:D240),0)</f>
        <v>1908</v>
      </c>
    </row>
    <row r="241" spans="1:11" x14ac:dyDescent="0.25">
      <c r="A241" t="s">
        <v>13</v>
      </c>
      <c r="B241" s="17" t="s">
        <v>17</v>
      </c>
      <c r="C241">
        <v>1989</v>
      </c>
      <c r="D241" s="1">
        <v>1097</v>
      </c>
      <c r="F241" s="1">
        <f t="shared" si="60"/>
        <v>3086</v>
      </c>
      <c r="G241" s="16"/>
      <c r="H241" s="16"/>
      <c r="I241" s="4">
        <f t="shared" si="56"/>
        <v>7.0012456220694759</v>
      </c>
      <c r="K241">
        <f t="shared" si="61"/>
        <v>1755</v>
      </c>
    </row>
    <row r="242" spans="1:11" x14ac:dyDescent="0.25">
      <c r="A242" t="s">
        <v>13</v>
      </c>
      <c r="B242" s="17" t="s">
        <v>17</v>
      </c>
      <c r="C242">
        <v>1990</v>
      </c>
      <c r="D242" s="1">
        <v>863</v>
      </c>
      <c r="E242" s="1">
        <f>666.21*EXP(0.0869*(C242-1989))</f>
        <v>726.69360400112464</v>
      </c>
      <c r="F242" s="1">
        <f t="shared" si="60"/>
        <v>2853</v>
      </c>
      <c r="G242" s="16">
        <f>AVERAGE(D239:D242)</f>
        <v>1488.5</v>
      </c>
      <c r="H242" s="16"/>
      <c r="I242" s="4">
        <f t="shared" si="56"/>
        <v>6.7615727688040552</v>
      </c>
      <c r="K242">
        <f t="shared" si="61"/>
        <v>1617</v>
      </c>
    </row>
    <row r="243" spans="1:11" x14ac:dyDescent="0.25">
      <c r="A243" t="s">
        <v>13</v>
      </c>
      <c r="B243" s="17" t="s">
        <v>17</v>
      </c>
      <c r="C243">
        <v>1991</v>
      </c>
      <c r="D243" s="1">
        <v>1594</v>
      </c>
      <c r="E243" s="1">
        <f t="shared" ref="E243:E268" si="62">666.21*EXP(0.0869*(C243-1989))</f>
        <v>792.66836897696419</v>
      </c>
      <c r="F243" s="1">
        <f t="shared" si="60"/>
        <v>3585</v>
      </c>
      <c r="G243" s="16">
        <f t="shared" ref="G243:G264" si="63">AVERAGE(D240:D243)</f>
        <v>1424.25</v>
      </c>
      <c r="H243" s="16"/>
      <c r="I243" s="4">
        <f t="shared" si="56"/>
        <v>7.3746290152189449</v>
      </c>
      <c r="K243">
        <f t="shared" si="61"/>
        <v>1430</v>
      </c>
    </row>
    <row r="244" spans="1:11" x14ac:dyDescent="0.25">
      <c r="A244" t="s">
        <v>13</v>
      </c>
      <c r="B244" s="17" t="s">
        <v>17</v>
      </c>
      <c r="C244">
        <v>1992</v>
      </c>
      <c r="D244" s="1">
        <v>1477</v>
      </c>
      <c r="E244" s="1">
        <f t="shared" si="62"/>
        <v>864.63282422894179</v>
      </c>
      <c r="F244" s="1">
        <f t="shared" si="60"/>
        <v>3469</v>
      </c>
      <c r="G244" s="16">
        <f t="shared" si="63"/>
        <v>1257.75</v>
      </c>
      <c r="H244" s="16"/>
      <c r="I244" s="4">
        <f t="shared" si="56"/>
        <v>7.2984451015081468</v>
      </c>
      <c r="K244">
        <f t="shared" si="61"/>
        <v>1367</v>
      </c>
    </row>
    <row r="245" spans="1:11" x14ac:dyDescent="0.25">
      <c r="A245" t="s">
        <v>13</v>
      </c>
      <c r="B245" s="17" t="s">
        <v>17</v>
      </c>
      <c r="C245">
        <v>1993</v>
      </c>
      <c r="D245" s="1">
        <v>883</v>
      </c>
      <c r="E245" s="1">
        <f t="shared" si="62"/>
        <v>943.13075933504524</v>
      </c>
      <c r="F245" s="1">
        <f t="shared" si="60"/>
        <v>2876</v>
      </c>
      <c r="G245" s="16">
        <f t="shared" si="63"/>
        <v>1204.25</v>
      </c>
      <c r="H245" s="2">
        <f t="shared" ref="H245:H268" si="64">AVERAGE(D236:D245)</f>
        <v>1582</v>
      </c>
      <c r="I245" s="4">
        <f t="shared" si="56"/>
        <v>6.7844570626376433</v>
      </c>
      <c r="J245">
        <f t="shared" ref="J245:J267" si="65">ROUND(GEOMEAN(D236:D245),0)</f>
        <v>1478</v>
      </c>
      <c r="K245">
        <f t="shared" si="61"/>
        <v>1145</v>
      </c>
    </row>
    <row r="246" spans="1:11" x14ac:dyDescent="0.25">
      <c r="A246" t="s">
        <v>13</v>
      </c>
      <c r="B246" s="17" t="s">
        <v>17</v>
      </c>
      <c r="C246">
        <v>1994</v>
      </c>
      <c r="D246" s="1">
        <v>935</v>
      </c>
      <c r="E246" s="1">
        <f t="shared" si="62"/>
        <v>1028.7553332215086</v>
      </c>
      <c r="F246" s="1">
        <f t="shared" si="60"/>
        <v>2929</v>
      </c>
      <c r="G246" s="16">
        <f t="shared" si="63"/>
        <v>1222.25</v>
      </c>
      <c r="H246" s="2">
        <f t="shared" si="64"/>
        <v>1508.7</v>
      </c>
      <c r="I246" s="4">
        <f t="shared" si="56"/>
        <v>6.8416154764775916</v>
      </c>
      <c r="J246">
        <f t="shared" si="65"/>
        <v>1395</v>
      </c>
      <c r="K246">
        <f t="shared" si="61"/>
        <v>1109</v>
      </c>
    </row>
    <row r="247" spans="1:11" x14ac:dyDescent="0.25">
      <c r="A247" t="s">
        <v>13</v>
      </c>
      <c r="B247" s="17" t="s">
        <v>17</v>
      </c>
      <c r="C247">
        <v>1995</v>
      </c>
      <c r="D247" s="1">
        <v>730</v>
      </c>
      <c r="E247" s="1">
        <f t="shared" si="62"/>
        <v>1122.1535562872309</v>
      </c>
      <c r="F247" s="1">
        <f t="shared" si="60"/>
        <v>2725</v>
      </c>
      <c r="G247" s="16">
        <f t="shared" si="63"/>
        <v>1006.25</v>
      </c>
      <c r="H247" s="2">
        <f t="shared" si="64"/>
        <v>1451.8</v>
      </c>
      <c r="I247" s="4">
        <f t="shared" si="56"/>
        <v>6.5944134597497781</v>
      </c>
      <c r="J247">
        <f t="shared" si="65"/>
        <v>1317</v>
      </c>
      <c r="K247">
        <f t="shared" si="61"/>
        <v>1072</v>
      </c>
    </row>
    <row r="248" spans="1:11" x14ac:dyDescent="0.25">
      <c r="A248" t="s">
        <v>13</v>
      </c>
      <c r="B248" s="17" t="s">
        <v>17</v>
      </c>
      <c r="C248">
        <v>1996</v>
      </c>
      <c r="D248" s="1">
        <v>547</v>
      </c>
      <c r="E248" s="1">
        <f t="shared" si="62"/>
        <v>1224.0311794494928</v>
      </c>
      <c r="F248" s="1">
        <f t="shared" si="60"/>
        <v>2543</v>
      </c>
      <c r="G248" s="16">
        <f t="shared" si="63"/>
        <v>773.75</v>
      </c>
      <c r="H248" s="2">
        <f t="shared" si="64"/>
        <v>1212</v>
      </c>
      <c r="I248" s="4">
        <f t="shared" si="56"/>
        <v>6.3062752869480159</v>
      </c>
      <c r="J248">
        <f t="shared" si="65"/>
        <v>1113</v>
      </c>
      <c r="K248">
        <f t="shared" si="61"/>
        <v>866</v>
      </c>
    </row>
    <row r="249" spans="1:11" x14ac:dyDescent="0.25">
      <c r="A249" t="s">
        <v>13</v>
      </c>
      <c r="B249" s="17" t="s">
        <v>17</v>
      </c>
      <c r="C249">
        <v>1997</v>
      </c>
      <c r="D249" s="1">
        <v>1430</v>
      </c>
      <c r="E249" s="1">
        <f t="shared" si="62"/>
        <v>1335.1580270543809</v>
      </c>
      <c r="F249" s="1">
        <f t="shared" si="60"/>
        <v>3427</v>
      </c>
      <c r="G249" s="16">
        <f t="shared" si="63"/>
        <v>910.5</v>
      </c>
      <c r="H249" s="2">
        <f t="shared" si="64"/>
        <v>1169.9000000000001</v>
      </c>
      <c r="I249" s="4">
        <f t="shared" si="56"/>
        <v>7.2661287795564506</v>
      </c>
      <c r="J249">
        <f t="shared" si="65"/>
        <v>1085</v>
      </c>
      <c r="K249">
        <f t="shared" si="61"/>
        <v>860</v>
      </c>
    </row>
    <row r="250" spans="1:11" x14ac:dyDescent="0.25">
      <c r="A250" t="s">
        <v>13</v>
      </c>
      <c r="B250" s="17" t="s">
        <v>17</v>
      </c>
      <c r="C250">
        <v>1998</v>
      </c>
      <c r="D250" s="1">
        <v>1144</v>
      </c>
      <c r="E250" s="1">
        <f t="shared" si="62"/>
        <v>1456.3738139493237</v>
      </c>
      <c r="F250" s="1">
        <f t="shared" si="60"/>
        <v>3142</v>
      </c>
      <c r="G250" s="16">
        <f t="shared" si="63"/>
        <v>962.75</v>
      </c>
      <c r="H250" s="2">
        <f t="shared" si="64"/>
        <v>1070</v>
      </c>
      <c r="I250" s="4">
        <f t="shared" si="56"/>
        <v>7.0431599159883405</v>
      </c>
      <c r="J250">
        <f t="shared" si="65"/>
        <v>1019</v>
      </c>
      <c r="K250">
        <f t="shared" si="61"/>
        <v>906</v>
      </c>
    </row>
    <row r="251" spans="1:11" x14ac:dyDescent="0.25">
      <c r="A251" t="s">
        <v>13</v>
      </c>
      <c r="B251" s="17" t="s">
        <v>17</v>
      </c>
      <c r="C251">
        <v>1999</v>
      </c>
      <c r="D251" s="1">
        <v>1518</v>
      </c>
      <c r="E251" s="1">
        <f t="shared" si="62"/>
        <v>1588.5944906736574</v>
      </c>
      <c r="F251" s="1">
        <f t="shared" si="60"/>
        <v>3517</v>
      </c>
      <c r="G251" s="16">
        <f t="shared" si="63"/>
        <v>1159.75</v>
      </c>
      <c r="H251" s="2">
        <f t="shared" si="64"/>
        <v>1112.0999999999999</v>
      </c>
      <c r="I251" s="4">
        <f t="shared" si="56"/>
        <v>7.3258075025957732</v>
      </c>
      <c r="J251">
        <f t="shared" si="65"/>
        <v>1052</v>
      </c>
      <c r="K251">
        <f t="shared" si="61"/>
        <v>998</v>
      </c>
    </row>
    <row r="252" spans="1:11" x14ac:dyDescent="0.25">
      <c r="A252" t="s">
        <v>13</v>
      </c>
      <c r="B252" s="17" t="s">
        <v>17</v>
      </c>
      <c r="C252">
        <v>2000</v>
      </c>
      <c r="D252" s="1">
        <v>1897</v>
      </c>
      <c r="E252" s="1">
        <f t="shared" si="62"/>
        <v>1732.8191647137855</v>
      </c>
      <c r="F252" s="1">
        <f t="shared" si="60"/>
        <v>3897</v>
      </c>
      <c r="G252" s="16">
        <f t="shared" si="63"/>
        <v>1497.25</v>
      </c>
      <c r="H252" s="2">
        <f t="shared" si="64"/>
        <v>1215.5</v>
      </c>
      <c r="I252" s="4">
        <f t="shared" si="56"/>
        <v>7.5485559791698735</v>
      </c>
      <c r="J252">
        <f t="shared" si="65"/>
        <v>1138</v>
      </c>
      <c r="K252">
        <f t="shared" si="61"/>
        <v>1208</v>
      </c>
    </row>
    <row r="253" spans="1:11" x14ac:dyDescent="0.25">
      <c r="A253" t="s">
        <v>13</v>
      </c>
      <c r="B253" s="17" t="s">
        <v>17</v>
      </c>
      <c r="C253">
        <v>2001</v>
      </c>
      <c r="D253" s="1">
        <v>4649</v>
      </c>
      <c r="E253" s="1">
        <f t="shared" si="62"/>
        <v>1890.1376501224527</v>
      </c>
      <c r="F253" s="1">
        <f t="shared" si="60"/>
        <v>6650</v>
      </c>
      <c r="G253" s="16">
        <f t="shared" si="63"/>
        <v>2302</v>
      </c>
      <c r="H253" s="2">
        <f t="shared" si="64"/>
        <v>1521</v>
      </c>
      <c r="I253" s="4">
        <f t="shared" si="56"/>
        <v>8.4446224985814027</v>
      </c>
      <c r="J253">
        <f t="shared" si="65"/>
        <v>1267</v>
      </c>
      <c r="K253">
        <f t="shared" si="61"/>
        <v>1854</v>
      </c>
    </row>
    <row r="254" spans="1:11" x14ac:dyDescent="0.25">
      <c r="A254" t="s">
        <v>13</v>
      </c>
      <c r="B254" s="17" t="s">
        <v>17</v>
      </c>
      <c r="C254">
        <v>2002</v>
      </c>
      <c r="D254" s="1">
        <v>2787</v>
      </c>
      <c r="E254" s="1">
        <f t="shared" si="62"/>
        <v>2061.7387025497997</v>
      </c>
      <c r="F254" s="1">
        <f t="shared" si="60"/>
        <v>4789</v>
      </c>
      <c r="G254" s="16">
        <f t="shared" si="63"/>
        <v>2712.75</v>
      </c>
      <c r="H254" s="2">
        <f t="shared" si="64"/>
        <v>1652</v>
      </c>
      <c r="I254" s="4">
        <f t="shared" si="56"/>
        <v>7.9330797718804149</v>
      </c>
      <c r="J254">
        <f t="shared" si="65"/>
        <v>1350</v>
      </c>
      <c r="K254">
        <f t="shared" si="61"/>
        <v>2119</v>
      </c>
    </row>
    <row r="255" spans="1:11" x14ac:dyDescent="0.25">
      <c r="A255" t="s">
        <v>13</v>
      </c>
      <c r="B255" s="17" t="s">
        <v>17</v>
      </c>
      <c r="C255">
        <v>2003</v>
      </c>
      <c r="D255" s="1">
        <v>3075</v>
      </c>
      <c r="E255" s="1">
        <f t="shared" si="62"/>
        <v>2248.9190019130847</v>
      </c>
      <c r="F255" s="1">
        <f t="shared" si="60"/>
        <v>5078</v>
      </c>
      <c r="G255" s="16">
        <f t="shared" si="63"/>
        <v>3102</v>
      </c>
      <c r="H255" s="2">
        <f t="shared" si="64"/>
        <v>1871.2</v>
      </c>
      <c r="I255" s="4">
        <f t="shared" si="56"/>
        <v>8.0313853306255343</v>
      </c>
      <c r="J255">
        <f t="shared" si="65"/>
        <v>1530</v>
      </c>
      <c r="K255">
        <f t="shared" si="61"/>
        <v>2582</v>
      </c>
    </row>
    <row r="256" spans="1:11" x14ac:dyDescent="0.25">
      <c r="A256" t="s">
        <v>13</v>
      </c>
      <c r="B256" s="17" t="s">
        <v>17</v>
      </c>
      <c r="C256">
        <v>2004</v>
      </c>
      <c r="D256" s="1">
        <v>3413</v>
      </c>
      <c r="E256" s="1">
        <f t="shared" si="62"/>
        <v>2453.0929505813956</v>
      </c>
      <c r="F256" s="1">
        <f t="shared" si="60"/>
        <v>5417</v>
      </c>
      <c r="G256" s="16">
        <f t="shared" si="63"/>
        <v>3481</v>
      </c>
      <c r="H256" s="2">
        <f t="shared" si="64"/>
        <v>2119</v>
      </c>
      <c r="I256" s="4">
        <f t="shared" si="56"/>
        <v>8.1356399033543862</v>
      </c>
      <c r="J256">
        <f t="shared" si="65"/>
        <v>1741</v>
      </c>
      <c r="K256">
        <f t="shared" si="61"/>
        <v>3036</v>
      </c>
    </row>
    <row r="257" spans="1:11" x14ac:dyDescent="0.25">
      <c r="A257" t="s">
        <v>13</v>
      </c>
      <c r="B257" s="17" t="s">
        <v>17</v>
      </c>
      <c r="C257">
        <v>2005</v>
      </c>
      <c r="D257" s="1">
        <v>2037</v>
      </c>
      <c r="E257" s="1">
        <f t="shared" si="62"/>
        <v>2675.8033611139831</v>
      </c>
      <c r="F257" s="1">
        <f t="shared" si="60"/>
        <v>4042</v>
      </c>
      <c r="G257" s="16">
        <f t="shared" si="63"/>
        <v>2828</v>
      </c>
      <c r="H257" s="2">
        <f t="shared" si="64"/>
        <v>2249.6999999999998</v>
      </c>
      <c r="I257" s="4">
        <f t="shared" si="56"/>
        <v>7.6197242137826704</v>
      </c>
      <c r="J257">
        <f t="shared" si="65"/>
        <v>1929</v>
      </c>
      <c r="K257">
        <f t="shared" si="61"/>
        <v>3080</v>
      </c>
    </row>
    <row r="258" spans="1:11" x14ac:dyDescent="0.25">
      <c r="A258" t="s">
        <v>13</v>
      </c>
      <c r="B258" s="17" t="s">
        <v>17</v>
      </c>
      <c r="C258">
        <v>2006</v>
      </c>
      <c r="D258" s="1">
        <v>1599</v>
      </c>
      <c r="E258" s="1">
        <f t="shared" si="62"/>
        <v>2918.7331143126685</v>
      </c>
      <c r="F258" s="1">
        <f t="shared" si="60"/>
        <v>3605</v>
      </c>
      <c r="G258" s="16">
        <f t="shared" si="63"/>
        <v>2531</v>
      </c>
      <c r="H258" s="2">
        <f t="shared" si="64"/>
        <v>2354.9</v>
      </c>
      <c r="I258" s="4">
        <f t="shared" si="56"/>
        <v>7.3777589082278725</v>
      </c>
      <c r="J258">
        <f t="shared" si="65"/>
        <v>2148</v>
      </c>
      <c r="K258">
        <f t="shared" si="61"/>
        <v>2488</v>
      </c>
    </row>
    <row r="259" spans="1:11" x14ac:dyDescent="0.25">
      <c r="A259" t="s">
        <v>13</v>
      </c>
      <c r="B259" s="17" t="s">
        <v>17</v>
      </c>
      <c r="C259">
        <v>2007</v>
      </c>
      <c r="D259" s="1">
        <v>2485</v>
      </c>
      <c r="E259" s="1">
        <f t="shared" si="62"/>
        <v>3183.7178756807907</v>
      </c>
      <c r="F259" s="1">
        <f t="shared" si="60"/>
        <v>4492</v>
      </c>
      <c r="G259" s="16">
        <f t="shared" si="63"/>
        <v>2383.5</v>
      </c>
      <c r="H259" s="2">
        <f t="shared" si="64"/>
        <v>2460.4</v>
      </c>
      <c r="I259" s="4">
        <f t="shared" si="56"/>
        <v>7.818430272070656</v>
      </c>
      <c r="J259">
        <f t="shared" si="65"/>
        <v>2270</v>
      </c>
      <c r="K259">
        <f t="shared" si="61"/>
        <v>2431</v>
      </c>
    </row>
    <row r="260" spans="1:11" x14ac:dyDescent="0.25">
      <c r="A260" t="s">
        <v>13</v>
      </c>
      <c r="B260" s="17" t="s">
        <v>17</v>
      </c>
      <c r="C260">
        <v>2008</v>
      </c>
      <c r="D260" s="1">
        <v>3652</v>
      </c>
      <c r="E260" s="1">
        <f t="shared" si="62"/>
        <v>3472.7599663788865</v>
      </c>
      <c r="F260" s="1">
        <f t="shared" si="60"/>
        <v>5660</v>
      </c>
      <c r="G260" s="16">
        <f t="shared" si="63"/>
        <v>2443.25</v>
      </c>
      <c r="H260" s="2">
        <f t="shared" si="64"/>
        <v>2711.2</v>
      </c>
      <c r="I260" s="4">
        <f t="shared" si="56"/>
        <v>8.2033040267952817</v>
      </c>
      <c r="J260">
        <f t="shared" si="65"/>
        <v>2549</v>
      </c>
      <c r="K260">
        <f t="shared" si="61"/>
        <v>2516</v>
      </c>
    </row>
    <row r="261" spans="1:11" x14ac:dyDescent="0.25">
      <c r="A261" t="s">
        <v>13</v>
      </c>
      <c r="B261" s="17" t="s">
        <v>17</v>
      </c>
      <c r="C261">
        <v>2009</v>
      </c>
      <c r="D261" s="1">
        <v>5518</v>
      </c>
      <c r="E261" s="1">
        <f t="shared" si="62"/>
        <v>3788.0434934910872</v>
      </c>
      <c r="F261" s="1">
        <f t="shared" si="60"/>
        <v>7527</v>
      </c>
      <c r="G261" s="16">
        <f t="shared" si="63"/>
        <v>3313.5</v>
      </c>
      <c r="H261" s="2">
        <f t="shared" si="64"/>
        <v>3111.2</v>
      </c>
      <c r="I261" s="4">
        <f t="shared" si="56"/>
        <v>8.6159519634395014</v>
      </c>
      <c r="J261">
        <f t="shared" si="65"/>
        <v>2900</v>
      </c>
      <c r="K261">
        <f t="shared" si="61"/>
        <v>2770</v>
      </c>
    </row>
    <row r="262" spans="1:11" x14ac:dyDescent="0.25">
      <c r="A262" t="s">
        <v>13</v>
      </c>
      <c r="B262" s="17" t="s">
        <v>17</v>
      </c>
      <c r="C262">
        <v>2010</v>
      </c>
      <c r="D262" s="1">
        <v>6634</v>
      </c>
      <c r="E262" s="1">
        <f t="shared" si="62"/>
        <v>4131.9508539320168</v>
      </c>
      <c r="F262" s="14">
        <f t="shared" si="60"/>
        <v>8644</v>
      </c>
      <c r="G262" s="16">
        <f t="shared" si="63"/>
        <v>4572.25</v>
      </c>
      <c r="H262" s="2">
        <f t="shared" si="64"/>
        <v>3584.9</v>
      </c>
      <c r="I262" s="4">
        <f t="shared" si="56"/>
        <v>8.8001139467663076</v>
      </c>
      <c r="J262">
        <f t="shared" si="65"/>
        <v>3287</v>
      </c>
      <c r="K262">
        <f t="shared" si="61"/>
        <v>3508</v>
      </c>
    </row>
    <row r="263" spans="1:11" x14ac:dyDescent="0.25">
      <c r="A263" t="s">
        <v>13</v>
      </c>
      <c r="B263" s="17" t="s">
        <v>17</v>
      </c>
      <c r="C263">
        <v>2011</v>
      </c>
      <c r="D263" s="1">
        <v>5501</v>
      </c>
      <c r="E263" s="1">
        <f t="shared" si="62"/>
        <v>4507.0807367037141</v>
      </c>
      <c r="F263" s="1">
        <f>D263</f>
        <v>5501</v>
      </c>
      <c r="G263" s="16">
        <f t="shared" si="63"/>
        <v>5326.25</v>
      </c>
      <c r="H263" s="2">
        <f t="shared" si="64"/>
        <v>3670.1</v>
      </c>
      <c r="I263" s="4">
        <f t="shared" si="56"/>
        <v>8.6128669414845191</v>
      </c>
      <c r="J263">
        <f t="shared" si="65"/>
        <v>3343</v>
      </c>
      <c r="K263">
        <f t="shared" si="61"/>
        <v>4491</v>
      </c>
    </row>
    <row r="264" spans="1:11" x14ac:dyDescent="0.25">
      <c r="A264" t="s">
        <v>13</v>
      </c>
      <c r="B264" s="17" t="s">
        <v>17</v>
      </c>
      <c r="C264">
        <v>2012</v>
      </c>
      <c r="D264" s="1">
        <v>6385</v>
      </c>
      <c r="E264" s="1">
        <f t="shared" si="62"/>
        <v>4916.2677595341793</v>
      </c>
      <c r="F264" s="1">
        <f>D264</f>
        <v>6385</v>
      </c>
      <c r="G264" s="16">
        <f t="shared" si="63"/>
        <v>6009.5</v>
      </c>
      <c r="H264" s="2">
        <f t="shared" si="64"/>
        <v>4029.9</v>
      </c>
      <c r="I264" s="4">
        <f t="shared" si="56"/>
        <v>8.7618633732747266</v>
      </c>
      <c r="J264">
        <f t="shared" si="65"/>
        <v>3631</v>
      </c>
      <c r="K264">
        <f t="shared" si="61"/>
        <v>5424</v>
      </c>
    </row>
    <row r="265" spans="1:11" x14ac:dyDescent="0.25">
      <c r="A265" t="s">
        <v>13</v>
      </c>
      <c r="B265" s="17" t="s">
        <v>17</v>
      </c>
      <c r="C265">
        <v>2013</v>
      </c>
      <c r="D265" s="1">
        <v>3704</v>
      </c>
      <c r="E265" s="1">
        <f t="shared" si="62"/>
        <v>5362.6038882791127</v>
      </c>
      <c r="G265" s="16">
        <f>AVERAGE(D262:D265)</f>
        <v>5556</v>
      </c>
      <c r="H265" s="2">
        <f t="shared" si="64"/>
        <v>4092.8</v>
      </c>
      <c r="I265" s="4">
        <f t="shared" si="56"/>
        <v>8.2174385377301871</v>
      </c>
      <c r="J265">
        <f t="shared" si="65"/>
        <v>3700</v>
      </c>
      <c r="K265">
        <f t="shared" si="61"/>
        <v>5440</v>
      </c>
    </row>
    <row r="266" spans="1:11" x14ac:dyDescent="0.25">
      <c r="A266" t="s">
        <v>13</v>
      </c>
      <c r="B266" s="17" t="s">
        <v>17</v>
      </c>
      <c r="C266">
        <v>2014</v>
      </c>
      <c r="D266" s="1">
        <v>5880</v>
      </c>
      <c r="E266" s="1">
        <f t="shared" si="62"/>
        <v>5849.4618009396318</v>
      </c>
      <c r="G266" s="16">
        <f>AVERAGE(D263:D266)</f>
        <v>5367.5</v>
      </c>
      <c r="H266" s="2">
        <f t="shared" si="64"/>
        <v>4339.5</v>
      </c>
      <c r="I266" s="4">
        <f t="shared" si="56"/>
        <v>8.6794820944599564</v>
      </c>
      <c r="J266">
        <f t="shared" si="65"/>
        <v>3907</v>
      </c>
      <c r="K266">
        <f t="shared" si="61"/>
        <v>5509</v>
      </c>
    </row>
    <row r="267" spans="1:11" x14ac:dyDescent="0.25">
      <c r="A267" t="s">
        <v>13</v>
      </c>
      <c r="B267" s="17" t="s">
        <v>17</v>
      </c>
      <c r="C267">
        <v>2015</v>
      </c>
      <c r="D267" s="1">
        <v>4422</v>
      </c>
      <c r="E267" s="1">
        <f t="shared" si="62"/>
        <v>6380.5203728429924</v>
      </c>
      <c r="G267" s="16">
        <f>AVERAGE(D264:D267)</f>
        <v>5097.75</v>
      </c>
      <c r="H267" s="2">
        <f t="shared" si="64"/>
        <v>4578</v>
      </c>
      <c r="I267" s="4">
        <f t="shared" si="56"/>
        <v>8.3945734778683274</v>
      </c>
      <c r="J267">
        <f t="shared" si="65"/>
        <v>4221</v>
      </c>
      <c r="K267">
        <f t="shared" si="61"/>
        <v>5080</v>
      </c>
    </row>
    <row r="268" spans="1:11" x14ac:dyDescent="0.25">
      <c r="A268" t="s">
        <v>13</v>
      </c>
      <c r="B268" s="17" t="s">
        <v>17</v>
      </c>
      <c r="C268">
        <v>2016</v>
      </c>
      <c r="D268" s="1">
        <v>1971</v>
      </c>
      <c r="E268" s="1">
        <f t="shared" si="62"/>
        <v>6959.7924755615686</v>
      </c>
      <c r="G268" s="16">
        <f>AVERAGE(D265:D268)</f>
        <v>3994.25</v>
      </c>
      <c r="H268" s="2">
        <f t="shared" si="64"/>
        <v>4615.2</v>
      </c>
      <c r="I268" s="4">
        <f t="shared" si="56"/>
        <v>7.5868035351625807</v>
      </c>
      <c r="J268">
        <f t="shared" ref="J268" si="66">ROUND(GEOMEAN(D259:D268),0)</f>
        <v>4311</v>
      </c>
      <c r="K268">
        <f t="shared" ref="K268" si="67">ROUND(GEOMEAN(D264:D268),0)</f>
        <v>4137</v>
      </c>
    </row>
    <row r="269" spans="1:11" x14ac:dyDescent="0.25">
      <c r="A269" s="5" t="s">
        <v>14</v>
      </c>
      <c r="B269" s="18" t="s">
        <v>20</v>
      </c>
      <c r="C269">
        <v>1980</v>
      </c>
      <c r="D269" s="20">
        <v>96</v>
      </c>
      <c r="E269" s="19"/>
      <c r="I269" s="4">
        <f t="shared" si="56"/>
        <v>4.5747109785033828</v>
      </c>
    </row>
    <row r="270" spans="1:11" x14ac:dyDescent="0.25">
      <c r="A270" s="5" t="s">
        <v>14</v>
      </c>
      <c r="B270" s="18" t="s">
        <v>20</v>
      </c>
      <c r="C270">
        <v>1981</v>
      </c>
      <c r="D270" s="20">
        <v>218</v>
      </c>
      <c r="E270" s="19"/>
      <c r="I270" s="4">
        <f t="shared" si="56"/>
        <v>5.389071729816501</v>
      </c>
    </row>
    <row r="271" spans="1:11" x14ac:dyDescent="0.25">
      <c r="A271" s="5" t="s">
        <v>14</v>
      </c>
      <c r="B271" s="18" t="s">
        <v>20</v>
      </c>
      <c r="C271">
        <v>1982</v>
      </c>
      <c r="D271" s="20">
        <v>211</v>
      </c>
      <c r="E271" s="19"/>
      <c r="I271" s="4">
        <f t="shared" si="56"/>
        <v>5.3565862746720123</v>
      </c>
    </row>
    <row r="272" spans="1:11" x14ac:dyDescent="0.25">
      <c r="A272" s="5" t="s">
        <v>14</v>
      </c>
      <c r="B272" s="18" t="s">
        <v>20</v>
      </c>
      <c r="C272">
        <v>1983</v>
      </c>
      <c r="D272" s="20">
        <v>216</v>
      </c>
      <c r="E272" s="19"/>
      <c r="G272" s="1">
        <f t="shared" ref="G272:G305" si="68">AVERAGE(D269:D272)</f>
        <v>185.25</v>
      </c>
      <c r="I272" s="4">
        <f t="shared" si="56"/>
        <v>5.3798973535404597</v>
      </c>
    </row>
    <row r="273" spans="1:11" x14ac:dyDescent="0.25">
      <c r="A273" s="5" t="s">
        <v>14</v>
      </c>
      <c r="B273" s="18" t="s">
        <v>20</v>
      </c>
      <c r="C273">
        <v>1984</v>
      </c>
      <c r="D273" s="20">
        <v>105</v>
      </c>
      <c r="E273" s="19"/>
      <c r="G273" s="1">
        <f t="shared" si="68"/>
        <v>187.5</v>
      </c>
      <c r="I273" s="4">
        <f t="shared" si="56"/>
        <v>4.6634390941120669</v>
      </c>
      <c r="K273">
        <f t="shared" ref="K273:K304" si="69">ROUND(GEOMEAN(D269:D273),0)</f>
        <v>159</v>
      </c>
    </row>
    <row r="274" spans="1:11" x14ac:dyDescent="0.25">
      <c r="A274" s="5" t="s">
        <v>14</v>
      </c>
      <c r="B274" s="18" t="s">
        <v>20</v>
      </c>
      <c r="C274">
        <v>1985</v>
      </c>
      <c r="D274" s="20">
        <v>35</v>
      </c>
      <c r="E274" s="19"/>
      <c r="G274" s="1">
        <f t="shared" si="68"/>
        <v>141.75</v>
      </c>
      <c r="I274" s="4">
        <f t="shared" si="56"/>
        <v>3.5835189384561099</v>
      </c>
      <c r="K274">
        <f t="shared" si="69"/>
        <v>130</v>
      </c>
    </row>
    <row r="275" spans="1:11" x14ac:dyDescent="0.25">
      <c r="A275" s="5" t="s">
        <v>14</v>
      </c>
      <c r="B275" s="18" t="s">
        <v>20</v>
      </c>
      <c r="C275">
        <v>1986</v>
      </c>
      <c r="D275" s="20">
        <v>20</v>
      </c>
      <c r="E275" s="19"/>
      <c r="G275" s="1">
        <f t="shared" si="68"/>
        <v>94</v>
      </c>
      <c r="I275" s="4">
        <f t="shared" si="56"/>
        <v>3.044522437723423</v>
      </c>
      <c r="K275">
        <f t="shared" si="69"/>
        <v>80</v>
      </c>
    </row>
    <row r="276" spans="1:11" x14ac:dyDescent="0.25">
      <c r="A276" s="5" t="s">
        <v>14</v>
      </c>
      <c r="B276" s="18" t="s">
        <v>20</v>
      </c>
      <c r="C276">
        <v>1987</v>
      </c>
      <c r="D276" s="20">
        <v>29</v>
      </c>
      <c r="E276" s="19"/>
      <c r="G276" s="1">
        <f t="shared" si="68"/>
        <v>47.25</v>
      </c>
      <c r="I276" s="4">
        <f t="shared" si="56"/>
        <v>3.4011973816621555</v>
      </c>
      <c r="K276">
        <f t="shared" si="69"/>
        <v>54</v>
      </c>
    </row>
    <row r="277" spans="1:11" x14ac:dyDescent="0.25">
      <c r="A277" s="5" t="s">
        <v>14</v>
      </c>
      <c r="B277" s="18" t="s">
        <v>20</v>
      </c>
      <c r="C277">
        <v>1988</v>
      </c>
      <c r="D277" s="20">
        <v>23</v>
      </c>
      <c r="E277" s="19"/>
      <c r="G277" s="1">
        <f t="shared" si="68"/>
        <v>26.75</v>
      </c>
      <c r="I277" s="4">
        <f t="shared" si="56"/>
        <v>3.1780538303479458</v>
      </c>
      <c r="K277">
        <f t="shared" si="69"/>
        <v>35</v>
      </c>
    </row>
    <row r="278" spans="1:11" x14ac:dyDescent="0.25">
      <c r="A278" s="5" t="s">
        <v>14</v>
      </c>
      <c r="B278" s="18" t="s">
        <v>20</v>
      </c>
      <c r="C278">
        <v>1989</v>
      </c>
      <c r="D278" s="20">
        <v>4</v>
      </c>
      <c r="E278" s="19"/>
      <c r="G278" s="1">
        <f t="shared" si="68"/>
        <v>19</v>
      </c>
      <c r="H278" s="2">
        <f t="shared" ref="H278:H305" si="70">AVERAGE(D269:D278)</f>
        <v>95.7</v>
      </c>
      <c r="I278" s="4">
        <f t="shared" si="56"/>
        <v>1.6094379124341003</v>
      </c>
      <c r="J278">
        <f t="shared" ref="J278:J304" si="71">ROUND(GEOMEAN(D269:D278),0)</f>
        <v>53</v>
      </c>
      <c r="K278">
        <f t="shared" si="69"/>
        <v>18</v>
      </c>
    </row>
    <row r="279" spans="1:11" x14ac:dyDescent="0.25">
      <c r="A279" s="5" t="s">
        <v>14</v>
      </c>
      <c r="B279" s="18" t="s">
        <v>20</v>
      </c>
      <c r="C279">
        <v>1990</v>
      </c>
      <c r="D279" s="20">
        <v>1</v>
      </c>
      <c r="E279" s="19">
        <f>1.3203*EXP(0.2754*(C279-1989))</f>
        <v>1.7389108752835107</v>
      </c>
      <c r="G279" s="1">
        <f t="shared" si="68"/>
        <v>14.25</v>
      </c>
      <c r="H279" s="2">
        <f t="shared" si="70"/>
        <v>86.2</v>
      </c>
      <c r="I279" s="4">
        <f t="shared" si="56"/>
        <v>0.69314718055994529</v>
      </c>
      <c r="J279">
        <f t="shared" si="71"/>
        <v>34</v>
      </c>
      <c r="K279">
        <f t="shared" si="69"/>
        <v>9</v>
      </c>
    </row>
    <row r="280" spans="1:11" x14ac:dyDescent="0.25">
      <c r="A280" s="5" t="s">
        <v>14</v>
      </c>
      <c r="B280" s="18" t="s">
        <v>20</v>
      </c>
      <c r="C280">
        <v>1991</v>
      </c>
      <c r="D280" s="20">
        <v>9</v>
      </c>
      <c r="E280" s="19">
        <f t="shared" ref="E280:E307" si="72">1.3203*EXP(0.2754*(C280-1989))</f>
        <v>2.2902454231456981</v>
      </c>
      <c r="G280" s="1">
        <f t="shared" si="68"/>
        <v>9.25</v>
      </c>
      <c r="H280" s="2">
        <f t="shared" si="70"/>
        <v>65.3</v>
      </c>
      <c r="I280" s="4">
        <f t="shared" si="56"/>
        <v>2.3025850929940459</v>
      </c>
      <c r="J280">
        <f t="shared" si="71"/>
        <v>25</v>
      </c>
      <c r="K280">
        <f t="shared" si="69"/>
        <v>8</v>
      </c>
    </row>
    <row r="281" spans="1:11" x14ac:dyDescent="0.25">
      <c r="A281" s="5" t="s">
        <v>14</v>
      </c>
      <c r="B281" s="18" t="s">
        <v>20</v>
      </c>
      <c r="C281">
        <v>1992</v>
      </c>
      <c r="D281" s="20">
        <v>2</v>
      </c>
      <c r="E281" s="19">
        <f t="shared" si="72"/>
        <v>3.0163846651339394</v>
      </c>
      <c r="G281" s="1">
        <f t="shared" si="68"/>
        <v>4</v>
      </c>
      <c r="H281" s="2">
        <f t="shared" si="70"/>
        <v>44.4</v>
      </c>
      <c r="I281" s="4">
        <f t="shared" si="56"/>
        <v>1.0986122886681098</v>
      </c>
      <c r="J281">
        <f t="shared" si="71"/>
        <v>15</v>
      </c>
      <c r="K281">
        <f t="shared" si="69"/>
        <v>4</v>
      </c>
    </row>
    <row r="282" spans="1:11" x14ac:dyDescent="0.25">
      <c r="A282" s="5" t="s">
        <v>14</v>
      </c>
      <c r="B282" s="18" t="s">
        <v>20</v>
      </c>
      <c r="C282">
        <v>1993</v>
      </c>
      <c r="D282" s="20">
        <v>17</v>
      </c>
      <c r="E282" s="19">
        <f t="shared" si="72"/>
        <v>3.9727517217600683</v>
      </c>
      <c r="G282" s="1">
        <f t="shared" si="68"/>
        <v>7.25</v>
      </c>
      <c r="H282" s="2">
        <f t="shared" si="70"/>
        <v>24.5</v>
      </c>
      <c r="I282" s="4">
        <f t="shared" si="56"/>
        <v>2.8903717578961645</v>
      </c>
      <c r="J282">
        <f t="shared" si="71"/>
        <v>12</v>
      </c>
      <c r="K282">
        <f t="shared" si="69"/>
        <v>4</v>
      </c>
    </row>
    <row r="283" spans="1:11" x14ac:dyDescent="0.25">
      <c r="A283" s="5" t="s">
        <v>14</v>
      </c>
      <c r="B283" s="18" t="s">
        <v>20</v>
      </c>
      <c r="C283">
        <v>1994</v>
      </c>
      <c r="D283" s="20">
        <v>3</v>
      </c>
      <c r="E283" s="19">
        <f t="shared" si="72"/>
        <v>5.232342023608175</v>
      </c>
      <c r="G283" s="1">
        <f t="shared" si="68"/>
        <v>7.75</v>
      </c>
      <c r="H283" s="2">
        <f t="shared" si="70"/>
        <v>14.3</v>
      </c>
      <c r="I283" s="4">
        <f t="shared" si="56"/>
        <v>1.3862943611198906</v>
      </c>
      <c r="J283">
        <f t="shared" si="71"/>
        <v>8</v>
      </c>
      <c r="K283">
        <f t="shared" si="69"/>
        <v>4</v>
      </c>
    </row>
    <row r="284" spans="1:11" x14ac:dyDescent="0.25">
      <c r="A284" s="5" t="s">
        <v>14</v>
      </c>
      <c r="B284" s="18" t="s">
        <v>20</v>
      </c>
      <c r="C284">
        <v>1995</v>
      </c>
      <c r="D284" s="20">
        <v>5</v>
      </c>
      <c r="E284" s="19">
        <f t="shared" si="72"/>
        <v>6.8912947421458677</v>
      </c>
      <c r="G284" s="1">
        <f t="shared" si="68"/>
        <v>6.75</v>
      </c>
      <c r="H284" s="2">
        <f t="shared" si="70"/>
        <v>11.3</v>
      </c>
      <c r="I284" s="4">
        <f t="shared" ref="I284:I307" si="73">LN(D284+1)</f>
        <v>1.791759469228055</v>
      </c>
      <c r="J284">
        <f t="shared" si="71"/>
        <v>7</v>
      </c>
      <c r="K284">
        <f t="shared" si="69"/>
        <v>5</v>
      </c>
    </row>
    <row r="285" spans="1:11" x14ac:dyDescent="0.25">
      <c r="A285" s="5" t="s">
        <v>14</v>
      </c>
      <c r="B285" s="18" t="s">
        <v>20</v>
      </c>
      <c r="C285">
        <v>1996</v>
      </c>
      <c r="D285" s="20">
        <v>3</v>
      </c>
      <c r="E285" s="19">
        <f t="shared" si="72"/>
        <v>9.0762306838608851</v>
      </c>
      <c r="G285" s="1">
        <f t="shared" si="68"/>
        <v>7</v>
      </c>
      <c r="H285" s="2">
        <f t="shared" si="70"/>
        <v>9.6</v>
      </c>
      <c r="I285" s="4">
        <f t="shared" si="73"/>
        <v>1.3862943611198906</v>
      </c>
      <c r="J285">
        <f t="shared" si="71"/>
        <v>6</v>
      </c>
      <c r="K285">
        <f t="shared" si="69"/>
        <v>4</v>
      </c>
    </row>
    <row r="286" spans="1:11" x14ac:dyDescent="0.25">
      <c r="A286" s="5" t="s">
        <v>14</v>
      </c>
      <c r="B286" s="18" t="s">
        <v>20</v>
      </c>
      <c r="C286">
        <v>1997</v>
      </c>
      <c r="D286" s="20">
        <v>17</v>
      </c>
      <c r="E286" s="19">
        <f t="shared" si="72"/>
        <v>11.953916717978935</v>
      </c>
      <c r="G286" s="1">
        <f t="shared" si="68"/>
        <v>7</v>
      </c>
      <c r="H286" s="2">
        <f t="shared" si="70"/>
        <v>8.4</v>
      </c>
      <c r="I286" s="4">
        <f t="shared" si="73"/>
        <v>2.8903717578961645</v>
      </c>
      <c r="J286">
        <f t="shared" si="71"/>
        <v>5</v>
      </c>
      <c r="K286">
        <f t="shared" si="69"/>
        <v>7</v>
      </c>
    </row>
    <row r="287" spans="1:11" x14ac:dyDescent="0.25">
      <c r="A287" s="5" t="s">
        <v>14</v>
      </c>
      <c r="B287" s="18" t="s">
        <v>20</v>
      </c>
      <c r="C287">
        <v>1998</v>
      </c>
      <c r="D287" s="20">
        <v>3</v>
      </c>
      <c r="E287" s="19">
        <f t="shared" si="72"/>
        <v>15.743994382433492</v>
      </c>
      <c r="G287" s="1">
        <f t="shared" si="68"/>
        <v>7</v>
      </c>
      <c r="H287" s="2">
        <f t="shared" si="70"/>
        <v>6.4</v>
      </c>
      <c r="I287" s="4">
        <f t="shared" si="73"/>
        <v>1.3862943611198906</v>
      </c>
      <c r="J287">
        <f t="shared" si="71"/>
        <v>4</v>
      </c>
      <c r="K287">
        <f t="shared" si="69"/>
        <v>5</v>
      </c>
    </row>
    <row r="288" spans="1:11" x14ac:dyDescent="0.25">
      <c r="A288" s="5" t="s">
        <v>14</v>
      </c>
      <c r="B288" s="18" t="s">
        <v>20</v>
      </c>
      <c r="C288">
        <v>1999</v>
      </c>
      <c r="D288" s="20">
        <v>18</v>
      </c>
      <c r="E288" s="19">
        <f t="shared" si="72"/>
        <v>20.735744188454209</v>
      </c>
      <c r="G288" s="1">
        <f t="shared" si="68"/>
        <v>10.25</v>
      </c>
      <c r="H288" s="2">
        <f t="shared" si="70"/>
        <v>7.8</v>
      </c>
      <c r="I288" s="4">
        <f t="shared" si="73"/>
        <v>2.9444389791664403</v>
      </c>
      <c r="J288">
        <f t="shared" si="71"/>
        <v>5</v>
      </c>
      <c r="K288">
        <f t="shared" si="69"/>
        <v>7</v>
      </c>
    </row>
    <row r="289" spans="1:11" x14ac:dyDescent="0.25">
      <c r="A289" s="5" t="s">
        <v>14</v>
      </c>
      <c r="B289" s="18" t="s">
        <v>20</v>
      </c>
      <c r="C289">
        <v>2000</v>
      </c>
      <c r="D289" s="20">
        <v>337</v>
      </c>
      <c r="E289" s="19">
        <f t="shared" si="72"/>
        <v>27.310165171854798</v>
      </c>
      <c r="G289" s="1">
        <f t="shared" si="68"/>
        <v>93.75</v>
      </c>
      <c r="H289" s="2">
        <f t="shared" si="70"/>
        <v>41.4</v>
      </c>
      <c r="I289" s="4">
        <f t="shared" si="73"/>
        <v>5.8230458954830189</v>
      </c>
      <c r="J289">
        <f t="shared" si="71"/>
        <v>9</v>
      </c>
      <c r="K289">
        <f t="shared" si="69"/>
        <v>16</v>
      </c>
    </row>
    <row r="290" spans="1:11" x14ac:dyDescent="0.25">
      <c r="A290" s="5" t="s">
        <v>14</v>
      </c>
      <c r="B290" s="18" t="s">
        <v>20</v>
      </c>
      <c r="C290">
        <v>2001</v>
      </c>
      <c r="D290" s="20">
        <v>45</v>
      </c>
      <c r="E290" s="19">
        <f t="shared" si="72"/>
        <v>35.96905492927916</v>
      </c>
      <c r="G290" s="1">
        <f t="shared" si="68"/>
        <v>100.75</v>
      </c>
      <c r="H290" s="2">
        <f t="shared" si="70"/>
        <v>45</v>
      </c>
      <c r="I290" s="4">
        <f t="shared" si="73"/>
        <v>3.8286413964890951</v>
      </c>
      <c r="J290">
        <f t="shared" si="71"/>
        <v>11</v>
      </c>
      <c r="K290">
        <f t="shared" si="69"/>
        <v>27</v>
      </c>
    </row>
    <row r="291" spans="1:11" x14ac:dyDescent="0.25">
      <c r="A291" s="5" t="s">
        <v>14</v>
      </c>
      <c r="B291" s="18" t="s">
        <v>20</v>
      </c>
      <c r="C291">
        <v>2002</v>
      </c>
      <c r="D291" s="20">
        <v>73</v>
      </c>
      <c r="E291" s="19">
        <f t="shared" si="72"/>
        <v>47.373309694912898</v>
      </c>
      <c r="G291" s="1">
        <f t="shared" si="68"/>
        <v>118.25</v>
      </c>
      <c r="H291" s="2">
        <f t="shared" si="70"/>
        <v>52.1</v>
      </c>
      <c r="I291" s="4">
        <f t="shared" si="73"/>
        <v>4.3040650932041702</v>
      </c>
      <c r="J291">
        <f t="shared" si="71"/>
        <v>15</v>
      </c>
      <c r="K291">
        <f t="shared" si="69"/>
        <v>36</v>
      </c>
    </row>
    <row r="292" spans="1:11" x14ac:dyDescent="0.25">
      <c r="A292" s="5" t="s">
        <v>14</v>
      </c>
      <c r="B292" s="18" t="s">
        <v>20</v>
      </c>
      <c r="C292">
        <v>2003</v>
      </c>
      <c r="D292" s="20">
        <v>26</v>
      </c>
      <c r="E292" s="19">
        <f t="shared" si="72"/>
        <v>62.393367739648433</v>
      </c>
      <c r="G292" s="1">
        <f t="shared" si="68"/>
        <v>120.25</v>
      </c>
      <c r="H292" s="2">
        <f t="shared" si="70"/>
        <v>53</v>
      </c>
      <c r="I292" s="4">
        <f t="shared" si="73"/>
        <v>3.2958368660043291</v>
      </c>
      <c r="J292">
        <f t="shared" si="71"/>
        <v>16</v>
      </c>
      <c r="K292">
        <f t="shared" si="69"/>
        <v>55</v>
      </c>
    </row>
    <row r="293" spans="1:11" x14ac:dyDescent="0.25">
      <c r="A293" s="5" t="s">
        <v>14</v>
      </c>
      <c r="B293" s="18" t="s">
        <v>20</v>
      </c>
      <c r="C293">
        <v>2004</v>
      </c>
      <c r="D293" s="20">
        <v>113</v>
      </c>
      <c r="E293" s="19">
        <f t="shared" si="72"/>
        <v>82.175646222856898</v>
      </c>
      <c r="G293" s="1">
        <f t="shared" si="68"/>
        <v>64.25</v>
      </c>
      <c r="H293" s="2">
        <f t="shared" si="70"/>
        <v>64</v>
      </c>
      <c r="I293" s="4">
        <f t="shared" si="73"/>
        <v>4.7361984483944957</v>
      </c>
      <c r="J293">
        <f t="shared" si="71"/>
        <v>23</v>
      </c>
      <c r="K293">
        <f t="shared" si="69"/>
        <v>80</v>
      </c>
    </row>
    <row r="294" spans="1:11" x14ac:dyDescent="0.25">
      <c r="A294" s="5" t="s">
        <v>14</v>
      </c>
      <c r="B294" s="18" t="s">
        <v>20</v>
      </c>
      <c r="C294">
        <v>2005</v>
      </c>
      <c r="D294" s="20">
        <v>19</v>
      </c>
      <c r="E294" s="19">
        <f t="shared" si="72"/>
        <v>108.23004233914736</v>
      </c>
      <c r="G294" s="1">
        <f t="shared" si="68"/>
        <v>57.75</v>
      </c>
      <c r="H294" s="2">
        <f t="shared" si="70"/>
        <v>65.400000000000006</v>
      </c>
      <c r="I294" s="4">
        <f t="shared" si="73"/>
        <v>2.9957322735539909</v>
      </c>
      <c r="J294">
        <f t="shared" si="71"/>
        <v>26</v>
      </c>
      <c r="K294">
        <f t="shared" si="69"/>
        <v>45</v>
      </c>
    </row>
    <row r="295" spans="1:11" x14ac:dyDescent="0.25">
      <c r="A295" s="5" t="s">
        <v>14</v>
      </c>
      <c r="B295" s="18" t="s">
        <v>20</v>
      </c>
      <c r="C295">
        <v>2006</v>
      </c>
      <c r="D295" s="20">
        <v>16</v>
      </c>
      <c r="E295" s="19">
        <f t="shared" si="72"/>
        <v>142.54517735055535</v>
      </c>
      <c r="G295" s="1">
        <f t="shared" si="68"/>
        <v>43.5</v>
      </c>
      <c r="H295" s="2">
        <f t="shared" si="70"/>
        <v>66.7</v>
      </c>
      <c r="I295" s="4">
        <f t="shared" si="73"/>
        <v>2.8332133440562162</v>
      </c>
      <c r="J295">
        <f t="shared" si="71"/>
        <v>31</v>
      </c>
      <c r="K295">
        <f t="shared" si="69"/>
        <v>37</v>
      </c>
    </row>
    <row r="296" spans="1:11" x14ac:dyDescent="0.25">
      <c r="A296" s="5" t="s">
        <v>14</v>
      </c>
      <c r="B296" s="18" t="s">
        <v>20</v>
      </c>
      <c r="C296">
        <v>2007</v>
      </c>
      <c r="D296" s="20">
        <v>55</v>
      </c>
      <c r="E296" s="19">
        <f t="shared" si="72"/>
        <v>187.74017959107576</v>
      </c>
      <c r="G296" s="1">
        <f t="shared" si="68"/>
        <v>50.75</v>
      </c>
      <c r="H296" s="2">
        <f t="shared" si="70"/>
        <v>70.5</v>
      </c>
      <c r="I296" s="4">
        <f t="shared" si="73"/>
        <v>4.0253516907351496</v>
      </c>
      <c r="J296">
        <f t="shared" si="71"/>
        <v>35</v>
      </c>
      <c r="K296">
        <f t="shared" si="69"/>
        <v>35</v>
      </c>
    </row>
    <row r="297" spans="1:11" x14ac:dyDescent="0.25">
      <c r="A297" s="5" t="s">
        <v>14</v>
      </c>
      <c r="B297" s="18" t="s">
        <v>20</v>
      </c>
      <c r="C297">
        <v>2008</v>
      </c>
      <c r="D297" s="20">
        <v>907</v>
      </c>
      <c r="E297" s="19">
        <f t="shared" si="72"/>
        <v>247.26459139483535</v>
      </c>
      <c r="G297" s="1">
        <f t="shared" si="68"/>
        <v>249.25</v>
      </c>
      <c r="H297" s="2">
        <f t="shared" si="70"/>
        <v>160.9</v>
      </c>
      <c r="I297" s="4">
        <f t="shared" si="73"/>
        <v>6.8112443786012937</v>
      </c>
      <c r="J297">
        <f t="shared" si="71"/>
        <v>62</v>
      </c>
      <c r="K297">
        <f t="shared" si="69"/>
        <v>70</v>
      </c>
    </row>
    <row r="298" spans="1:11" x14ac:dyDescent="0.25">
      <c r="A298" s="5" t="s">
        <v>14</v>
      </c>
      <c r="B298" s="18" t="s">
        <v>20</v>
      </c>
      <c r="C298">
        <v>2009</v>
      </c>
      <c r="D298" s="20">
        <v>1406</v>
      </c>
      <c r="E298" s="19">
        <f t="shared" si="72"/>
        <v>325.66165799364728</v>
      </c>
      <c r="G298" s="1">
        <f t="shared" si="68"/>
        <v>596</v>
      </c>
      <c r="H298" s="2">
        <f t="shared" si="70"/>
        <v>299.7</v>
      </c>
      <c r="I298" s="4">
        <f t="shared" si="73"/>
        <v>7.2492150571143892</v>
      </c>
      <c r="J298">
        <f t="shared" si="71"/>
        <v>96</v>
      </c>
      <c r="K298">
        <f t="shared" si="69"/>
        <v>116</v>
      </c>
    </row>
    <row r="299" spans="1:11" x14ac:dyDescent="0.25">
      <c r="A299" s="5" t="s">
        <v>14</v>
      </c>
      <c r="B299" s="18" t="s">
        <v>20</v>
      </c>
      <c r="C299">
        <v>2010</v>
      </c>
      <c r="D299" s="20">
        <v>2406</v>
      </c>
      <c r="E299" s="19">
        <f t="shared" si="72"/>
        <v>428.9150941058947</v>
      </c>
      <c r="G299" s="1">
        <f t="shared" si="68"/>
        <v>1193.5</v>
      </c>
      <c r="H299" s="2">
        <f t="shared" si="70"/>
        <v>506.6</v>
      </c>
      <c r="I299" s="4">
        <f t="shared" si="73"/>
        <v>7.786136437783072</v>
      </c>
      <c r="J299">
        <f t="shared" si="71"/>
        <v>117</v>
      </c>
      <c r="K299">
        <f t="shared" si="69"/>
        <v>306</v>
      </c>
    </row>
    <row r="300" spans="1:11" x14ac:dyDescent="0.25">
      <c r="A300" s="5" t="s">
        <v>14</v>
      </c>
      <c r="B300" s="18" t="s">
        <v>20</v>
      </c>
      <c r="C300">
        <v>2011</v>
      </c>
      <c r="D300" s="20">
        <v>1502</v>
      </c>
      <c r="E300" s="19">
        <f t="shared" si="72"/>
        <v>564.90579543587887</v>
      </c>
      <c r="G300" s="1">
        <f t="shared" si="68"/>
        <v>1555.25</v>
      </c>
      <c r="H300" s="2">
        <f t="shared" si="70"/>
        <v>652.29999999999995</v>
      </c>
      <c r="I300" s="4">
        <f t="shared" si="73"/>
        <v>7.3152183897529746</v>
      </c>
      <c r="J300">
        <f t="shared" si="71"/>
        <v>167</v>
      </c>
      <c r="K300">
        <f t="shared" si="69"/>
        <v>760</v>
      </c>
    </row>
    <row r="301" spans="1:11" x14ac:dyDescent="0.25">
      <c r="A301" s="5" t="s">
        <v>14</v>
      </c>
      <c r="B301" s="18" t="s">
        <v>20</v>
      </c>
      <c r="C301">
        <v>2012</v>
      </c>
      <c r="D301" s="20">
        <v>446</v>
      </c>
      <c r="E301" s="19">
        <f t="shared" si="72"/>
        <v>744.01335393026693</v>
      </c>
      <c r="G301" s="1">
        <f t="shared" si="68"/>
        <v>1440</v>
      </c>
      <c r="H301" s="2">
        <f t="shared" si="70"/>
        <v>689.6</v>
      </c>
      <c r="I301" s="4">
        <f t="shared" si="73"/>
        <v>6.1025585946135692</v>
      </c>
      <c r="J301">
        <f t="shared" si="71"/>
        <v>200</v>
      </c>
      <c r="K301">
        <f t="shared" si="69"/>
        <v>1155</v>
      </c>
    </row>
    <row r="302" spans="1:11" x14ac:dyDescent="0.25">
      <c r="A302" s="5" t="s">
        <v>14</v>
      </c>
      <c r="B302" s="18" t="s">
        <v>20</v>
      </c>
      <c r="C302">
        <v>2013</v>
      </c>
      <c r="D302" s="20">
        <v>757</v>
      </c>
      <c r="E302" s="19">
        <f t="shared" si="72"/>
        <v>979.90828789328293</v>
      </c>
      <c r="G302" s="1">
        <f t="shared" si="68"/>
        <v>1277.75</v>
      </c>
      <c r="H302" s="2">
        <f t="shared" si="70"/>
        <v>762.7</v>
      </c>
      <c r="I302" s="4">
        <f t="shared" si="73"/>
        <v>6.6306833856423717</v>
      </c>
      <c r="J302">
        <f t="shared" si="71"/>
        <v>280</v>
      </c>
      <c r="K302">
        <f t="shared" si="69"/>
        <v>1114</v>
      </c>
    </row>
    <row r="303" spans="1:11" x14ac:dyDescent="0.25">
      <c r="A303" s="5" t="s">
        <v>14</v>
      </c>
      <c r="B303" s="18" t="s">
        <v>20</v>
      </c>
      <c r="C303">
        <v>2014</v>
      </c>
      <c r="D303" s="20">
        <v>2786</v>
      </c>
      <c r="E303" s="19">
        <f t="shared" si="72"/>
        <v>1290.595454516455</v>
      </c>
      <c r="G303" s="1">
        <f t="shared" si="68"/>
        <v>1372.75</v>
      </c>
      <c r="H303" s="2">
        <f t="shared" si="70"/>
        <v>1030</v>
      </c>
      <c r="I303" s="4">
        <f t="shared" si="73"/>
        <v>7.9327210274819482</v>
      </c>
      <c r="J303">
        <f t="shared" si="71"/>
        <v>385</v>
      </c>
      <c r="K303">
        <f t="shared" si="69"/>
        <v>1277</v>
      </c>
    </row>
    <row r="304" spans="1:11" x14ac:dyDescent="0.25">
      <c r="A304" s="5" t="s">
        <v>14</v>
      </c>
      <c r="B304" s="18" t="s">
        <v>20</v>
      </c>
      <c r="C304">
        <v>2015</v>
      </c>
      <c r="D304" s="20">
        <v>440</v>
      </c>
      <c r="E304" s="19">
        <f t="shared" si="72"/>
        <v>1699.7882840643247</v>
      </c>
      <c r="G304" s="1">
        <f t="shared" si="68"/>
        <v>1107.25</v>
      </c>
      <c r="H304" s="2">
        <f t="shared" si="70"/>
        <v>1072.0999999999999</v>
      </c>
      <c r="I304" s="4">
        <f t="shared" si="73"/>
        <v>6.089044875446846</v>
      </c>
      <c r="J304">
        <f t="shared" si="71"/>
        <v>528</v>
      </c>
      <c r="K304">
        <f t="shared" si="69"/>
        <v>909</v>
      </c>
    </row>
    <row r="305" spans="1:11" x14ac:dyDescent="0.25">
      <c r="A305" s="5" t="s">
        <v>14</v>
      </c>
      <c r="B305" s="18" t="s">
        <v>20</v>
      </c>
      <c r="C305">
        <v>2016</v>
      </c>
      <c r="D305" s="20">
        <v>816</v>
      </c>
      <c r="E305" s="1">
        <f t="shared" si="72"/>
        <v>2238.7187251677287</v>
      </c>
      <c r="G305" s="1">
        <f t="shared" si="68"/>
        <v>1199.75</v>
      </c>
      <c r="H305" s="2">
        <f t="shared" si="70"/>
        <v>1152.0999999999999</v>
      </c>
      <c r="I305" s="3">
        <f t="shared" si="73"/>
        <v>6.7056390948600031</v>
      </c>
      <c r="J305">
        <f t="shared" ref="J305" si="74">ROUND(GEOMEAN(D296:D305),0)</f>
        <v>782</v>
      </c>
      <c r="K305">
        <f t="shared" ref="K305" si="75">ROUND(GEOMEAN(D301:D305),0)</f>
        <v>805</v>
      </c>
    </row>
    <row r="306" spans="1:11" x14ac:dyDescent="0.25">
      <c r="A306" s="5" t="s">
        <v>14</v>
      </c>
      <c r="B306" s="18" t="s">
        <v>20</v>
      </c>
      <c r="C306">
        <v>2017</v>
      </c>
      <c r="D306" s="1">
        <v>228</v>
      </c>
      <c r="E306" s="1">
        <f t="shared" si="72"/>
        <v>2948.5210466522776</v>
      </c>
      <c r="G306" s="1">
        <f t="shared" ref="G306:G307" si="76">AVERAGE(D303:D306)</f>
        <v>1067.5</v>
      </c>
      <c r="H306" s="2">
        <f t="shared" ref="H306:H307" si="77">AVERAGE(D297:D306)</f>
        <v>1169.4000000000001</v>
      </c>
      <c r="I306" s="3">
        <f t="shared" si="73"/>
        <v>5.43372200355424</v>
      </c>
      <c r="J306">
        <f t="shared" ref="J306:J307" si="78">ROUND(GEOMEAN(D297:D306),0)</f>
        <v>902</v>
      </c>
      <c r="K306">
        <f t="shared" ref="K306:K307" si="79">ROUND(GEOMEAN(D302:D306),0)</f>
        <v>704</v>
      </c>
    </row>
    <row r="307" spans="1:11" x14ac:dyDescent="0.25">
      <c r="A307" s="5" t="s">
        <v>14</v>
      </c>
      <c r="B307" s="18" t="s">
        <v>20</v>
      </c>
      <c r="C307">
        <v>2018</v>
      </c>
      <c r="D307" s="1">
        <v>213</v>
      </c>
      <c r="E307" s="1">
        <f t="shared" si="72"/>
        <v>3883.3714413587536</v>
      </c>
      <c r="G307" s="1">
        <f t="shared" si="76"/>
        <v>424.25</v>
      </c>
      <c r="H307" s="2">
        <f t="shared" si="77"/>
        <v>1100</v>
      </c>
      <c r="I307" s="3">
        <f t="shared" si="73"/>
        <v>5.3659760150218512</v>
      </c>
      <c r="J307">
        <f t="shared" si="78"/>
        <v>780</v>
      </c>
      <c r="K307">
        <f t="shared" si="79"/>
        <v>546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2017-04-17T18:06:26Z</dcterms:created>
  <dcterms:modified xsi:type="dcterms:W3CDTF">2019-03-06T16:32:40Z</dcterms:modified>
</cp:coreProperties>
</file>