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bookViews>
    <workbookView xWindow="-132" yWindow="-132" windowWidth="16116" windowHeight="11028" activeTab="1" xr2:uid="{00000000-000D-0000-FFFF-FFFF00000000}"/>
  </bookViews>
  <sheets>
    <sheet name="Commercial Invoice" sheetId="6" r:id="rId1"/>
    <sheet name="Packing List" sheetId="5" r:id="rId2"/>
  </sheets>
  <definedNames>
    <definedName name="_xlnm.Print_Area" localSheetId="0">'Commercial Invoice'!$A$1:$O$55</definedName>
    <definedName name="_xlnm.Print_Area" localSheetId="1">'Packing List'!$A$1:$R$64</definedName>
  </definedNames>
  <calcPr calcId="171027"/>
</workbook>
</file>

<file path=xl/calcChain.xml><?xml version="1.0" encoding="utf-8"?>
<calcChain xmlns="http://schemas.openxmlformats.org/spreadsheetml/2006/main">
  <c r="L4" i="6" l="1"/>
  <c r="H32" i="6" l="1"/>
  <c r="O32" i="6" s="1"/>
  <c r="F32" i="6"/>
  <c r="E31" i="6"/>
  <c r="P32" i="5" l="1"/>
  <c r="J32" i="5"/>
  <c r="P30" i="5"/>
  <c r="J30" i="5"/>
  <c r="P28" i="5" l="1"/>
  <c r="J28" i="5"/>
  <c r="K17" i="6" l="1"/>
  <c r="F30" i="6" l="1"/>
  <c r="E29" i="6"/>
  <c r="H30" i="6"/>
  <c r="O30" i="6" s="1"/>
  <c r="I59" i="5" l="1"/>
  <c r="H59" i="5"/>
  <c r="D32" i="5" l="1"/>
  <c r="D33" i="5"/>
  <c r="J37" i="5" l="1"/>
  <c r="C32" i="6"/>
  <c r="C33" i="6"/>
  <c r="H4" i="6"/>
  <c r="K16" i="6"/>
  <c r="E19" i="6"/>
  <c r="K19" i="6"/>
  <c r="E20" i="6"/>
  <c r="E27" i="6"/>
  <c r="F28" i="6"/>
  <c r="A30" i="6"/>
  <c r="P37" i="5" l="1"/>
  <c r="H28" i="6"/>
  <c r="O28" i="6" s="1"/>
  <c r="O38" i="6" s="1"/>
  <c r="H38" i="6" l="1"/>
</calcChain>
</file>

<file path=xl/sharedStrings.xml><?xml version="1.0" encoding="utf-8"?>
<sst xmlns="http://schemas.openxmlformats.org/spreadsheetml/2006/main" count="173" uniqueCount="95">
  <si>
    <t>Seller</t>
    <phoneticPr fontId="2" type="noConversion"/>
  </si>
  <si>
    <t>Buyer(if other than consignee)</t>
    <phoneticPr fontId="2" type="noConversion"/>
  </si>
  <si>
    <t>Consignee</t>
    <phoneticPr fontId="2" type="noConversion"/>
  </si>
  <si>
    <t>Other References</t>
    <phoneticPr fontId="2" type="noConversion"/>
  </si>
  <si>
    <t>Departure Date</t>
    <phoneticPr fontId="2" type="noConversion"/>
  </si>
  <si>
    <t xml:space="preserve">Vessel/Flight </t>
    <phoneticPr fontId="2" type="noConversion"/>
  </si>
  <si>
    <t>From</t>
    <phoneticPr fontId="2" type="noConversion"/>
  </si>
  <si>
    <t>L/C No. and Date</t>
    <phoneticPr fontId="2" type="noConversion"/>
  </si>
  <si>
    <t>PACKING LIST</t>
    <phoneticPr fontId="2" type="noConversion"/>
  </si>
  <si>
    <t>MADE IN KOREA</t>
    <phoneticPr fontId="2" type="noConversion"/>
  </si>
  <si>
    <t>- CIF BANGKOK PORT</t>
    <phoneticPr fontId="2" type="noConversion"/>
  </si>
  <si>
    <t>SEOUL, KOREA</t>
    <phoneticPr fontId="2" type="noConversion"/>
  </si>
  <si>
    <t>S. M. Lee, President</t>
    <phoneticPr fontId="2" type="noConversion"/>
  </si>
  <si>
    <t>WOOWIN</t>
    <phoneticPr fontId="2" type="noConversion"/>
  </si>
  <si>
    <t>BANGKOK</t>
    <phoneticPr fontId="2" type="noConversion"/>
  </si>
  <si>
    <t>P/O No.</t>
    <phoneticPr fontId="2" type="noConversion"/>
  </si>
  <si>
    <t>COMMERCIAL INVOICE</t>
    <phoneticPr fontId="2" type="noConversion"/>
  </si>
  <si>
    <t>Invoice No. and Date</t>
    <phoneticPr fontId="2" type="noConversion"/>
  </si>
  <si>
    <t>- DITTO -</t>
    <phoneticPr fontId="2" type="noConversion"/>
  </si>
  <si>
    <t>Notify Party</t>
    <phoneticPr fontId="2" type="noConversion"/>
  </si>
  <si>
    <t>Terms of Delivery and Payment</t>
    <phoneticPr fontId="2" type="noConversion"/>
  </si>
  <si>
    <t>To</t>
    <phoneticPr fontId="2" type="noConversion"/>
  </si>
  <si>
    <t>Shipping Marks</t>
    <phoneticPr fontId="2" type="noConversion"/>
  </si>
  <si>
    <t>No. &amp; Kind of pkgs ; Goods Description</t>
    <phoneticPr fontId="2" type="noConversion"/>
  </si>
  <si>
    <t>Quantity</t>
    <phoneticPr fontId="2" type="noConversion"/>
  </si>
  <si>
    <t>Unit Price</t>
    <phoneticPr fontId="2" type="noConversion"/>
  </si>
  <si>
    <t>Amount</t>
    <phoneticPr fontId="2" type="noConversion"/>
  </si>
  <si>
    <t>:</t>
    <phoneticPr fontId="2" type="noConversion"/>
  </si>
  <si>
    <t>Signed By</t>
    <phoneticPr fontId="2" type="noConversion"/>
  </si>
  <si>
    <t>Net Weight/Quantity</t>
    <phoneticPr fontId="2" type="noConversion"/>
  </si>
  <si>
    <t xml:space="preserve">G/W </t>
    <phoneticPr fontId="2" type="noConversion"/>
  </si>
  <si>
    <t xml:space="preserve">N/W </t>
    <phoneticPr fontId="2" type="noConversion"/>
  </si>
  <si>
    <t>KGS</t>
    <phoneticPr fontId="2" type="noConversion"/>
  </si>
  <si>
    <t>SAME AS ABOVE</t>
    <phoneticPr fontId="2" type="noConversion"/>
  </si>
  <si>
    <t>No. &amp; Kind of pkgs ; Goods Description</t>
    <phoneticPr fontId="2" type="noConversion"/>
  </si>
  <si>
    <t>USD</t>
    <phoneticPr fontId="2" type="noConversion"/>
  </si>
  <si>
    <t>ETA</t>
    <phoneticPr fontId="2" type="noConversion"/>
  </si>
  <si>
    <t>ETA</t>
    <phoneticPr fontId="2" type="noConversion"/>
  </si>
  <si>
    <t>BUSAN, KOREA</t>
    <phoneticPr fontId="2" type="noConversion"/>
  </si>
  <si>
    <t>WOOWIN KEYTEK CO., LTD</t>
    <phoneticPr fontId="2" type="noConversion"/>
  </si>
  <si>
    <t>PFC TUBE</t>
    <phoneticPr fontId="2" type="noConversion"/>
  </si>
  <si>
    <t>* GRAND TOTAL</t>
    <phoneticPr fontId="2" type="noConversion"/>
  </si>
  <si>
    <t>BANGKOK, THAILAND</t>
    <phoneticPr fontId="2" type="noConversion"/>
  </si>
  <si>
    <t>WOOWIN KEYTEK CO., LTD</t>
    <phoneticPr fontId="2" type="noConversion"/>
  </si>
  <si>
    <t>SEOUL, KOREA</t>
    <phoneticPr fontId="2" type="noConversion"/>
  </si>
  <si>
    <t>BENEFICIARY</t>
    <phoneticPr fontId="2" type="noConversion"/>
  </si>
  <si>
    <t>:</t>
    <phoneticPr fontId="2" type="noConversion"/>
  </si>
  <si>
    <t>ACCOUNT NO.</t>
    <phoneticPr fontId="2" type="noConversion"/>
  </si>
  <si>
    <t>BANK NAME</t>
    <phoneticPr fontId="2" type="noConversion"/>
  </si>
  <si>
    <t>ADDRESS</t>
    <phoneticPr fontId="2" type="noConversion"/>
  </si>
  <si>
    <t>SWIFT CODE</t>
    <phoneticPr fontId="2" type="noConversion"/>
  </si>
  <si>
    <t>* TOTAL</t>
    <phoneticPr fontId="2" type="noConversion"/>
  </si>
  <si>
    <t>PART NAME</t>
    <phoneticPr fontId="2" type="noConversion"/>
  </si>
  <si>
    <t>KG</t>
    <phoneticPr fontId="2" type="noConversion"/>
  </si>
  <si>
    <t>BANGIDONG BRANCH</t>
    <phoneticPr fontId="2" type="noConversion"/>
  </si>
  <si>
    <t>562-910004-26432</t>
    <phoneticPr fontId="2" type="noConversion"/>
  </si>
  <si>
    <t>1ST FLOOR, 45 BANGIDONG, SONGPAGU, SEOUL, KOREA</t>
    <phoneticPr fontId="2" type="noConversion"/>
  </si>
  <si>
    <t xml:space="preserve">SUITE 1107, </t>
    <phoneticPr fontId="2" type="noConversion"/>
  </si>
  <si>
    <t>6 WIRYESEONG-DAERO, SONGPA-GU</t>
    <phoneticPr fontId="2" type="noConversion"/>
  </si>
  <si>
    <t>PACO</t>
    <phoneticPr fontId="2" type="noConversion"/>
  </si>
  <si>
    <t>BUSAN, KOREA</t>
    <phoneticPr fontId="2" type="noConversion"/>
  </si>
  <si>
    <t>(T.82-2-4141-906, F.82-2-4141-908)</t>
    <phoneticPr fontId="2" type="noConversion"/>
  </si>
  <si>
    <t>1)</t>
    <phoneticPr fontId="2" type="noConversion"/>
  </si>
  <si>
    <t>KGS</t>
    <phoneticPr fontId="2" type="noConversion"/>
  </si>
  <si>
    <t>USD</t>
    <phoneticPr fontId="2" type="noConversion"/>
  </si>
  <si>
    <t>/KGS</t>
    <phoneticPr fontId="2" type="noConversion"/>
  </si>
  <si>
    <t>PRESIDENT AUTOMOBILE INDUSTRIES CO.,LTD</t>
    <phoneticPr fontId="2" type="noConversion"/>
  </si>
  <si>
    <t>88/8 MOO 9 SATETAKIT RD,</t>
    <phoneticPr fontId="2" type="noConversion"/>
  </si>
  <si>
    <t>SUANLUANG KRATUMBAN,</t>
    <phoneticPr fontId="2" type="noConversion"/>
  </si>
  <si>
    <t>SAMUTSAKORN 74110, THAILAND</t>
    <phoneticPr fontId="2" type="noConversion"/>
  </si>
  <si>
    <t>(T.662-810-9900 F.662-810-9696)</t>
    <phoneticPr fontId="2" type="noConversion"/>
  </si>
  <si>
    <t xml:space="preserve">          Gross Weight</t>
    <phoneticPr fontId="2" type="noConversion"/>
  </si>
  <si>
    <t>- T/T 75 DAYS FROM B/L DATE</t>
    <phoneticPr fontId="2" type="noConversion"/>
  </si>
  <si>
    <t>KEB HANA BANK</t>
    <phoneticPr fontId="2" type="noConversion"/>
  </si>
  <si>
    <t>KOEXKRSE</t>
    <phoneticPr fontId="2" type="noConversion"/>
  </si>
  <si>
    <t>CASE NO.</t>
    <phoneticPr fontId="2" type="noConversion"/>
  </si>
  <si>
    <t>N/W</t>
    <phoneticPr fontId="2" type="noConversion"/>
  </si>
  <si>
    <t>G/W</t>
    <phoneticPr fontId="2" type="noConversion"/>
  </si>
  <si>
    <t>CASE NO.</t>
    <phoneticPr fontId="2" type="noConversion"/>
  </si>
  <si>
    <t>N/W</t>
    <phoneticPr fontId="2" type="noConversion"/>
  </si>
  <si>
    <t>G/W</t>
    <phoneticPr fontId="2" type="noConversion"/>
  </si>
  <si>
    <t>TOTAL</t>
    <phoneticPr fontId="2" type="noConversion"/>
  </si>
  <si>
    <t>17.00X1.70X14HXTWIN</t>
    <phoneticPr fontId="2" type="noConversion"/>
  </si>
  <si>
    <t>2)</t>
    <phoneticPr fontId="2" type="noConversion"/>
  </si>
  <si>
    <t>POPACO2-601000003</t>
    <phoneticPr fontId="2" type="noConversion"/>
  </si>
  <si>
    <t>CASE  NO. 1~37</t>
    <phoneticPr fontId="2" type="noConversion"/>
  </si>
  <si>
    <t>(CASE NO. 1~21) REEL</t>
    <phoneticPr fontId="2" type="noConversion"/>
  </si>
  <si>
    <t>17.98X3.95X06H</t>
    <phoneticPr fontId="2" type="noConversion"/>
  </si>
  <si>
    <t>44.00X5.00X12H</t>
    <phoneticPr fontId="2" type="noConversion"/>
  </si>
  <si>
    <t>3)</t>
    <phoneticPr fontId="2" type="noConversion"/>
  </si>
  <si>
    <t>(CASE NO. 22~27) REEL</t>
    <phoneticPr fontId="2" type="noConversion"/>
  </si>
  <si>
    <t>(CASE NO. 28~37) REEL</t>
    <phoneticPr fontId="2" type="noConversion"/>
  </si>
  <si>
    <t>CA-171222-PACO</t>
    <phoneticPr fontId="2" type="noConversion"/>
  </si>
  <si>
    <t>POPACO2-601100075</t>
    <phoneticPr fontId="2" type="noConversion"/>
  </si>
  <si>
    <t>SKY ORION 1717S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</si>
</sst>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[$USD]\ #,##0.00"/>
    <numFmt numFmtId="177" formatCode="#,##0_ "/>
    <numFmt numFmtId="178" formatCode="#,##0.00_);[Red]\(#,##0.00\)"/>
    <numFmt numFmtId="179" formatCode="#,##0.00_ "/>
    <numFmt numFmtId="180" formatCode="#,##0.0_ "/>
    <numFmt numFmtId="181" formatCode="#,##0.00;[Red]#,##0.00"/>
    <numFmt numFmtId="182" formatCode="0_ "/>
    <numFmt numFmtId="185" formatCode="mmm\ dd\,\ yyyy"/>
  </numFmts>
  <fonts count="1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26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1"/>
      <name val="바탕"/>
      <family val="1"/>
      <charset val="129"/>
    </font>
    <font>
      <sz val="8"/>
      <color indexed="56"/>
      <name val="Times New Roman"/>
      <family val="1"/>
    </font>
    <font>
      <b/>
      <sz val="10"/>
      <name val="Bodoni MT Black"/>
      <family val="1"/>
    </font>
    <font>
      <sz val="10"/>
      <name val="Bodoni MT Black"/>
      <family val="1"/>
    </font>
    <font>
      <sz val="15"/>
      <name val="Times New Roman"/>
      <family val="1"/>
    </font>
    <font>
      <sz val="11"/>
      <color rgb="FF000000"/>
      <name val="Times New Roman"/>
      <family val="1"/>
    </font>
    <font>
      <sz val="8"/>
      <color rgb="FF0070C0"/>
      <name val="Times New Roman"/>
      <family val="1"/>
    </font>
    <font>
      <sz val="11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07">
    <xf numFmtId="0" fontId="0" fillId="0" borderId="0" xfId="0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1" fontId="7" fillId="0" borderId="4" xfId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41" fontId="7" fillId="0" borderId="0" xfId="1" applyFont="1" applyBorder="1" applyAlignment="1">
      <alignment horizontal="left" vertical="center"/>
    </xf>
    <xf numFmtId="0" fontId="7" fillId="0" borderId="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4" fillId="0" borderId="5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4" fillId="0" borderId="9" xfId="0" applyFont="1" applyBorder="1" applyAlignment="1">
      <alignment horizontal="centerContinuous" vertical="center"/>
    </xf>
    <xf numFmtId="0" fontId="5" fillId="0" borderId="10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9" fillId="0" borderId="1" xfId="0" applyFont="1" applyBorder="1" applyAlignment="1">
      <alignment horizontal="centerContinuous" vertical="center"/>
    </xf>
    <xf numFmtId="0" fontId="10" fillId="0" borderId="1" xfId="0" applyFont="1" applyBorder="1" applyAlignment="1">
      <alignment horizontal="centerContinuous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8" xfId="0" applyFont="1" applyBorder="1" applyAlignment="1">
      <alignment horizontal="centerContinuous" vertical="center"/>
    </xf>
    <xf numFmtId="0" fontId="9" fillId="0" borderId="2" xfId="0" applyFont="1" applyBorder="1" applyAlignment="1">
      <alignment horizontal="centerContinuous" vertical="center"/>
    </xf>
    <xf numFmtId="0" fontId="6" fillId="0" borderId="0" xfId="0" applyFont="1" applyAlignment="1">
      <alignment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41" fontId="7" fillId="0" borderId="1" xfId="1" applyFont="1" applyBorder="1" applyAlignment="1">
      <alignment horizontal="left" vertical="center"/>
    </xf>
    <xf numFmtId="41" fontId="7" fillId="0" borderId="2" xfId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41" fontId="7" fillId="0" borderId="6" xfId="1" applyFont="1" applyBorder="1" applyAlignment="1">
      <alignment horizontal="left" vertical="center"/>
    </xf>
    <xf numFmtId="41" fontId="3" fillId="0" borderId="5" xfId="1" applyFont="1" applyBorder="1" applyAlignment="1">
      <alignment horizontal="left" vertical="center"/>
    </xf>
    <xf numFmtId="49" fontId="11" fillId="0" borderId="3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4" fillId="0" borderId="3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Continuous" vertical="center"/>
    </xf>
    <xf numFmtId="0" fontId="10" fillId="0" borderId="0" xfId="0" applyFont="1" applyBorder="1" applyAlignment="1">
      <alignment horizontal="centerContinuous" vertical="center"/>
    </xf>
    <xf numFmtId="0" fontId="9" fillId="0" borderId="0" xfId="0" applyFont="1" applyBorder="1" applyAlignment="1">
      <alignment horizontal="centerContinuous" vertical="center"/>
    </xf>
    <xf numFmtId="0" fontId="9" fillId="0" borderId="4" xfId="0" applyFont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0" xfId="0" applyAlignment="1">
      <alignment horizontal="center" vertical="center"/>
    </xf>
    <xf numFmtId="49" fontId="4" fillId="0" borderId="5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8" fillId="0" borderId="0" xfId="0" applyFont="1" applyFill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41" fontId="6" fillId="0" borderId="0" xfId="1" applyFont="1" applyBorder="1" applyAlignment="1">
      <alignment horizontal="left" vertical="center"/>
    </xf>
    <xf numFmtId="176" fontId="6" fillId="0" borderId="4" xfId="1" applyNumberFormat="1" applyFon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41" fontId="4" fillId="0" borderId="0" xfId="1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 shrinkToFit="1"/>
    </xf>
    <xf numFmtId="0" fontId="9" fillId="0" borderId="2" xfId="0" applyFont="1" applyBorder="1" applyAlignment="1">
      <alignment horizontal="centerContinuous" vertical="center" shrinkToFit="1"/>
    </xf>
    <xf numFmtId="0" fontId="5" fillId="0" borderId="0" xfId="0" applyFont="1" applyAlignment="1">
      <alignment horizontal="center" vertical="center"/>
    </xf>
    <xf numFmtId="0" fontId="4" fillId="0" borderId="5" xfId="0" applyNumberFormat="1" applyFont="1" applyBorder="1" applyAlignment="1">
      <alignment horizontal="left" vertical="center"/>
    </xf>
    <xf numFmtId="0" fontId="16" fillId="0" borderId="0" xfId="0" applyFont="1"/>
    <xf numFmtId="0" fontId="4" fillId="0" borderId="7" xfId="0" applyFont="1" applyBorder="1" applyAlignment="1">
      <alignment horizontal="left" vertical="center"/>
    </xf>
    <xf numFmtId="177" fontId="6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horizontal="left" vertical="center"/>
    </xf>
    <xf numFmtId="0" fontId="17" fillId="0" borderId="3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applyFont="1" applyBorder="1"/>
    <xf numFmtId="0" fontId="18" fillId="0" borderId="0" xfId="0" applyFont="1" applyBorder="1"/>
    <xf numFmtId="181" fontId="5" fillId="0" borderId="0" xfId="0" applyNumberFormat="1" applyFont="1" applyAlignment="1">
      <alignment vertical="center"/>
    </xf>
    <xf numFmtId="18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 shrinkToFit="1"/>
    </xf>
    <xf numFmtId="49" fontId="4" fillId="0" borderId="9" xfId="0" applyNumberFormat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right" vertical="center"/>
    </xf>
    <xf numFmtId="0" fontId="4" fillId="0" borderId="4" xfId="0" applyNumberFormat="1" applyFont="1" applyBorder="1" applyAlignment="1">
      <alignment vertical="center"/>
    </xf>
    <xf numFmtId="0" fontId="4" fillId="0" borderId="9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0" fillId="0" borderId="3" xfId="0" applyFont="1" applyBorder="1" applyAlignment="1">
      <alignment horizontal="right" vertical="center" shrinkToFit="1"/>
    </xf>
    <xf numFmtId="178" fontId="4" fillId="0" borderId="9" xfId="0" applyNumberFormat="1" applyFont="1" applyFill="1" applyBorder="1" applyAlignment="1">
      <alignment horizontal="left" vertical="center"/>
    </xf>
    <xf numFmtId="178" fontId="4" fillId="0" borderId="9" xfId="1" applyNumberFormat="1" applyFont="1" applyFill="1" applyBorder="1" applyAlignment="1">
      <alignment horizontal="right" vertical="center"/>
    </xf>
    <xf numFmtId="178" fontId="4" fillId="0" borderId="9" xfId="1" applyNumberFormat="1" applyFont="1" applyFill="1" applyBorder="1" applyAlignment="1">
      <alignment vertical="center"/>
    </xf>
    <xf numFmtId="178" fontId="4" fillId="0" borderId="10" xfId="1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/>
    </xf>
    <xf numFmtId="178" fontId="4" fillId="0" borderId="5" xfId="0" applyNumberFormat="1" applyFont="1" applyFill="1" applyBorder="1" applyAlignment="1">
      <alignment horizontal="left" vertical="center"/>
    </xf>
    <xf numFmtId="178" fontId="4" fillId="0" borderId="5" xfId="1" applyNumberFormat="1" applyFont="1" applyFill="1" applyBorder="1" applyAlignment="1">
      <alignment horizontal="right" vertical="center"/>
    </xf>
    <xf numFmtId="178" fontId="4" fillId="0" borderId="5" xfId="1" applyNumberFormat="1" applyFont="1" applyFill="1" applyBorder="1" applyAlignment="1">
      <alignment vertical="center"/>
    </xf>
    <xf numFmtId="178" fontId="4" fillId="0" borderId="6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178" fontId="3" fillId="0" borderId="1" xfId="0" applyNumberFormat="1" applyFont="1" applyFill="1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right" vertical="center"/>
    </xf>
    <xf numFmtId="178" fontId="3" fillId="0" borderId="2" xfId="1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78" fontId="3" fillId="0" borderId="0" xfId="0" applyNumberFormat="1" applyFont="1" applyFill="1" applyBorder="1" applyAlignment="1">
      <alignment horizontal="right" vertical="center"/>
    </xf>
    <xf numFmtId="178" fontId="3" fillId="0" borderId="0" xfId="0" applyNumberFormat="1" applyFont="1" applyFill="1" applyBorder="1" applyAlignment="1">
      <alignment horizontal="left" vertical="center"/>
    </xf>
    <xf numFmtId="178" fontId="3" fillId="0" borderId="0" xfId="1" applyNumberFormat="1" applyFont="1" applyFill="1" applyBorder="1" applyAlignment="1">
      <alignment horizontal="left" vertical="center"/>
    </xf>
    <xf numFmtId="178" fontId="3" fillId="0" borderId="0" xfId="1" applyNumberFormat="1" applyFont="1" applyFill="1" applyBorder="1" applyAlignment="1">
      <alignment horizontal="right" vertical="center"/>
    </xf>
    <xf numFmtId="178" fontId="3" fillId="0" borderId="4" xfId="1" applyNumberFormat="1" applyFont="1" applyFill="1" applyBorder="1" applyAlignment="1">
      <alignment horizontal="right" vertical="center"/>
    </xf>
    <xf numFmtId="0" fontId="9" fillId="0" borderId="3" xfId="0" applyFont="1" applyFill="1" applyBorder="1" applyAlignment="1">
      <alignment horizontal="centerContinuous" vertical="center"/>
    </xf>
    <xf numFmtId="0" fontId="9" fillId="0" borderId="0" xfId="0" applyFont="1" applyFill="1" applyBorder="1" applyAlignment="1">
      <alignment horizontal="centerContinuous" vertical="center"/>
    </xf>
    <xf numFmtId="0" fontId="10" fillId="0" borderId="0" xfId="0" applyFont="1" applyFill="1" applyBorder="1" applyAlignment="1">
      <alignment horizontal="centerContinuous" vertical="center"/>
    </xf>
    <xf numFmtId="0" fontId="9" fillId="0" borderId="0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centerContinuous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41" fontId="6" fillId="0" borderId="0" xfId="1" applyFont="1" applyFill="1" applyBorder="1" applyAlignment="1">
      <alignment horizontal="center" vertical="center"/>
    </xf>
    <xf numFmtId="41" fontId="6" fillId="0" borderId="4" xfId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79" fontId="4" fillId="0" borderId="0" xfId="0" applyNumberFormat="1" applyFont="1" applyFill="1" applyBorder="1" applyAlignment="1">
      <alignment horizontal="right" vertical="center"/>
    </xf>
    <xf numFmtId="177" fontId="4" fillId="0" borderId="0" xfId="0" applyNumberFormat="1" applyFont="1" applyFill="1" applyBorder="1" applyAlignment="1">
      <alignment horizontal="right" vertical="center"/>
    </xf>
    <xf numFmtId="177" fontId="4" fillId="0" borderId="0" xfId="1" applyNumberFormat="1" applyFont="1" applyFill="1" applyBorder="1" applyAlignment="1">
      <alignment horizontal="right" vertical="center"/>
    </xf>
    <xf numFmtId="41" fontId="4" fillId="0" borderId="0" xfId="1" applyFont="1" applyFill="1" applyBorder="1" applyAlignment="1">
      <alignment vertical="center"/>
    </xf>
    <xf numFmtId="41" fontId="4" fillId="0" borderId="4" xfId="1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179" fontId="5" fillId="0" borderId="0" xfId="0" applyNumberFormat="1" applyFont="1" applyFill="1" applyBorder="1" applyAlignment="1">
      <alignment vertical="center" shrinkToFit="1"/>
    </xf>
    <xf numFmtId="0" fontId="5" fillId="0" borderId="0" xfId="0" applyFont="1" applyFill="1" applyBorder="1" applyAlignment="1">
      <alignment vertical="center" shrinkToFit="1"/>
    </xf>
    <xf numFmtId="0" fontId="5" fillId="0" borderId="3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180" fontId="5" fillId="0" borderId="0" xfId="0" applyNumberFormat="1" applyFont="1" applyFill="1" applyBorder="1" applyAlignment="1">
      <alignment vertical="center" shrinkToFi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right" vertical="center"/>
    </xf>
    <xf numFmtId="41" fontId="4" fillId="0" borderId="13" xfId="1" applyFont="1" applyFill="1" applyBorder="1" applyAlignment="1">
      <alignment horizontal="left" vertical="center"/>
    </xf>
    <xf numFmtId="49" fontId="3" fillId="0" borderId="14" xfId="0" applyNumberFormat="1" applyFont="1" applyFill="1" applyBorder="1" applyAlignment="1">
      <alignment horizontal="left" vertical="center"/>
    </xf>
    <xf numFmtId="0" fontId="4" fillId="0" borderId="14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177" fontId="3" fillId="0" borderId="14" xfId="0" applyNumberFormat="1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vertical="center"/>
    </xf>
    <xf numFmtId="178" fontId="4" fillId="0" borderId="9" xfId="0" applyNumberFormat="1" applyFont="1" applyBorder="1" applyAlignment="1">
      <alignment horizontal="right" vertical="center"/>
    </xf>
    <xf numFmtId="179" fontId="4" fillId="0" borderId="9" xfId="0" applyNumberFormat="1" applyFont="1" applyBorder="1" applyAlignment="1">
      <alignment horizontal="left" vertical="center" shrinkToFit="1"/>
    </xf>
    <xf numFmtId="181" fontId="4" fillId="0" borderId="9" xfId="0" applyNumberFormat="1" applyFont="1" applyBorder="1" applyAlignment="1">
      <alignment horizontal="right" vertical="center"/>
    </xf>
    <xf numFmtId="41" fontId="4" fillId="0" borderId="10" xfId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3" fillId="0" borderId="16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78" fontId="4" fillId="0" borderId="16" xfId="0" applyNumberFormat="1" applyFont="1" applyBorder="1" applyAlignment="1">
      <alignment horizontal="right" vertical="center"/>
    </xf>
    <xf numFmtId="0" fontId="14" fillId="0" borderId="3" xfId="0" applyFont="1" applyBorder="1" applyAlignment="1">
      <alignment horizontal="center" vertical="center"/>
    </xf>
    <xf numFmtId="178" fontId="4" fillId="0" borderId="0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center" vertical="center"/>
    </xf>
    <xf numFmtId="178" fontId="6" fillId="0" borderId="16" xfId="0" applyNumberFormat="1" applyFont="1" applyBorder="1" applyAlignment="1">
      <alignment vertical="center" shrinkToFit="1"/>
    </xf>
    <xf numFmtId="0" fontId="7" fillId="0" borderId="5" xfId="0" applyFont="1" applyBorder="1" applyAlignment="1">
      <alignment horizontal="center" vertical="center"/>
    </xf>
    <xf numFmtId="41" fontId="7" fillId="0" borderId="5" xfId="1" applyFont="1" applyBorder="1" applyAlignment="1">
      <alignment horizontal="left" vertical="center"/>
    </xf>
    <xf numFmtId="178" fontId="4" fillId="0" borderId="0" xfId="0" applyNumberFormat="1" applyFont="1" applyBorder="1" applyAlignment="1">
      <alignment horizontal="right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9" fontId="4" fillId="0" borderId="0" xfId="0" applyNumberFormat="1" applyFont="1" applyFill="1" applyBorder="1" applyAlignment="1">
      <alignment horizontal="left" vertical="center" shrinkToFit="1"/>
    </xf>
    <xf numFmtId="0" fontId="3" fillId="0" borderId="0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 shrinkToFit="1"/>
    </xf>
    <xf numFmtId="178" fontId="4" fillId="0" borderId="0" xfId="0" applyNumberFormat="1" applyFont="1" applyBorder="1" applyAlignment="1">
      <alignment horizontal="right" vertical="center"/>
    </xf>
    <xf numFmtId="179" fontId="4" fillId="0" borderId="0" xfId="0" applyNumberFormat="1" applyFont="1" applyBorder="1" applyAlignment="1">
      <alignment horizontal="left" vertical="center" shrinkToFit="1"/>
    </xf>
    <xf numFmtId="181" fontId="4" fillId="0" borderId="0" xfId="0" applyNumberFormat="1" applyFont="1" applyFill="1" applyBorder="1" applyAlignment="1">
      <alignment horizontal="right" vertical="center"/>
    </xf>
    <xf numFmtId="181" fontId="4" fillId="0" borderId="0" xfId="0" applyNumberFormat="1" applyFont="1" applyBorder="1" applyAlignment="1">
      <alignment horizontal="right" vertical="center"/>
    </xf>
    <xf numFmtId="41" fontId="4" fillId="0" borderId="4" xfId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NumberFormat="1" applyFont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left" vertical="center"/>
    </xf>
    <xf numFmtId="178" fontId="4" fillId="0" borderId="0" xfId="1" applyNumberFormat="1" applyFont="1" applyFill="1" applyBorder="1" applyAlignment="1">
      <alignment horizontal="right" vertical="center"/>
    </xf>
    <xf numFmtId="178" fontId="4" fillId="0" borderId="0" xfId="1" applyNumberFormat="1" applyFont="1" applyFill="1" applyBorder="1" applyAlignment="1">
      <alignment vertical="center"/>
    </xf>
    <xf numFmtId="178" fontId="4" fillId="0" borderId="4" xfId="1" applyNumberFormat="1" applyFont="1" applyFill="1" applyBorder="1" applyAlignment="1">
      <alignment horizontal="right" vertical="center"/>
    </xf>
    <xf numFmtId="178" fontId="4" fillId="0" borderId="9" xfId="0" applyNumberFormat="1" applyFont="1" applyBorder="1" applyAlignment="1">
      <alignment horizontal="right" vertical="center"/>
    </xf>
    <xf numFmtId="181" fontId="4" fillId="0" borderId="9" xfId="0" applyNumberFormat="1" applyFont="1" applyBorder="1" applyAlignment="1">
      <alignment horizontal="right" vertical="center"/>
    </xf>
    <xf numFmtId="178" fontId="4" fillId="0" borderId="9" xfId="0" applyNumberFormat="1" applyFont="1" applyBorder="1" applyAlignment="1">
      <alignment horizontal="right" vertical="center"/>
    </xf>
    <xf numFmtId="181" fontId="4" fillId="0" borderId="9" xfId="0" applyNumberFormat="1" applyFont="1" applyBorder="1" applyAlignment="1">
      <alignment horizontal="right" vertical="center"/>
    </xf>
    <xf numFmtId="179" fontId="4" fillId="0" borderId="9" xfId="0" applyNumberFormat="1" applyFont="1" applyBorder="1" applyAlignment="1">
      <alignment horizontal="left" vertical="center" shrinkToFit="1"/>
    </xf>
    <xf numFmtId="0" fontId="4" fillId="0" borderId="5" xfId="0" applyNumberFormat="1" applyFont="1" applyBorder="1" applyAlignment="1">
      <alignment horizontal="left" vertical="center"/>
    </xf>
    <xf numFmtId="0" fontId="4" fillId="0" borderId="6" xfId="0" applyNumberFormat="1" applyFont="1" applyBorder="1" applyAlignment="1">
      <alignment horizontal="left" vertical="center"/>
    </xf>
    <xf numFmtId="178" fontId="3" fillId="0" borderId="1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8" fontId="4" fillId="0" borderId="5" xfId="0" applyNumberFormat="1" applyFont="1" applyFill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4" fillId="0" borderId="9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Border="1" applyAlignment="1">
      <alignment horizontal="left" vertical="center" shrinkToFit="1"/>
    </xf>
    <xf numFmtId="0" fontId="4" fillId="0" borderId="9" xfId="0" applyNumberFormat="1" applyFont="1" applyFill="1" applyBorder="1" applyAlignment="1">
      <alignment horizontal="left" vertical="center" shrinkToFit="1"/>
    </xf>
    <xf numFmtId="179" fontId="5" fillId="0" borderId="0" xfId="0" applyNumberFormat="1" applyFont="1" applyAlignment="1">
      <alignment horizontal="left" vertical="center" shrinkToFit="1"/>
    </xf>
    <xf numFmtId="178" fontId="4" fillId="0" borderId="0" xfId="0" applyNumberFormat="1" applyFont="1" applyFill="1" applyBorder="1" applyAlignment="1">
      <alignment horizontal="right" vertical="center"/>
    </xf>
    <xf numFmtId="0" fontId="14" fillId="0" borderId="1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82" fontId="14" fillId="0" borderId="11" xfId="0" applyNumberFormat="1" applyFont="1" applyBorder="1" applyAlignment="1">
      <alignment horizontal="center" vertical="center"/>
    </xf>
    <xf numFmtId="182" fontId="14" fillId="0" borderId="10" xfId="0" applyNumberFormat="1" applyFont="1" applyBorder="1" applyAlignment="1">
      <alignment horizontal="center" vertical="center"/>
    </xf>
    <xf numFmtId="178" fontId="4" fillId="0" borderId="0" xfId="0" applyNumberFormat="1" applyFont="1" applyBorder="1" applyAlignment="1">
      <alignment vertical="center"/>
    </xf>
    <xf numFmtId="178" fontId="4" fillId="0" borderId="4" xfId="0" applyNumberFormat="1" applyFont="1" applyBorder="1" applyAlignment="1">
      <alignment vertical="center"/>
    </xf>
    <xf numFmtId="178" fontId="4" fillId="0" borderId="0" xfId="0" applyNumberFormat="1" applyFont="1" applyBorder="1" applyAlignment="1">
      <alignment horizontal="right" vertical="center"/>
    </xf>
    <xf numFmtId="178" fontId="4" fillId="0" borderId="4" xfId="0" applyNumberFormat="1" applyFont="1" applyBorder="1" applyAlignment="1">
      <alignment horizontal="right" vertical="center"/>
    </xf>
    <xf numFmtId="181" fontId="4" fillId="0" borderId="12" xfId="0" applyNumberFormat="1" applyFont="1" applyFill="1" applyBorder="1" applyAlignment="1">
      <alignment horizontal="right" vertical="center"/>
    </xf>
    <xf numFmtId="179" fontId="4" fillId="0" borderId="12" xfId="0" applyNumberFormat="1" applyFont="1" applyFill="1" applyBorder="1" applyAlignment="1">
      <alignment horizontal="left" vertical="center" shrinkToFit="1"/>
    </xf>
    <xf numFmtId="179" fontId="4" fillId="0" borderId="9" xfId="0" applyNumberFormat="1" applyFont="1" applyFill="1" applyBorder="1" applyAlignment="1">
      <alignment horizontal="left" vertical="center" shrinkToFit="1"/>
    </xf>
    <xf numFmtId="179" fontId="4" fillId="0" borderId="0" xfId="0" applyNumberFormat="1" applyFont="1" applyFill="1" applyBorder="1" applyAlignment="1">
      <alignment horizontal="left" vertical="center" shrinkToFi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81" fontId="4" fillId="0" borderId="0" xfId="0" applyNumberFormat="1" applyFont="1" applyFill="1" applyBorder="1" applyAlignment="1">
      <alignment horizontal="right" vertical="center"/>
    </xf>
    <xf numFmtId="179" fontId="3" fillId="0" borderId="14" xfId="0" applyNumberFormat="1" applyFont="1" applyFill="1" applyBorder="1" applyAlignment="1">
      <alignment horizontal="right" vertical="center"/>
    </xf>
    <xf numFmtId="178" fontId="3" fillId="0" borderId="14" xfId="0" applyNumberFormat="1" applyFont="1" applyFill="1" applyBorder="1" applyAlignment="1">
      <alignment horizontal="right" vertical="center"/>
    </xf>
    <xf numFmtId="179" fontId="4" fillId="0" borderId="0" xfId="0" applyNumberFormat="1" applyFont="1" applyBorder="1" applyAlignment="1">
      <alignment horizontal="left" vertical="center" shrinkToFit="1"/>
    </xf>
    <xf numFmtId="181" fontId="4" fillId="0" borderId="9" xfId="0" applyNumberFormat="1" applyFont="1" applyBorder="1" applyAlignment="1">
      <alignment horizontal="right" vertical="center"/>
    </xf>
    <xf numFmtId="178" fontId="4" fillId="0" borderId="12" xfId="0" applyNumberFormat="1" applyFont="1" applyFill="1" applyBorder="1" applyAlignment="1">
      <alignment horizontal="right" vertical="center"/>
    </xf>
    <xf numFmtId="181" fontId="4" fillId="0" borderId="0" xfId="0" applyNumberFormat="1" applyFont="1" applyBorder="1" applyAlignment="1">
      <alignment horizontal="right" vertical="center"/>
    </xf>
    <xf numFmtId="178" fontId="4" fillId="0" borderId="9" xfId="0" applyNumberFormat="1" applyFont="1" applyBorder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179" fontId="4" fillId="0" borderId="9" xfId="0" applyNumberFormat="1" applyFont="1" applyBorder="1" applyAlignment="1">
      <alignment horizontal="left" vertical="center" shrinkToFit="1"/>
    </xf>
    <xf numFmtId="0" fontId="3" fillId="0" borderId="4" xfId="0" applyFont="1" applyBorder="1" applyAlignment="1">
      <alignment horizontal="center" vertical="center" wrapText="1"/>
    </xf>
    <xf numFmtId="185" fontId="4" fillId="0" borderId="5" xfId="0" applyNumberFormat="1" applyFont="1" applyBorder="1" applyAlignment="1">
      <alignment horizontal="left" vertical="center"/>
    </xf>
    <xf numFmtId="185" fontId="4" fillId="0" borderId="6" xfId="0" applyNumberFormat="1" applyFont="1" applyBorder="1" applyAlignment="1">
      <alignment horizontal="left" vertical="center"/>
    </xf>
    <xf numFmtId="185" fontId="4" fillId="0" borderId="9" xfId="0" applyNumberFormat="1" applyFont="1" applyFill="1" applyBorder="1" applyAlignment="1">
      <alignment horizontal="left" vertical="center"/>
    </xf>
    <xf numFmtId="185" fontId="4" fillId="0" borderId="5" xfId="0" applyNumberFormat="1" applyFont="1" applyFill="1" applyBorder="1" applyAlignment="1">
      <alignment horizontal="left" vertical="center"/>
    </xf>
    <xf numFmtId="185" fontId="4" fillId="0" borderId="6" xfId="0" applyNumberFormat="1" applyFont="1" applyFill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25</xdr:row>
      <xdr:rowOff>117475</xdr:rowOff>
    </xdr:from>
    <xdr:to>
      <xdr:col>3</xdr:col>
      <xdr:colOff>515798</xdr:colOff>
      <xdr:row>27</xdr:row>
      <xdr:rowOff>171486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90500" y="5267325"/>
          <a:ext cx="1817383" cy="542925"/>
        </a:xfrm>
        <a:prstGeom prst="diamond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PACO</a:t>
          </a:r>
        </a:p>
      </xdr:txBody>
    </xdr:sp>
    <xdr:clientData fLocksWithSheet="0"/>
  </xdr:twoCellAnchor>
  <xdr:twoCellAnchor editAs="oneCell">
    <xdr:from>
      <xdr:col>8</xdr:col>
      <xdr:colOff>167640</xdr:colOff>
      <xdr:row>48</xdr:row>
      <xdr:rowOff>114300</xdr:rowOff>
    </xdr:from>
    <xdr:to>
      <xdr:col>14</xdr:col>
      <xdr:colOff>152400</xdr:colOff>
      <xdr:row>53</xdr:row>
      <xdr:rowOff>144780</xdr:rowOff>
    </xdr:to>
    <xdr:pic>
      <xdr:nvPicPr>
        <xdr:cNvPr id="4" name="그림 1" descr="WOOWIN SIGN.jpg">
          <a:extLst>
            <a:ext uri="{FF2B5EF4-FFF2-40B4-BE49-F238E27FC236}">
              <a16:creationId xmlns:a16="http://schemas.microsoft.com/office/drawing/2014/main" id="{C7FA8374-331B-4153-A56D-72F9EE2BC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3520" y="10507980"/>
          <a:ext cx="2346960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25</xdr:row>
      <xdr:rowOff>95250</xdr:rowOff>
    </xdr:from>
    <xdr:to>
      <xdr:col>4</xdr:col>
      <xdr:colOff>531510</xdr:colOff>
      <xdr:row>27</xdr:row>
      <xdr:rowOff>180975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304800" y="5210175"/>
          <a:ext cx="1817383" cy="542925"/>
        </a:xfrm>
        <a:prstGeom prst="diamond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PACO</a:t>
          </a:r>
        </a:p>
      </xdr:txBody>
    </xdr:sp>
    <xdr:clientData fLocksWithSheet="0"/>
  </xdr:twoCellAnchor>
  <xdr:twoCellAnchor editAs="oneCell">
    <xdr:from>
      <xdr:col>11</xdr:col>
      <xdr:colOff>182880</xdr:colOff>
      <xdr:row>60</xdr:row>
      <xdr:rowOff>106680</xdr:rowOff>
    </xdr:from>
    <xdr:to>
      <xdr:col>17</xdr:col>
      <xdr:colOff>228600</xdr:colOff>
      <xdr:row>63</xdr:row>
      <xdr:rowOff>91440</xdr:rowOff>
    </xdr:to>
    <xdr:pic>
      <xdr:nvPicPr>
        <xdr:cNvPr id="4" name="그림 1" descr="WOOWIN SIGN.jpg">
          <a:extLst>
            <a:ext uri="{FF2B5EF4-FFF2-40B4-BE49-F238E27FC236}">
              <a16:creationId xmlns:a16="http://schemas.microsoft.com/office/drawing/2014/main" id="{28BA4803-0729-4D77-8DA7-BC9EFAE08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0584180"/>
          <a:ext cx="2346960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5"/>
  <sheetViews>
    <sheetView workbookViewId="0">
      <selection activeCell="L5" sqref="L5"/>
    </sheetView>
  </sheetViews>
  <sheetFormatPr defaultColWidth="8.8984375" defaultRowHeight="16.5" customHeight="1" x14ac:dyDescent="0.25"/>
  <cols>
    <col min="1" max="1" width="8.8984375" style="3" customWidth="1"/>
    <col min="2" max="2" width="1.19921875" style="3" customWidth="1"/>
    <col min="3" max="3" width="8" style="3" customWidth="1"/>
    <col min="4" max="4" width="8.09765625" style="3" customWidth="1"/>
    <col min="5" max="5" width="5.8984375" style="3" customWidth="1"/>
    <col min="6" max="6" width="10.59765625" style="3" customWidth="1"/>
    <col min="7" max="7" width="14.3984375" style="3" customWidth="1"/>
    <col min="8" max="8" width="10.296875" style="3" customWidth="1"/>
    <col min="9" max="9" width="5.296875" style="3" customWidth="1"/>
    <col min="10" max="10" width="4.69921875" style="3" customWidth="1"/>
    <col min="11" max="11" width="4.19921875" style="3" customWidth="1"/>
    <col min="12" max="12" width="5.69921875" style="3" customWidth="1"/>
    <col min="13" max="13" width="5.3984375" style="3" customWidth="1"/>
    <col min="14" max="14" width="5.69921875" style="3" customWidth="1"/>
    <col min="15" max="15" width="13.69921875" style="3" customWidth="1"/>
    <col min="16" max="16" width="8.8984375" style="3"/>
    <col min="17" max="17" width="11" style="3" customWidth="1"/>
    <col min="18" max="16384" width="8.8984375" style="3"/>
  </cols>
  <sheetData>
    <row r="1" spans="1:15" ht="26.25" customHeight="1" x14ac:dyDescent="0.25">
      <c r="A1" s="83" t="s">
        <v>16</v>
      </c>
      <c r="B1" s="83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0.5" customHeight="1" x14ac:dyDescent="0.25"/>
    <row r="3" spans="1:15" ht="15" customHeight="1" x14ac:dyDescent="0.25">
      <c r="A3" s="24" t="s">
        <v>0</v>
      </c>
      <c r="B3" s="26"/>
      <c r="C3" s="1"/>
      <c r="D3" s="1"/>
      <c r="E3" s="1"/>
      <c r="F3" s="1"/>
      <c r="G3" s="2"/>
      <c r="H3" s="26" t="s">
        <v>17</v>
      </c>
      <c r="I3" s="26"/>
      <c r="J3" s="26"/>
      <c r="K3" s="26"/>
      <c r="L3" s="1"/>
      <c r="M3" s="1"/>
      <c r="N3" s="1"/>
      <c r="O3" s="2"/>
    </row>
    <row r="4" spans="1:15" ht="14.25" customHeight="1" x14ac:dyDescent="0.25">
      <c r="A4" s="4" t="s">
        <v>43</v>
      </c>
      <c r="B4" s="5"/>
      <c r="C4" s="5"/>
      <c r="D4" s="5"/>
      <c r="E4" s="5"/>
      <c r="F4" s="5"/>
      <c r="G4" s="6"/>
      <c r="H4" s="27" t="str">
        <f>'Packing List'!K4</f>
        <v>CA-171222-PACO</v>
      </c>
      <c r="I4" s="103"/>
      <c r="J4" s="103"/>
      <c r="K4" s="103"/>
      <c r="L4" s="241" t="e">
        <f>'Packing List'!O4:R4</f>
        <v>#VALUE!</v>
      </c>
      <c r="M4" s="241"/>
      <c r="N4" s="241"/>
      <c r="O4" s="242"/>
    </row>
    <row r="5" spans="1:15" ht="14.25" customHeight="1" x14ac:dyDescent="0.25">
      <c r="A5" s="4" t="s">
        <v>57</v>
      </c>
      <c r="B5" s="5"/>
      <c r="C5" s="5"/>
      <c r="D5" s="5"/>
      <c r="E5" s="5"/>
      <c r="F5" s="5"/>
      <c r="G5" s="6"/>
      <c r="H5" s="12" t="s">
        <v>7</v>
      </c>
      <c r="I5" s="12"/>
      <c r="J5" s="12"/>
      <c r="K5" s="12"/>
      <c r="L5" s="5"/>
      <c r="M5" s="5"/>
      <c r="N5" s="5"/>
      <c r="O5" s="6"/>
    </row>
    <row r="6" spans="1:15" ht="14.25" customHeight="1" x14ac:dyDescent="0.25">
      <c r="A6" s="4" t="s">
        <v>58</v>
      </c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5"/>
      <c r="N6" s="5"/>
      <c r="O6" s="6"/>
    </row>
    <row r="7" spans="1:15" ht="15" customHeight="1" x14ac:dyDescent="0.25">
      <c r="A7" s="4" t="s">
        <v>44</v>
      </c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5"/>
      <c r="N7" s="5"/>
      <c r="O7" s="6"/>
    </row>
    <row r="8" spans="1:15" ht="14.25" customHeight="1" x14ac:dyDescent="0.25">
      <c r="A8" s="13" t="s">
        <v>61</v>
      </c>
      <c r="B8" s="7"/>
      <c r="C8" s="7"/>
      <c r="D8" s="7"/>
      <c r="E8" s="7"/>
      <c r="F8" s="7"/>
      <c r="G8" s="8"/>
      <c r="H8" s="7"/>
      <c r="I8" s="7"/>
      <c r="J8" s="7"/>
      <c r="K8" s="7"/>
      <c r="L8" s="7"/>
      <c r="M8" s="7"/>
      <c r="N8" s="7"/>
      <c r="O8" s="8"/>
    </row>
    <row r="9" spans="1:15" ht="14.25" customHeight="1" x14ac:dyDescent="0.25">
      <c r="A9" s="25" t="s">
        <v>2</v>
      </c>
      <c r="B9" s="12"/>
      <c r="C9" s="5"/>
      <c r="D9" s="5"/>
      <c r="E9" s="5"/>
      <c r="F9" s="5"/>
      <c r="G9" s="6"/>
      <c r="H9" s="24" t="s">
        <v>1</v>
      </c>
      <c r="I9" s="26"/>
      <c r="J9" s="26"/>
      <c r="K9" s="26"/>
      <c r="L9" s="1"/>
      <c r="M9" s="1"/>
      <c r="N9" s="1"/>
      <c r="O9" s="2"/>
    </row>
    <row r="10" spans="1:15" ht="14.25" customHeight="1" x14ac:dyDescent="0.25">
      <c r="A10" s="4" t="s">
        <v>66</v>
      </c>
      <c r="B10" s="5"/>
      <c r="C10" s="5"/>
      <c r="D10" s="5"/>
      <c r="E10" s="5"/>
      <c r="F10" s="5"/>
      <c r="G10" s="6"/>
      <c r="H10" s="247"/>
      <c r="I10" s="248"/>
      <c r="J10" s="248"/>
      <c r="K10" s="248"/>
      <c r="L10" s="248"/>
      <c r="M10" s="248"/>
      <c r="N10" s="248"/>
      <c r="O10" s="249"/>
    </row>
    <row r="11" spans="1:15" ht="14.25" customHeight="1" x14ac:dyDescent="0.25">
      <c r="A11" s="4" t="s">
        <v>67</v>
      </c>
      <c r="B11" s="5"/>
      <c r="C11" s="5"/>
      <c r="D11" s="5"/>
      <c r="E11" s="5"/>
      <c r="F11" s="5"/>
      <c r="G11" s="6"/>
      <c r="H11" s="55"/>
      <c r="I11" s="69"/>
      <c r="J11" s="69"/>
      <c r="K11" s="69"/>
      <c r="L11" s="56"/>
      <c r="M11" s="56"/>
      <c r="N11" s="56"/>
      <c r="O11" s="57"/>
    </row>
    <row r="12" spans="1:15" ht="14.25" customHeight="1" x14ac:dyDescent="0.25">
      <c r="A12" s="4" t="s">
        <v>68</v>
      </c>
      <c r="B12" s="5"/>
      <c r="C12" s="5"/>
      <c r="D12" s="5"/>
      <c r="E12" s="5"/>
      <c r="F12" s="5"/>
      <c r="G12" s="6"/>
      <c r="H12" s="247" t="s">
        <v>18</v>
      </c>
      <c r="I12" s="248"/>
      <c r="J12" s="248"/>
      <c r="K12" s="248"/>
      <c r="L12" s="248"/>
      <c r="M12" s="248"/>
      <c r="N12" s="248"/>
      <c r="O12" s="249"/>
    </row>
    <row r="13" spans="1:15" ht="14.25" customHeight="1" x14ac:dyDescent="0.25">
      <c r="A13" s="4" t="s">
        <v>69</v>
      </c>
      <c r="B13" s="5"/>
      <c r="C13" s="5"/>
      <c r="D13" s="5"/>
      <c r="E13" s="5"/>
      <c r="F13" s="5"/>
      <c r="G13" s="6"/>
      <c r="H13" s="55"/>
      <c r="I13" s="69"/>
      <c r="J13" s="69"/>
      <c r="K13" s="69"/>
      <c r="L13" s="56"/>
      <c r="M13" s="56"/>
      <c r="N13" s="56"/>
      <c r="O13" s="57"/>
    </row>
    <row r="14" spans="1:15" ht="14.25" customHeight="1" x14ac:dyDescent="0.25">
      <c r="A14" s="4" t="s">
        <v>70</v>
      </c>
      <c r="B14" s="5"/>
      <c r="C14" s="5"/>
      <c r="D14" s="5"/>
      <c r="E14" s="5"/>
      <c r="F14" s="5"/>
      <c r="G14" s="6"/>
      <c r="H14" s="13"/>
      <c r="I14" s="7"/>
      <c r="J14" s="7"/>
      <c r="K14" s="7"/>
      <c r="L14" s="7"/>
      <c r="M14" s="7"/>
      <c r="N14" s="7"/>
      <c r="O14" s="8"/>
    </row>
    <row r="15" spans="1:15" ht="14.25" customHeight="1" x14ac:dyDescent="0.25">
      <c r="A15" s="24" t="s">
        <v>19</v>
      </c>
      <c r="B15" s="26"/>
      <c r="C15" s="1"/>
      <c r="D15" s="1"/>
      <c r="E15" s="1"/>
      <c r="F15" s="1"/>
      <c r="G15" s="2"/>
      <c r="H15" s="24" t="s">
        <v>3</v>
      </c>
      <c r="I15" s="26"/>
      <c r="J15" s="26"/>
      <c r="K15" s="26"/>
      <c r="L15" s="1"/>
      <c r="M15" s="1"/>
      <c r="N15" s="1"/>
      <c r="O15" s="2"/>
    </row>
    <row r="16" spans="1:15" ht="14.25" customHeight="1" x14ac:dyDescent="0.25">
      <c r="A16" s="4" t="s">
        <v>33</v>
      </c>
      <c r="B16" s="12"/>
      <c r="C16" s="9"/>
      <c r="D16" s="9"/>
      <c r="E16" s="9"/>
      <c r="F16" s="9"/>
      <c r="G16" s="11"/>
      <c r="H16" s="82" t="s">
        <v>15</v>
      </c>
      <c r="I16" s="73"/>
      <c r="J16" s="73" t="s">
        <v>27</v>
      </c>
      <c r="K16" s="76" t="str">
        <f>'Packing List'!N16</f>
        <v>POPACO2-601000003</v>
      </c>
      <c r="L16" s="76"/>
      <c r="M16" s="5"/>
      <c r="N16" s="5"/>
      <c r="O16" s="6"/>
    </row>
    <row r="17" spans="1:17" ht="14.25" customHeight="1" x14ac:dyDescent="0.25">
      <c r="A17" s="4"/>
      <c r="B17" s="12"/>
      <c r="C17" s="9"/>
      <c r="D17" s="9"/>
      <c r="E17" s="9"/>
      <c r="F17" s="9"/>
      <c r="G17" s="11"/>
      <c r="H17" s="82"/>
      <c r="I17" s="73"/>
      <c r="J17" s="73"/>
      <c r="K17" s="76" t="str">
        <f>'Packing List'!N17</f>
        <v>POPACO2-601100075</v>
      </c>
      <c r="L17" s="76"/>
      <c r="M17" s="5"/>
      <c r="N17" s="5"/>
      <c r="O17" s="6"/>
    </row>
    <row r="18" spans="1:17" ht="14.25" customHeight="1" x14ac:dyDescent="0.25">
      <c r="A18" s="25"/>
      <c r="B18" s="12"/>
      <c r="C18" s="9"/>
      <c r="D18" s="9"/>
      <c r="E18" s="9"/>
      <c r="F18" s="9"/>
      <c r="G18" s="11"/>
      <c r="H18" s="82"/>
      <c r="I18" s="73"/>
      <c r="J18" s="73"/>
      <c r="K18" s="76"/>
      <c r="L18" s="76"/>
      <c r="M18" s="5"/>
      <c r="N18" s="5"/>
      <c r="O18" s="81"/>
    </row>
    <row r="19" spans="1:17" ht="14.25" customHeight="1" x14ac:dyDescent="0.25">
      <c r="A19" s="32" t="s">
        <v>4</v>
      </c>
      <c r="B19" s="90"/>
      <c r="C19" s="30"/>
      <c r="D19" s="30"/>
      <c r="E19" s="117">
        <f>'Packing List'!E19</f>
        <v>43097</v>
      </c>
      <c r="F19" s="44"/>
      <c r="G19" s="31"/>
      <c r="H19" s="82" t="s">
        <v>37</v>
      </c>
      <c r="I19" s="73"/>
      <c r="J19" s="73" t="s">
        <v>27</v>
      </c>
      <c r="K19" s="76">
        <f>'Packing List'!N19</f>
        <v>43106</v>
      </c>
      <c r="L19" s="76"/>
      <c r="M19" s="73"/>
      <c r="N19" s="73"/>
      <c r="O19" s="8"/>
    </row>
    <row r="20" spans="1:17" ht="14.25" customHeight="1" x14ac:dyDescent="0.25">
      <c r="A20" s="24" t="s">
        <v>5</v>
      </c>
      <c r="B20" s="26"/>
      <c r="C20" s="1"/>
      <c r="D20" s="1"/>
      <c r="E20" s="1" t="str">
        <f>'Packing List'!E20:J20</f>
        <v>SKY ORION 1717S</v>
      </c>
      <c r="F20" s="104"/>
      <c r="G20" s="2"/>
      <c r="H20" s="24" t="s">
        <v>20</v>
      </c>
      <c r="I20" s="26"/>
      <c r="J20" s="26"/>
      <c r="K20" s="26"/>
      <c r="L20" s="1"/>
      <c r="M20" s="1"/>
      <c r="N20" s="1"/>
      <c r="O20" s="2"/>
    </row>
    <row r="21" spans="1:17" ht="14.25" customHeight="1" x14ac:dyDescent="0.25">
      <c r="A21" s="36" t="s">
        <v>6</v>
      </c>
      <c r="B21" s="66"/>
      <c r="C21" s="7"/>
      <c r="D21" s="7"/>
      <c r="E21" s="7" t="s">
        <v>38</v>
      </c>
      <c r="F21" s="7"/>
      <c r="G21" s="8"/>
      <c r="H21" s="58" t="s">
        <v>10</v>
      </c>
      <c r="I21" s="70"/>
      <c r="J21" s="70"/>
      <c r="K21" s="70"/>
      <c r="L21" s="5"/>
      <c r="M21" s="5"/>
      <c r="N21" s="5"/>
      <c r="O21" s="6"/>
    </row>
    <row r="22" spans="1:17" ht="15" customHeight="1" x14ac:dyDescent="0.25">
      <c r="A22" s="33" t="s">
        <v>21</v>
      </c>
      <c r="B22" s="91"/>
      <c r="C22" s="30"/>
      <c r="D22" s="30"/>
      <c r="E22" s="45" t="s">
        <v>42</v>
      </c>
      <c r="F22" s="45"/>
      <c r="G22" s="31"/>
      <c r="H22" s="59" t="s">
        <v>72</v>
      </c>
      <c r="I22" s="68"/>
      <c r="J22" s="68"/>
      <c r="K22" s="68"/>
      <c r="L22" s="7"/>
      <c r="M22" s="7"/>
      <c r="N22" s="7"/>
      <c r="O22" s="8"/>
    </row>
    <row r="23" spans="1:17" s="39" customFormat="1" ht="16.5" customHeight="1" x14ac:dyDescent="0.25">
      <c r="A23" s="41" t="s">
        <v>22</v>
      </c>
      <c r="B23" s="37"/>
      <c r="C23" s="38"/>
      <c r="D23" s="38"/>
      <c r="E23" s="38"/>
      <c r="F23" s="37" t="s">
        <v>23</v>
      </c>
      <c r="G23" s="38"/>
      <c r="H23" s="37" t="s">
        <v>24</v>
      </c>
      <c r="I23" s="37"/>
      <c r="J23" s="37"/>
      <c r="K23" s="37"/>
      <c r="L23" s="37" t="s">
        <v>25</v>
      </c>
      <c r="M23" s="37"/>
      <c r="N23" s="37"/>
      <c r="O23" s="42" t="s">
        <v>26</v>
      </c>
    </row>
    <row r="24" spans="1:17" s="39" customFormat="1" ht="16.5" customHeight="1" x14ac:dyDescent="0.25">
      <c r="A24" s="61"/>
      <c r="B24" s="63"/>
      <c r="C24" s="62"/>
      <c r="D24" s="62"/>
      <c r="E24" s="62"/>
      <c r="F24" s="63"/>
      <c r="G24" s="62"/>
      <c r="H24" s="63"/>
      <c r="I24" s="63"/>
      <c r="J24" s="63"/>
      <c r="K24" s="63"/>
      <c r="L24" s="63"/>
      <c r="M24" s="63"/>
      <c r="N24" s="63"/>
      <c r="O24" s="64"/>
    </row>
    <row r="25" spans="1:17" ht="20.100000000000001" customHeight="1" x14ac:dyDescent="0.25">
      <c r="A25" s="244" t="s">
        <v>13</v>
      </c>
      <c r="B25" s="245"/>
      <c r="C25" s="245"/>
      <c r="D25" s="245"/>
      <c r="E25" s="9"/>
      <c r="F25" s="9"/>
      <c r="G25" s="9"/>
      <c r="H25" s="9"/>
      <c r="I25" s="9"/>
      <c r="J25" s="9"/>
      <c r="K25" s="9"/>
      <c r="L25" s="9"/>
      <c r="M25" s="9"/>
      <c r="N25" s="9"/>
      <c r="O25" s="11"/>
    </row>
    <row r="26" spans="1:17" s="40" customFormat="1" ht="20.100000000000001" customHeight="1" x14ac:dyDescent="0.25">
      <c r="A26" s="244"/>
      <c r="B26" s="245"/>
      <c r="C26" s="250"/>
      <c r="D26" s="102"/>
      <c r="E26" s="121" t="s">
        <v>40</v>
      </c>
      <c r="F26" s="108"/>
      <c r="G26" s="108"/>
      <c r="H26" s="108"/>
      <c r="I26" s="122"/>
      <c r="J26" s="109"/>
      <c r="K26" s="108"/>
      <c r="L26" s="108"/>
      <c r="M26" s="108"/>
      <c r="N26" s="108"/>
      <c r="O26" s="123"/>
    </row>
    <row r="27" spans="1:17" s="40" customFormat="1" ht="20.100000000000001" customHeight="1" x14ac:dyDescent="0.25">
      <c r="A27" s="244" t="s">
        <v>59</v>
      </c>
      <c r="B27" s="245"/>
      <c r="C27" s="245"/>
      <c r="D27" s="245"/>
      <c r="E27" s="124" t="str">
        <f>'Packing List'!G27</f>
        <v>(CASE NO. 1~21) REEL</v>
      </c>
      <c r="F27" s="124"/>
      <c r="G27" s="124"/>
      <c r="H27" s="120"/>
      <c r="I27" s="120"/>
      <c r="J27" s="125"/>
      <c r="K27" s="125"/>
      <c r="L27" s="120"/>
      <c r="M27" s="120"/>
      <c r="N27" s="120"/>
      <c r="O27" s="126"/>
    </row>
    <row r="28" spans="1:17" s="40" customFormat="1" ht="20.100000000000001" customHeight="1" x14ac:dyDescent="0.25">
      <c r="A28" s="60"/>
      <c r="B28" s="14"/>
      <c r="C28" s="14"/>
      <c r="D28" s="14"/>
      <c r="E28" s="127" t="s">
        <v>62</v>
      </c>
      <c r="F28" s="252" t="str">
        <f>'Packing List'!H28</f>
        <v>17.00X1.70X14HXTWIN</v>
      </c>
      <c r="G28" s="252"/>
      <c r="H28" s="251">
        <f>'Packing List'!J28</f>
        <v>10136.699999999997</v>
      </c>
      <c r="I28" s="251"/>
      <c r="J28" s="131" t="s">
        <v>63</v>
      </c>
      <c r="K28" s="131" t="s">
        <v>64</v>
      </c>
      <c r="L28" s="132">
        <v>4.83</v>
      </c>
      <c r="M28" s="133" t="s">
        <v>65</v>
      </c>
      <c r="N28" s="132" t="s">
        <v>64</v>
      </c>
      <c r="O28" s="134">
        <f>H28*L28</f>
        <v>48960.260999999984</v>
      </c>
    </row>
    <row r="29" spans="1:17" s="40" customFormat="1" ht="20.100000000000001" customHeight="1" x14ac:dyDescent="0.25">
      <c r="A29" s="244" t="s">
        <v>14</v>
      </c>
      <c r="B29" s="245"/>
      <c r="C29" s="245"/>
      <c r="D29" s="245"/>
      <c r="E29" s="124" t="str">
        <f>'Packing List'!G29</f>
        <v>(CASE NO. 22~27) REEL</v>
      </c>
      <c r="F29" s="124"/>
      <c r="G29" s="124"/>
      <c r="H29" s="120"/>
      <c r="I29" s="120"/>
      <c r="J29" s="125"/>
      <c r="K29" s="125"/>
      <c r="L29" s="120"/>
      <c r="M29" s="120"/>
      <c r="N29" s="120"/>
      <c r="O29" s="126"/>
      <c r="P29" s="9"/>
      <c r="Q29" s="9"/>
    </row>
    <row r="30" spans="1:17" s="40" customFormat="1" ht="20.100000000000001" customHeight="1" x14ac:dyDescent="0.25">
      <c r="A30" s="244" t="str">
        <f>'Packing List'!A30:F30</f>
        <v>CASE  NO. 1~37</v>
      </c>
      <c r="B30" s="245"/>
      <c r="C30" s="245"/>
      <c r="D30" s="245"/>
      <c r="E30" s="127" t="s">
        <v>83</v>
      </c>
      <c r="F30" s="253" t="str">
        <f>'Packing List'!H30</f>
        <v>17.98X3.95X06H</v>
      </c>
      <c r="G30" s="253"/>
      <c r="H30" s="251">
        <f>'Packing List'!J30</f>
        <v>2883.2</v>
      </c>
      <c r="I30" s="251"/>
      <c r="J30" s="131" t="s">
        <v>32</v>
      </c>
      <c r="K30" s="131" t="s">
        <v>35</v>
      </c>
      <c r="L30" s="132">
        <v>4.13</v>
      </c>
      <c r="M30" s="133" t="s">
        <v>65</v>
      </c>
      <c r="N30" s="132" t="s">
        <v>35</v>
      </c>
      <c r="O30" s="134">
        <f>H30*L30</f>
        <v>11907.615999999998</v>
      </c>
      <c r="P30" s="9"/>
      <c r="Q30" s="9"/>
    </row>
    <row r="31" spans="1:17" s="40" customFormat="1" ht="20.100000000000001" customHeight="1" x14ac:dyDescent="0.25">
      <c r="A31" s="130" t="s">
        <v>52</v>
      </c>
      <c r="B31" s="116" t="s">
        <v>27</v>
      </c>
      <c r="C31" s="254" t="s">
        <v>40</v>
      </c>
      <c r="D31" s="254"/>
      <c r="E31" s="124" t="str">
        <f>'Packing List'!G31</f>
        <v>(CASE NO. 28~37) REEL</v>
      </c>
      <c r="F31" s="124"/>
      <c r="G31" s="124"/>
      <c r="H31" s="120"/>
      <c r="I31" s="120"/>
      <c r="J31" s="125"/>
      <c r="K31" s="125"/>
      <c r="L31" s="120"/>
      <c r="M31" s="120"/>
      <c r="N31" s="120"/>
      <c r="O31" s="126"/>
      <c r="P31" s="9"/>
      <c r="Q31" s="9"/>
    </row>
    <row r="32" spans="1:17" s="40" customFormat="1" ht="20.100000000000001" customHeight="1" x14ac:dyDescent="0.25">
      <c r="A32" s="92" t="s">
        <v>30</v>
      </c>
      <c r="B32" s="9" t="s">
        <v>27</v>
      </c>
      <c r="C32" s="115">
        <f>'Packing List'!D32</f>
        <v>21161</v>
      </c>
      <c r="D32" s="100" t="s">
        <v>53</v>
      </c>
      <c r="E32" s="127" t="s">
        <v>89</v>
      </c>
      <c r="F32" s="253" t="str">
        <f>'Packing List'!H32</f>
        <v>44.00X5.00X12H</v>
      </c>
      <c r="G32" s="253"/>
      <c r="H32" s="251">
        <f>'Packing List'!J32</f>
        <v>4849.1000000000004</v>
      </c>
      <c r="I32" s="251"/>
      <c r="J32" s="131" t="s">
        <v>32</v>
      </c>
      <c r="K32" s="131" t="s">
        <v>35</v>
      </c>
      <c r="L32" s="132">
        <v>3.93</v>
      </c>
      <c r="M32" s="133" t="s">
        <v>65</v>
      </c>
      <c r="N32" s="132" t="s">
        <v>35</v>
      </c>
      <c r="O32" s="134">
        <f>H32*L32</f>
        <v>19056.963000000003</v>
      </c>
      <c r="P32" s="9"/>
      <c r="Q32" s="9"/>
    </row>
    <row r="33" spans="1:17" s="40" customFormat="1" ht="20.100000000000001" customHeight="1" x14ac:dyDescent="0.25">
      <c r="A33" s="92" t="s">
        <v>31</v>
      </c>
      <c r="B33" s="9" t="s">
        <v>27</v>
      </c>
      <c r="C33" s="115">
        <f>'Packing List'!D33</f>
        <v>17869</v>
      </c>
      <c r="D33" s="100" t="s">
        <v>53</v>
      </c>
      <c r="E33" s="109"/>
      <c r="F33" s="109"/>
      <c r="G33" s="109"/>
      <c r="H33" s="108"/>
      <c r="I33" s="108"/>
      <c r="J33" s="219"/>
      <c r="K33" s="219"/>
      <c r="L33" s="108"/>
      <c r="M33" s="108"/>
      <c r="N33" s="108"/>
      <c r="O33" s="123"/>
      <c r="P33" s="9"/>
      <c r="Q33" s="9"/>
    </row>
    <row r="34" spans="1:17" s="40" customFormat="1" ht="20.100000000000001" customHeight="1" x14ac:dyDescent="0.25">
      <c r="A34" s="244" t="s">
        <v>9</v>
      </c>
      <c r="B34" s="245"/>
      <c r="C34" s="245"/>
      <c r="D34" s="245"/>
      <c r="E34" s="231"/>
      <c r="F34" s="252"/>
      <c r="G34" s="252"/>
      <c r="H34" s="255"/>
      <c r="I34" s="255"/>
      <c r="J34" s="232"/>
      <c r="K34" s="232"/>
      <c r="L34" s="233"/>
      <c r="M34" s="234"/>
      <c r="N34" s="233"/>
      <c r="O34" s="235"/>
      <c r="P34" s="9"/>
      <c r="Q34" s="9"/>
    </row>
    <row r="35" spans="1:17" s="40" customFormat="1" ht="20.100000000000001" customHeight="1" x14ac:dyDescent="0.25">
      <c r="A35" s="216"/>
      <c r="B35" s="217"/>
      <c r="C35" s="217"/>
      <c r="D35" s="217"/>
      <c r="E35" s="231"/>
      <c r="F35" s="224"/>
      <c r="G35" s="224"/>
      <c r="H35" s="215"/>
      <c r="I35" s="215"/>
      <c r="J35" s="232"/>
      <c r="K35" s="232"/>
      <c r="L35" s="233"/>
      <c r="M35" s="234"/>
      <c r="N35" s="233"/>
      <c r="O35" s="235"/>
      <c r="P35" s="9"/>
      <c r="Q35" s="9"/>
    </row>
    <row r="36" spans="1:17" s="40" customFormat="1" ht="20.100000000000001" customHeight="1" x14ac:dyDescent="0.25">
      <c r="A36" s="213"/>
      <c r="B36" s="214"/>
      <c r="C36" s="214"/>
      <c r="D36" s="214"/>
      <c r="E36" s="109"/>
      <c r="F36" s="109"/>
      <c r="G36" s="109"/>
      <c r="H36" s="108"/>
      <c r="I36" s="108"/>
      <c r="J36" s="219"/>
      <c r="K36" s="219"/>
      <c r="L36" s="108"/>
      <c r="M36" s="108"/>
      <c r="N36" s="108"/>
      <c r="O36" s="123"/>
      <c r="P36" s="9"/>
      <c r="Q36" s="9"/>
    </row>
    <row r="37" spans="1:17" s="43" customFormat="1" ht="20.100000000000001" customHeight="1" x14ac:dyDescent="0.25">
      <c r="A37" s="244"/>
      <c r="B37" s="245"/>
      <c r="C37" s="245"/>
      <c r="D37" s="245"/>
      <c r="E37" s="119"/>
      <c r="F37" s="136"/>
      <c r="G37" s="137"/>
      <c r="H37" s="246"/>
      <c r="I37" s="246"/>
      <c r="J37" s="138"/>
      <c r="K37" s="138"/>
      <c r="L37" s="139"/>
      <c r="M37" s="140"/>
      <c r="N37" s="139"/>
      <c r="O37" s="141"/>
    </row>
    <row r="38" spans="1:17" s="43" customFormat="1" ht="20.100000000000001" customHeight="1" x14ac:dyDescent="0.25">
      <c r="A38" s="60"/>
      <c r="B38" s="14"/>
      <c r="C38" s="67"/>
      <c r="D38" s="67"/>
      <c r="E38" s="26" t="s">
        <v>51</v>
      </c>
      <c r="F38" s="142"/>
      <c r="G38" s="142"/>
      <c r="H38" s="243">
        <f>SUM(H28:I37)</f>
        <v>17869</v>
      </c>
      <c r="I38" s="243"/>
      <c r="J38" s="143" t="s">
        <v>32</v>
      </c>
      <c r="K38" s="143"/>
      <c r="L38" s="144"/>
      <c r="M38" s="144"/>
      <c r="N38" s="145" t="s">
        <v>35</v>
      </c>
      <c r="O38" s="146">
        <f>SUM(O28:O37)</f>
        <v>79924.839999999982</v>
      </c>
    </row>
    <row r="39" spans="1:17" s="43" customFormat="1" ht="20.100000000000001" customHeight="1" x14ac:dyDescent="0.25">
      <c r="A39" s="216"/>
      <c r="B39" s="217"/>
      <c r="C39" s="67"/>
      <c r="D39" s="67"/>
      <c r="E39" s="12"/>
      <c r="F39" s="147"/>
      <c r="G39" s="147"/>
      <c r="H39" s="148"/>
      <c r="I39" s="148"/>
      <c r="J39" s="149"/>
      <c r="K39" s="149"/>
      <c r="L39" s="150"/>
      <c r="M39" s="150"/>
      <c r="N39" s="151"/>
      <c r="O39" s="152"/>
    </row>
    <row r="40" spans="1:17" s="43" customFormat="1" ht="20.100000000000001" customHeight="1" x14ac:dyDescent="0.25">
      <c r="A40" s="216"/>
      <c r="B40" s="217"/>
      <c r="C40" s="67"/>
      <c r="D40" s="67"/>
      <c r="E40" s="12"/>
      <c r="F40" s="147"/>
      <c r="G40" s="147"/>
      <c r="H40" s="148"/>
      <c r="I40" s="148"/>
      <c r="J40" s="149"/>
      <c r="K40" s="149"/>
      <c r="L40" s="150"/>
      <c r="M40" s="150"/>
      <c r="N40" s="151"/>
      <c r="O40" s="152"/>
    </row>
    <row r="41" spans="1:17" s="43" customFormat="1" ht="20.100000000000001" customHeight="1" x14ac:dyDescent="0.25">
      <c r="A41" s="216"/>
      <c r="B41" s="217"/>
      <c r="C41" s="67"/>
      <c r="D41" s="67"/>
      <c r="E41" s="12"/>
      <c r="F41" s="147"/>
      <c r="G41" s="147"/>
      <c r="H41" s="148"/>
      <c r="I41" s="148"/>
      <c r="J41" s="149"/>
      <c r="K41" s="149"/>
      <c r="L41" s="150"/>
      <c r="M41" s="150"/>
      <c r="N41" s="151"/>
      <c r="O41" s="152"/>
    </row>
    <row r="42" spans="1:17" s="43" customFormat="1" ht="20.100000000000001" customHeight="1" x14ac:dyDescent="0.25">
      <c r="A42" s="216"/>
      <c r="B42" s="217"/>
      <c r="C42" s="67"/>
      <c r="D42" s="67"/>
      <c r="E42" s="12"/>
      <c r="F42" s="147"/>
      <c r="G42" s="147"/>
      <c r="H42" s="148"/>
      <c r="I42" s="148"/>
      <c r="J42" s="149"/>
      <c r="K42" s="149"/>
      <c r="L42" s="150"/>
      <c r="M42" s="150"/>
      <c r="N42" s="151"/>
      <c r="O42" s="152"/>
    </row>
    <row r="43" spans="1:17" s="43" customFormat="1" ht="20.100000000000001" customHeight="1" x14ac:dyDescent="0.25">
      <c r="A43" s="216"/>
      <c r="B43" s="217"/>
      <c r="C43" s="67"/>
      <c r="D43" s="67"/>
      <c r="E43" s="12"/>
      <c r="F43" s="147"/>
      <c r="G43" s="147"/>
      <c r="H43" s="148"/>
      <c r="I43" s="148"/>
      <c r="J43" s="149"/>
      <c r="K43" s="149"/>
      <c r="L43" s="150"/>
      <c r="M43" s="150"/>
      <c r="N43" s="151"/>
      <c r="O43" s="152"/>
    </row>
    <row r="44" spans="1:17" s="43" customFormat="1" ht="20.100000000000001" customHeight="1" x14ac:dyDescent="0.25">
      <c r="A44" s="216"/>
      <c r="B44" s="217"/>
      <c r="C44" s="67"/>
      <c r="D44" s="67"/>
      <c r="E44" s="12"/>
      <c r="F44" s="147"/>
      <c r="G44" s="147"/>
      <c r="H44" s="148"/>
      <c r="I44" s="148"/>
      <c r="J44" s="149"/>
      <c r="K44" s="149"/>
      <c r="L44" s="150"/>
      <c r="M44" s="150"/>
      <c r="N44" s="151"/>
      <c r="O44" s="152"/>
    </row>
    <row r="45" spans="1:17" s="43" customFormat="1" ht="20.100000000000001" customHeight="1" x14ac:dyDescent="0.25">
      <c r="A45" s="60"/>
      <c r="B45" s="14"/>
      <c r="C45" s="67"/>
      <c r="D45" s="67"/>
      <c r="E45" s="12"/>
      <c r="F45" s="147"/>
      <c r="G45" s="147"/>
      <c r="H45" s="148"/>
      <c r="I45" s="148"/>
      <c r="J45" s="149"/>
      <c r="K45" s="149"/>
      <c r="L45" s="150"/>
      <c r="M45" s="150"/>
      <c r="N45" s="151"/>
      <c r="O45" s="152"/>
    </row>
    <row r="46" spans="1:17" s="43" customFormat="1" ht="20.100000000000001" customHeight="1" x14ac:dyDescent="0.25">
      <c r="A46" s="87"/>
      <c r="B46" s="16"/>
      <c r="C46" s="16"/>
      <c r="D46" s="16"/>
      <c r="E46" s="16"/>
      <c r="F46" s="12"/>
      <c r="G46" s="16"/>
      <c r="H46" s="106"/>
      <c r="I46" s="17"/>
      <c r="J46" s="17"/>
      <c r="K46" s="17"/>
      <c r="L46" s="85"/>
      <c r="M46" s="85"/>
      <c r="N46" s="85"/>
      <c r="O46" s="86"/>
    </row>
    <row r="47" spans="1:17" s="43" customFormat="1" ht="20.100000000000001" customHeight="1" x14ac:dyDescent="0.25">
      <c r="A47" s="87"/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85"/>
      <c r="M47" s="85"/>
      <c r="N47" s="85"/>
      <c r="O47" s="86"/>
    </row>
    <row r="48" spans="1:17" s="15" customFormat="1" ht="15" customHeight="1" x14ac:dyDescent="0.25">
      <c r="A48" s="46"/>
      <c r="B48" s="47"/>
      <c r="C48" s="47"/>
      <c r="D48" s="47"/>
      <c r="E48" s="47"/>
      <c r="F48" s="47"/>
      <c r="G48" s="50"/>
      <c r="H48" s="96" t="s">
        <v>28</v>
      </c>
      <c r="I48" s="94"/>
      <c r="J48" s="94"/>
      <c r="K48" s="94"/>
      <c r="L48" s="48"/>
      <c r="M48" s="48"/>
      <c r="N48" s="48"/>
      <c r="O48" s="49"/>
    </row>
    <row r="49" spans="1:15" s="15" customFormat="1" ht="15" customHeight="1" x14ac:dyDescent="0.25">
      <c r="A49" s="110" t="s">
        <v>45</v>
      </c>
      <c r="B49" s="111"/>
      <c r="C49" s="111"/>
      <c r="D49" s="111" t="s">
        <v>46</v>
      </c>
      <c r="E49" s="111" t="s">
        <v>43</v>
      </c>
      <c r="F49" s="93"/>
      <c r="G49" s="51"/>
      <c r="H49" s="95"/>
      <c r="I49" s="65" t="s">
        <v>39</v>
      </c>
      <c r="J49" s="12"/>
      <c r="K49" s="12"/>
      <c r="L49" s="12"/>
      <c r="M49" s="12"/>
      <c r="N49" s="12"/>
      <c r="O49" s="18"/>
    </row>
    <row r="50" spans="1:15" s="15" customFormat="1" ht="15" customHeight="1" x14ac:dyDescent="0.25">
      <c r="A50" s="110" t="s">
        <v>47</v>
      </c>
      <c r="B50" s="111"/>
      <c r="C50" s="111"/>
      <c r="D50" s="111" t="s">
        <v>46</v>
      </c>
      <c r="E50" s="111" t="s">
        <v>55</v>
      </c>
      <c r="F50" s="93"/>
      <c r="G50" s="51"/>
      <c r="H50" s="98"/>
      <c r="I50" s="72"/>
      <c r="J50" s="72"/>
      <c r="K50" s="72"/>
      <c r="L50" s="20"/>
      <c r="M50" s="20"/>
      <c r="N50" s="20"/>
      <c r="O50" s="18"/>
    </row>
    <row r="51" spans="1:15" s="15" customFormat="1" ht="15" customHeight="1" x14ac:dyDescent="0.25">
      <c r="A51" s="110" t="s">
        <v>48</v>
      </c>
      <c r="B51" s="111"/>
      <c r="C51" s="111"/>
      <c r="D51" s="111" t="s">
        <v>46</v>
      </c>
      <c r="E51" s="111" t="s">
        <v>73</v>
      </c>
      <c r="F51" s="93"/>
      <c r="G51" s="51"/>
      <c r="H51" s="95"/>
      <c r="I51" s="19"/>
      <c r="J51" s="19"/>
      <c r="K51" s="19"/>
      <c r="L51" s="12"/>
      <c r="M51" s="12"/>
      <c r="N51" s="12"/>
      <c r="O51" s="18"/>
    </row>
    <row r="52" spans="1:15" s="15" customFormat="1" ht="15" customHeight="1" x14ac:dyDescent="0.2">
      <c r="A52" s="110" t="s">
        <v>49</v>
      </c>
      <c r="B52" s="112"/>
      <c r="C52" s="112"/>
      <c r="D52" s="112" t="s">
        <v>46</v>
      </c>
      <c r="E52" s="111" t="s">
        <v>54</v>
      </c>
      <c r="F52" s="93"/>
      <c r="G52" s="51"/>
      <c r="H52" s="95"/>
      <c r="I52" s="19"/>
      <c r="J52" s="19"/>
      <c r="K52" s="19"/>
      <c r="L52" s="88"/>
      <c r="M52" s="88"/>
      <c r="N52" s="88"/>
      <c r="O52" s="18"/>
    </row>
    <row r="53" spans="1:15" s="15" customFormat="1" ht="15" customHeight="1" x14ac:dyDescent="0.2">
      <c r="A53" s="110"/>
      <c r="B53" s="111" t="s">
        <v>56</v>
      </c>
      <c r="C53" s="112"/>
      <c r="D53" s="112"/>
      <c r="E53" s="111"/>
      <c r="F53" s="93"/>
      <c r="G53" s="51"/>
      <c r="H53" s="97"/>
      <c r="I53" s="89"/>
      <c r="J53" s="89"/>
      <c r="K53" s="89"/>
      <c r="L53" s="88"/>
      <c r="M53" s="88"/>
      <c r="N53" s="88"/>
      <c r="O53" s="18"/>
    </row>
    <row r="54" spans="1:15" s="15" customFormat="1" ht="15" customHeight="1" x14ac:dyDescent="0.25">
      <c r="A54" s="110" t="s">
        <v>50</v>
      </c>
      <c r="B54" s="113"/>
      <c r="C54" s="113"/>
      <c r="D54" s="113" t="s">
        <v>46</v>
      </c>
      <c r="E54" s="111" t="s">
        <v>74</v>
      </c>
      <c r="F54" s="93"/>
      <c r="G54" s="51"/>
      <c r="H54" s="25"/>
      <c r="I54" s="66"/>
      <c r="J54" s="66"/>
      <c r="K54" s="66"/>
      <c r="L54" s="54"/>
      <c r="M54" s="54"/>
      <c r="N54" s="54"/>
      <c r="O54" s="53"/>
    </row>
    <row r="55" spans="1:15" s="15" customFormat="1" ht="15" customHeight="1" x14ac:dyDescent="0.25">
      <c r="A55" s="13"/>
      <c r="B55" s="7"/>
      <c r="C55" s="7"/>
      <c r="D55" s="7"/>
      <c r="E55" s="7"/>
      <c r="F55" s="7"/>
      <c r="G55" s="23"/>
      <c r="H55" s="21"/>
      <c r="I55" s="66" t="s">
        <v>12</v>
      </c>
      <c r="J55" s="66"/>
      <c r="K55" s="66"/>
      <c r="L55" s="66"/>
      <c r="M55" s="66"/>
      <c r="N55" s="66"/>
      <c r="O55" s="23"/>
    </row>
  </sheetData>
  <mergeCells count="21">
    <mergeCell ref="C31:D31"/>
    <mergeCell ref="F34:G34"/>
    <mergeCell ref="H34:I34"/>
    <mergeCell ref="H30:I30"/>
    <mergeCell ref="F30:G30"/>
    <mergeCell ref="L4:O4"/>
    <mergeCell ref="H38:I38"/>
    <mergeCell ref="A37:D37"/>
    <mergeCell ref="H37:I37"/>
    <mergeCell ref="A30:D30"/>
    <mergeCell ref="A34:D34"/>
    <mergeCell ref="H10:O10"/>
    <mergeCell ref="A26:C26"/>
    <mergeCell ref="H12:O12"/>
    <mergeCell ref="A25:D25"/>
    <mergeCell ref="H28:I28"/>
    <mergeCell ref="A27:D27"/>
    <mergeCell ref="F28:G28"/>
    <mergeCell ref="A29:D29"/>
    <mergeCell ref="F32:G32"/>
    <mergeCell ref="H32:I32"/>
  </mergeCells>
  <phoneticPr fontId="2" type="noConversion"/>
  <printOptions horizontalCentered="1" verticalCentered="1"/>
  <pageMargins left="0.35433070866141736" right="0.31496062992125984" top="0.35433070866141736" bottom="0.55118110236220474" header="0.35433070866141736" footer="0.51181102362204722"/>
  <pageSetup paperSize="9" scale="7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5"/>
  <sheetViews>
    <sheetView tabSelected="1" topLeftCell="A7" zoomScaleNormal="100" workbookViewId="0">
      <selection activeCell="R23" sqref="R23"/>
    </sheetView>
  </sheetViews>
  <sheetFormatPr defaultColWidth="8.8984375" defaultRowHeight="16.5" customHeight="1" x14ac:dyDescent="0.25"/>
  <cols>
    <col min="1" max="1" width="4.796875" style="3" customWidth="1"/>
    <col min="2" max="2" width="3.69921875" style="3" customWidth="1"/>
    <col min="3" max="3" width="1" style="3" customWidth="1"/>
    <col min="4" max="4" width="8.09765625" style="3" customWidth="1"/>
    <col min="5" max="5" width="8.8984375" style="3" customWidth="1"/>
    <col min="6" max="6" width="1.296875" style="3" customWidth="1"/>
    <col min="7" max="7" width="7.59765625" style="3" customWidth="1"/>
    <col min="8" max="8" width="8" style="3" customWidth="1"/>
    <col min="9" max="9" width="8.8984375" style="3" customWidth="1"/>
    <col min="10" max="10" width="0.69921875" style="3" customWidth="1"/>
    <col min="11" max="11" width="9.69921875" style="3" customWidth="1"/>
    <col min="12" max="12" width="4.296875" style="3" customWidth="1"/>
    <col min="13" max="13" width="4.69921875" style="3" customWidth="1"/>
    <col min="14" max="14" width="6.3984375" style="3" customWidth="1"/>
    <col min="15" max="15" width="3.8984375" style="71" customWidth="1"/>
    <col min="16" max="16" width="6.59765625" style="3" customWidth="1"/>
    <col min="17" max="17" width="4.296875" style="3" customWidth="1"/>
    <col min="18" max="18" width="15.796875" style="3" customWidth="1"/>
    <col min="19" max="20" width="8.8984375" style="3"/>
    <col min="21" max="21" width="27.19921875" style="3" customWidth="1"/>
    <col min="22" max="16384" width="8.8984375" style="3"/>
  </cols>
  <sheetData>
    <row r="1" spans="1:18" ht="26.25" customHeight="1" x14ac:dyDescent="0.25">
      <c r="A1" s="295" t="s">
        <v>8</v>
      </c>
      <c r="B1" s="295"/>
      <c r="C1" s="295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</row>
    <row r="2" spans="1:18" ht="10.5" customHeight="1" x14ac:dyDescent="0.25"/>
    <row r="3" spans="1:18" ht="15" customHeight="1" x14ac:dyDescent="0.25">
      <c r="A3" s="24" t="s">
        <v>0</v>
      </c>
      <c r="B3" s="26"/>
      <c r="C3" s="26"/>
      <c r="D3" s="1"/>
      <c r="E3" s="1"/>
      <c r="F3" s="1"/>
      <c r="G3" s="1"/>
      <c r="H3" s="1"/>
      <c r="I3" s="1"/>
      <c r="J3" s="2"/>
      <c r="K3" s="26" t="s">
        <v>17</v>
      </c>
      <c r="L3" s="26"/>
      <c r="M3" s="26"/>
      <c r="N3" s="26"/>
      <c r="O3" s="52"/>
      <c r="P3" s="1"/>
      <c r="Q3" s="1"/>
      <c r="R3" s="2"/>
    </row>
    <row r="4" spans="1:18" ht="14.25" customHeight="1" x14ac:dyDescent="0.25">
      <c r="A4" s="4" t="s">
        <v>39</v>
      </c>
      <c r="B4" s="5"/>
      <c r="C4" s="5"/>
      <c r="D4" s="5"/>
      <c r="E4" s="5"/>
      <c r="F4" s="5"/>
      <c r="G4" s="5"/>
      <c r="H4" s="5"/>
      <c r="I4" s="5"/>
      <c r="J4" s="6"/>
      <c r="K4" s="27" t="s">
        <v>92</v>
      </c>
      <c r="L4" s="27"/>
      <c r="M4" s="27"/>
      <c r="N4" s="27"/>
      <c r="O4" s="302">
        <v>43091</v>
      </c>
      <c r="P4" s="302"/>
      <c r="Q4" s="302"/>
      <c r="R4" s="303"/>
    </row>
    <row r="5" spans="1:18" ht="14.25" customHeight="1" x14ac:dyDescent="0.25">
      <c r="A5" s="4" t="s">
        <v>57</v>
      </c>
      <c r="B5" s="5"/>
      <c r="C5" s="5"/>
      <c r="D5" s="5"/>
      <c r="E5" s="5"/>
      <c r="F5" s="5"/>
      <c r="G5" s="5"/>
      <c r="H5" s="5"/>
      <c r="I5" s="5"/>
      <c r="J5" s="6"/>
      <c r="K5" s="12" t="s">
        <v>7</v>
      </c>
      <c r="L5" s="12"/>
      <c r="M5" s="12"/>
      <c r="N5" s="12"/>
      <c r="O5" s="72"/>
      <c r="P5" s="5"/>
      <c r="Q5" s="5"/>
      <c r="R5" s="6"/>
    </row>
    <row r="6" spans="1:18" ht="14.25" customHeight="1" x14ac:dyDescent="0.25">
      <c r="A6" s="4" t="s">
        <v>58</v>
      </c>
      <c r="B6" s="5"/>
      <c r="C6" s="5"/>
      <c r="D6" s="5"/>
      <c r="E6" s="5"/>
      <c r="F6" s="5"/>
      <c r="G6" s="5"/>
      <c r="H6" s="5"/>
      <c r="I6" s="5"/>
      <c r="J6" s="6"/>
      <c r="K6" s="5"/>
      <c r="L6" s="5"/>
      <c r="M6" s="5"/>
      <c r="N6" s="5"/>
      <c r="O6" s="73"/>
      <c r="P6" s="5"/>
      <c r="Q6" s="5"/>
      <c r="R6" s="6"/>
    </row>
    <row r="7" spans="1:18" ht="14.25" customHeight="1" x14ac:dyDescent="0.25">
      <c r="A7" s="4" t="s">
        <v>11</v>
      </c>
      <c r="B7" s="5"/>
      <c r="C7" s="5"/>
      <c r="D7" s="9"/>
      <c r="E7" s="9"/>
      <c r="F7" s="9"/>
      <c r="G7" s="9"/>
      <c r="H7" s="5"/>
      <c r="I7" s="5"/>
      <c r="J7" s="6"/>
      <c r="K7" s="5"/>
      <c r="L7" s="5"/>
      <c r="M7" s="5"/>
      <c r="N7" s="5"/>
      <c r="O7" s="73"/>
      <c r="P7" s="5"/>
      <c r="Q7" s="5"/>
      <c r="R7" s="6"/>
    </row>
    <row r="8" spans="1:18" ht="14.25" customHeight="1" x14ac:dyDescent="0.25">
      <c r="A8" s="13" t="s">
        <v>61</v>
      </c>
      <c r="B8" s="7"/>
      <c r="C8" s="7"/>
      <c r="D8" s="10"/>
      <c r="E8" s="10"/>
      <c r="F8" s="10"/>
      <c r="G8" s="10"/>
      <c r="H8" s="7"/>
      <c r="I8" s="7"/>
      <c r="J8" s="8"/>
      <c r="K8" s="7"/>
      <c r="L8" s="7"/>
      <c r="M8" s="7"/>
      <c r="N8" s="7"/>
      <c r="O8" s="74"/>
      <c r="P8" s="7"/>
      <c r="Q8" s="7"/>
      <c r="R8" s="8"/>
    </row>
    <row r="9" spans="1:18" ht="15" customHeight="1" x14ac:dyDescent="0.25">
      <c r="A9" s="25" t="s">
        <v>2</v>
      </c>
      <c r="B9" s="12"/>
      <c r="C9" s="12"/>
      <c r="D9" s="5"/>
      <c r="E9" s="5"/>
      <c r="F9" s="5"/>
      <c r="G9" s="5"/>
      <c r="H9" s="5"/>
      <c r="I9" s="5"/>
      <c r="J9" s="6"/>
      <c r="K9" s="24" t="s">
        <v>1</v>
      </c>
      <c r="L9" s="26"/>
      <c r="M9" s="26"/>
      <c r="N9" s="26"/>
      <c r="O9" s="52"/>
      <c r="P9" s="1"/>
      <c r="Q9" s="1"/>
      <c r="R9" s="2"/>
    </row>
    <row r="10" spans="1:18" ht="14.25" customHeight="1" x14ac:dyDescent="0.25">
      <c r="A10" s="4" t="s">
        <v>66</v>
      </c>
      <c r="B10" s="5"/>
      <c r="C10" s="5"/>
      <c r="D10" s="5"/>
      <c r="E10" s="5"/>
      <c r="F10" s="5"/>
      <c r="G10" s="5"/>
      <c r="H10" s="5"/>
      <c r="I10" s="5"/>
      <c r="J10" s="6"/>
      <c r="K10" s="247" t="s">
        <v>18</v>
      </c>
      <c r="L10" s="248"/>
      <c r="M10" s="248"/>
      <c r="N10" s="248"/>
      <c r="O10" s="248"/>
      <c r="P10" s="248"/>
      <c r="Q10" s="248"/>
      <c r="R10" s="249"/>
    </row>
    <row r="11" spans="1:18" ht="14.25" customHeight="1" x14ac:dyDescent="0.25">
      <c r="A11" s="4" t="s">
        <v>67</v>
      </c>
      <c r="B11" s="5"/>
      <c r="C11" s="5"/>
      <c r="D11" s="5"/>
      <c r="E11" s="5"/>
      <c r="F11" s="5"/>
      <c r="G11" s="5"/>
      <c r="H11" s="5"/>
      <c r="I11" s="5"/>
      <c r="J11" s="6"/>
      <c r="K11" s="55"/>
      <c r="L11" s="69"/>
      <c r="M11" s="69"/>
      <c r="N11" s="69"/>
      <c r="O11" s="75"/>
      <c r="P11" s="56"/>
      <c r="Q11" s="56"/>
      <c r="R11" s="57"/>
    </row>
    <row r="12" spans="1:18" ht="14.25" customHeight="1" x14ac:dyDescent="0.25">
      <c r="A12" s="4" t="s">
        <v>68</v>
      </c>
      <c r="B12" s="5"/>
      <c r="C12" s="5"/>
      <c r="D12" s="5"/>
      <c r="E12" s="5"/>
      <c r="F12" s="5"/>
      <c r="G12" s="5"/>
      <c r="H12" s="5"/>
      <c r="I12" s="5"/>
      <c r="J12" s="6"/>
      <c r="K12" s="55"/>
      <c r="L12" s="69"/>
      <c r="M12" s="69"/>
      <c r="N12" s="69"/>
      <c r="O12" s="75"/>
      <c r="P12" s="56"/>
      <c r="Q12" s="56"/>
      <c r="R12" s="57"/>
    </row>
    <row r="13" spans="1:18" ht="14.25" customHeight="1" x14ac:dyDescent="0.25">
      <c r="A13" s="4" t="s">
        <v>69</v>
      </c>
      <c r="B13" s="5"/>
      <c r="C13" s="5"/>
      <c r="D13" s="5"/>
      <c r="E13" s="5"/>
      <c r="F13" s="5"/>
      <c r="G13" s="5"/>
      <c r="H13" s="5"/>
      <c r="I13" s="5"/>
      <c r="J13" s="6"/>
      <c r="K13" s="55"/>
      <c r="L13" s="69"/>
      <c r="M13" s="69"/>
      <c r="N13" s="5"/>
      <c r="O13" s="75"/>
      <c r="P13" s="56"/>
      <c r="Q13" s="56"/>
      <c r="R13" s="57"/>
    </row>
    <row r="14" spans="1:18" ht="14.25" customHeight="1" x14ac:dyDescent="0.25">
      <c r="A14" s="4" t="s">
        <v>70</v>
      </c>
      <c r="B14" s="5"/>
      <c r="C14" s="5"/>
      <c r="D14" s="5"/>
      <c r="E14" s="5"/>
      <c r="F14" s="5"/>
      <c r="G14" s="5"/>
      <c r="H14" s="5"/>
      <c r="I14" s="5"/>
      <c r="J14" s="6"/>
      <c r="K14" s="13"/>
      <c r="L14" s="7"/>
      <c r="M14" s="7"/>
      <c r="N14" s="7"/>
      <c r="O14" s="74"/>
      <c r="P14" s="7"/>
      <c r="Q14" s="7"/>
      <c r="R14" s="8"/>
    </row>
    <row r="15" spans="1:18" ht="14.25" customHeight="1" x14ac:dyDescent="0.25">
      <c r="A15" s="24" t="s">
        <v>19</v>
      </c>
      <c r="B15" s="26"/>
      <c r="C15" s="26"/>
      <c r="D15" s="28"/>
      <c r="E15" s="28"/>
      <c r="F15" s="28"/>
      <c r="G15" s="28"/>
      <c r="H15" s="28"/>
      <c r="I15" s="28"/>
      <c r="J15" s="29"/>
      <c r="K15" s="24" t="s">
        <v>3</v>
      </c>
      <c r="L15" s="26"/>
      <c r="M15" s="26"/>
      <c r="N15" s="26"/>
      <c r="O15" s="52"/>
      <c r="P15" s="1"/>
      <c r="Q15" s="1"/>
      <c r="R15" s="2"/>
    </row>
    <row r="16" spans="1:18" ht="14.25" customHeight="1" x14ac:dyDescent="0.25">
      <c r="A16" s="4" t="s">
        <v>33</v>
      </c>
      <c r="B16" s="5"/>
      <c r="C16" s="12"/>
      <c r="D16" s="9"/>
      <c r="E16" s="9"/>
      <c r="F16" s="9"/>
      <c r="G16" s="9"/>
      <c r="H16" s="9"/>
      <c r="I16" s="9"/>
      <c r="J16" s="11"/>
      <c r="K16" s="82" t="s">
        <v>15</v>
      </c>
      <c r="L16" s="73"/>
      <c r="M16" s="73" t="s">
        <v>27</v>
      </c>
      <c r="N16" s="76" t="s">
        <v>84</v>
      </c>
      <c r="O16" s="5"/>
      <c r="P16" s="5"/>
      <c r="Q16" s="5"/>
      <c r="R16" s="81"/>
    </row>
    <row r="17" spans="1:21" ht="14.25" customHeight="1" x14ac:dyDescent="0.25">
      <c r="A17" s="4"/>
      <c r="B17" s="5"/>
      <c r="C17" s="12"/>
      <c r="D17" s="9"/>
      <c r="E17" s="9"/>
      <c r="F17" s="9"/>
      <c r="G17" s="9"/>
      <c r="H17" s="9"/>
      <c r="I17" s="9"/>
      <c r="J17" s="11"/>
      <c r="K17" s="82"/>
      <c r="L17" s="73"/>
      <c r="M17" s="73"/>
      <c r="N17" s="76" t="s">
        <v>93</v>
      </c>
      <c r="O17" s="5"/>
      <c r="P17" s="5"/>
      <c r="Q17" s="118"/>
      <c r="R17" s="81"/>
    </row>
    <row r="18" spans="1:21" ht="15" customHeight="1" x14ac:dyDescent="0.25">
      <c r="A18" s="25"/>
      <c r="B18" s="12"/>
      <c r="C18" s="12"/>
      <c r="D18" s="5"/>
      <c r="E18" s="5"/>
      <c r="F18" s="5"/>
      <c r="G18" s="5"/>
      <c r="H18" s="76"/>
      <c r="I18" s="76"/>
      <c r="J18" s="6"/>
      <c r="K18" s="82"/>
      <c r="L18" s="73"/>
      <c r="M18" s="73"/>
      <c r="N18" s="76"/>
      <c r="O18" s="5"/>
      <c r="P18" s="5"/>
      <c r="Q18" s="5"/>
      <c r="R18" s="6"/>
    </row>
    <row r="19" spans="1:21" ht="15" customHeight="1" x14ac:dyDescent="0.25">
      <c r="A19" s="32" t="s">
        <v>4</v>
      </c>
      <c r="B19" s="90"/>
      <c r="C19" s="90"/>
      <c r="D19" s="30"/>
      <c r="E19" s="304">
        <v>43097</v>
      </c>
      <c r="F19" s="304"/>
      <c r="G19" s="304"/>
      <c r="H19" s="304"/>
      <c r="I19" s="304"/>
      <c r="J19" s="31"/>
      <c r="K19" s="105" t="s">
        <v>36</v>
      </c>
      <c r="L19" s="74"/>
      <c r="M19" s="73" t="s">
        <v>27</v>
      </c>
      <c r="N19" s="305">
        <v>43106</v>
      </c>
      <c r="O19" s="305"/>
      <c r="P19" s="305"/>
      <c r="Q19" s="305"/>
      <c r="R19" s="306"/>
    </row>
    <row r="20" spans="1:21" ht="15" customHeight="1" x14ac:dyDescent="0.25">
      <c r="A20" s="24" t="s">
        <v>5</v>
      </c>
      <c r="B20" s="26"/>
      <c r="C20" s="26"/>
      <c r="D20" s="1"/>
      <c r="E20" s="298" t="s">
        <v>94</v>
      </c>
      <c r="F20" s="298"/>
      <c r="G20" s="298"/>
      <c r="H20" s="298"/>
      <c r="I20" s="298"/>
      <c r="J20" s="299"/>
      <c r="K20" s="24" t="s">
        <v>20</v>
      </c>
      <c r="L20" s="26"/>
      <c r="M20" s="26"/>
      <c r="N20" s="26"/>
      <c r="O20" s="52"/>
      <c r="P20" s="1"/>
      <c r="Q20" s="1"/>
      <c r="R20" s="2"/>
    </row>
    <row r="21" spans="1:21" ht="15" customHeight="1" x14ac:dyDescent="0.25">
      <c r="A21" s="36" t="s">
        <v>6</v>
      </c>
      <c r="B21" s="66"/>
      <c r="C21" s="66"/>
      <c r="D21" s="7"/>
      <c r="E21" s="7" t="s">
        <v>60</v>
      </c>
      <c r="F21" s="7"/>
      <c r="G21" s="7"/>
      <c r="H21" s="7"/>
      <c r="I21" s="7"/>
      <c r="J21" s="8"/>
      <c r="K21" s="58" t="s">
        <v>10</v>
      </c>
      <c r="L21" s="70"/>
      <c r="M21" s="70"/>
      <c r="N21" s="70"/>
      <c r="O21" s="76"/>
      <c r="P21" s="5"/>
      <c r="Q21" s="5"/>
      <c r="R21" s="6"/>
    </row>
    <row r="22" spans="1:21" ht="18" customHeight="1" x14ac:dyDescent="0.25">
      <c r="A22" s="33" t="s">
        <v>21</v>
      </c>
      <c r="B22" s="91"/>
      <c r="C22" s="91"/>
      <c r="D22" s="34"/>
      <c r="E22" s="45" t="s">
        <v>42</v>
      </c>
      <c r="F22" s="34"/>
      <c r="G22" s="45"/>
      <c r="H22" s="45"/>
      <c r="I22" s="45"/>
      <c r="J22" s="35"/>
      <c r="K22" s="59" t="s">
        <v>72</v>
      </c>
      <c r="L22" s="68"/>
      <c r="M22" s="68"/>
      <c r="N22" s="68"/>
      <c r="O22" s="77"/>
      <c r="P22" s="7"/>
      <c r="Q22" s="7"/>
      <c r="R22" s="8"/>
      <c r="U22" s="128"/>
    </row>
    <row r="23" spans="1:21" s="39" customFormat="1" ht="16.5" customHeight="1" x14ac:dyDescent="0.25">
      <c r="A23" s="41" t="s">
        <v>22</v>
      </c>
      <c r="B23" s="37"/>
      <c r="C23" s="37"/>
      <c r="D23" s="38"/>
      <c r="E23" s="38"/>
      <c r="F23" s="38"/>
      <c r="G23" s="297" t="s">
        <v>34</v>
      </c>
      <c r="H23" s="297"/>
      <c r="I23" s="297"/>
      <c r="J23" s="297"/>
      <c r="K23" s="37" t="s">
        <v>29</v>
      </c>
      <c r="L23" s="37"/>
      <c r="M23" s="37"/>
      <c r="N23" s="37"/>
      <c r="O23" s="78"/>
      <c r="P23" s="78" t="s">
        <v>71</v>
      </c>
      <c r="Q23" s="37"/>
      <c r="R23" s="101"/>
    </row>
    <row r="24" spans="1:21" s="39" customFormat="1" ht="8.25" customHeight="1" x14ac:dyDescent="0.25">
      <c r="A24" s="153"/>
      <c r="B24" s="154"/>
      <c r="C24" s="154"/>
      <c r="D24" s="155"/>
      <c r="E24" s="155"/>
      <c r="F24" s="155"/>
      <c r="G24" s="155"/>
      <c r="H24" s="154"/>
      <c r="I24" s="154"/>
      <c r="J24" s="155"/>
      <c r="K24" s="154"/>
      <c r="L24" s="154"/>
      <c r="M24" s="154"/>
      <c r="N24" s="154"/>
      <c r="O24" s="156"/>
      <c r="P24" s="154"/>
      <c r="Q24" s="154"/>
      <c r="R24" s="157"/>
    </row>
    <row r="25" spans="1:21" s="40" customFormat="1" ht="18" customHeight="1" x14ac:dyDescent="0.25">
      <c r="A25" s="285" t="s">
        <v>13</v>
      </c>
      <c r="B25" s="286"/>
      <c r="C25" s="286"/>
      <c r="D25" s="286"/>
      <c r="E25" s="286"/>
      <c r="F25" s="286"/>
      <c r="G25" s="147"/>
      <c r="H25" s="160"/>
      <c r="I25" s="160"/>
      <c r="J25" s="161"/>
      <c r="K25" s="162"/>
      <c r="L25" s="162"/>
      <c r="M25" s="162"/>
      <c r="N25" s="162"/>
      <c r="O25" s="163"/>
      <c r="P25" s="164"/>
      <c r="Q25" s="164"/>
      <c r="R25" s="165"/>
      <c r="U25" s="129"/>
    </row>
    <row r="26" spans="1:21" s="40" customFormat="1" ht="18" customHeight="1" x14ac:dyDescent="0.25">
      <c r="A26" s="285"/>
      <c r="B26" s="286"/>
      <c r="C26" s="286"/>
      <c r="D26" s="286"/>
      <c r="E26" s="159"/>
      <c r="F26" s="159"/>
      <c r="G26" s="166" t="s">
        <v>40</v>
      </c>
      <c r="H26" s="167"/>
      <c r="I26" s="167"/>
      <c r="J26" s="167"/>
      <c r="K26" s="168"/>
      <c r="L26" s="135"/>
      <c r="M26" s="169"/>
      <c r="N26" s="169"/>
      <c r="O26" s="135"/>
      <c r="P26" s="170"/>
      <c r="Q26" s="171"/>
      <c r="R26" s="172"/>
    </row>
    <row r="27" spans="1:21" s="40" customFormat="1" ht="18" customHeight="1" x14ac:dyDescent="0.25">
      <c r="A27" s="285" t="s">
        <v>59</v>
      </c>
      <c r="B27" s="286"/>
      <c r="C27" s="286"/>
      <c r="D27" s="286"/>
      <c r="E27" s="286"/>
      <c r="F27" s="159"/>
      <c r="G27" s="45" t="s">
        <v>86</v>
      </c>
      <c r="H27" s="194"/>
      <c r="I27" s="194"/>
      <c r="J27" s="195"/>
      <c r="K27" s="195"/>
      <c r="L27" s="45"/>
      <c r="M27" s="45"/>
      <c r="N27" s="195"/>
      <c r="O27" s="195"/>
      <c r="P27" s="193"/>
      <c r="Q27" s="193"/>
      <c r="R27" s="196"/>
    </row>
    <row r="28" spans="1:21" s="40" customFormat="1" ht="18" customHeight="1" x14ac:dyDescent="0.25">
      <c r="A28" s="158"/>
      <c r="B28" s="159"/>
      <c r="C28" s="159"/>
      <c r="D28" s="159"/>
      <c r="E28" s="159"/>
      <c r="F28" s="159"/>
      <c r="G28" s="197" t="s">
        <v>62</v>
      </c>
      <c r="H28" s="300" t="s">
        <v>82</v>
      </c>
      <c r="I28" s="300"/>
      <c r="J28" s="291">
        <f>SUM(H40:H41)+SUM(D40:D58)</f>
        <v>10136.699999999997</v>
      </c>
      <c r="K28" s="291"/>
      <c r="L28" s="291"/>
      <c r="M28" s="198" t="s">
        <v>32</v>
      </c>
      <c r="N28" s="291"/>
      <c r="O28" s="291"/>
      <c r="P28" s="294">
        <f>SUM(E40:E58)+SUM(I40:I41)</f>
        <v>11994</v>
      </c>
      <c r="Q28" s="294"/>
      <c r="R28" s="196" t="s">
        <v>32</v>
      </c>
    </row>
    <row r="29" spans="1:21" s="40" customFormat="1" ht="18" customHeight="1" x14ac:dyDescent="0.25">
      <c r="A29" s="285" t="s">
        <v>14</v>
      </c>
      <c r="B29" s="286"/>
      <c r="C29" s="286"/>
      <c r="D29" s="286"/>
      <c r="E29" s="286"/>
      <c r="F29" s="286"/>
      <c r="G29" s="45" t="s">
        <v>90</v>
      </c>
      <c r="H29" s="194"/>
      <c r="I29" s="194"/>
      <c r="J29" s="237"/>
      <c r="K29" s="237"/>
      <c r="L29" s="45"/>
      <c r="M29" s="45"/>
      <c r="N29" s="237"/>
      <c r="O29" s="237"/>
      <c r="P29" s="236"/>
      <c r="Q29" s="236"/>
      <c r="R29" s="196"/>
    </row>
    <row r="30" spans="1:21" s="40" customFormat="1" ht="18" customHeight="1" x14ac:dyDescent="0.25">
      <c r="A30" s="285" t="s">
        <v>85</v>
      </c>
      <c r="B30" s="286"/>
      <c r="C30" s="286"/>
      <c r="D30" s="286"/>
      <c r="E30" s="286"/>
      <c r="F30" s="286"/>
      <c r="G30" s="197" t="s">
        <v>83</v>
      </c>
      <c r="H30" s="267" t="s">
        <v>87</v>
      </c>
      <c r="I30" s="267"/>
      <c r="J30" s="291">
        <f>SUM(H42:H47)</f>
        <v>2883.2</v>
      </c>
      <c r="K30" s="291"/>
      <c r="L30" s="291"/>
      <c r="M30" s="198" t="s">
        <v>32</v>
      </c>
      <c r="N30" s="291"/>
      <c r="O30" s="291"/>
      <c r="P30" s="294">
        <f>SUM(I42:I47)</f>
        <v>3404</v>
      </c>
      <c r="Q30" s="294"/>
      <c r="R30" s="196" t="s">
        <v>32</v>
      </c>
      <c r="S30" s="9"/>
      <c r="T30" s="290"/>
      <c r="U30" s="290"/>
    </row>
    <row r="31" spans="1:21" s="40" customFormat="1" ht="18" customHeight="1" x14ac:dyDescent="0.25">
      <c r="A31" s="173" t="s">
        <v>52</v>
      </c>
      <c r="B31" s="174"/>
      <c r="C31" s="160" t="s">
        <v>27</v>
      </c>
      <c r="D31" s="175" t="s">
        <v>40</v>
      </c>
      <c r="E31" s="176"/>
      <c r="F31" s="160"/>
      <c r="G31" s="45" t="s">
        <v>91</v>
      </c>
      <c r="H31" s="240"/>
      <c r="I31" s="240"/>
      <c r="J31" s="239"/>
      <c r="K31" s="239"/>
      <c r="L31" s="45"/>
      <c r="M31" s="45"/>
      <c r="N31" s="239"/>
      <c r="O31" s="239"/>
      <c r="P31" s="238"/>
      <c r="Q31" s="238"/>
      <c r="R31" s="196"/>
      <c r="S31" s="9"/>
      <c r="T31" s="290"/>
      <c r="U31" s="290"/>
    </row>
    <row r="32" spans="1:21" s="40" customFormat="1" ht="18" customHeight="1" x14ac:dyDescent="0.25">
      <c r="A32" s="177" t="s">
        <v>30</v>
      </c>
      <c r="B32" s="178"/>
      <c r="C32" s="160" t="s">
        <v>27</v>
      </c>
      <c r="D32" s="179">
        <f>I59</f>
        <v>21161</v>
      </c>
      <c r="E32" s="176" t="s">
        <v>53</v>
      </c>
      <c r="F32" s="160"/>
      <c r="G32" s="197" t="s">
        <v>89</v>
      </c>
      <c r="H32" s="267" t="s">
        <v>88</v>
      </c>
      <c r="I32" s="267"/>
      <c r="J32" s="291">
        <f>SUM(H48:H57)</f>
        <v>4849.1000000000004</v>
      </c>
      <c r="K32" s="291"/>
      <c r="L32" s="291"/>
      <c r="M32" s="198" t="s">
        <v>32</v>
      </c>
      <c r="N32" s="291"/>
      <c r="O32" s="291"/>
      <c r="P32" s="294">
        <f>SUM(I48:I57)</f>
        <v>5763</v>
      </c>
      <c r="Q32" s="294"/>
      <c r="R32" s="196" t="s">
        <v>32</v>
      </c>
      <c r="S32" s="9"/>
      <c r="T32" s="290"/>
      <c r="U32" s="290"/>
    </row>
    <row r="33" spans="1:19" s="40" customFormat="1" ht="18" customHeight="1" x14ac:dyDescent="0.25">
      <c r="A33" s="177" t="s">
        <v>31</v>
      </c>
      <c r="B33" s="178"/>
      <c r="C33" s="160" t="s">
        <v>27</v>
      </c>
      <c r="D33" s="179">
        <f>H59</f>
        <v>17869</v>
      </c>
      <c r="E33" s="176" t="s">
        <v>53</v>
      </c>
      <c r="F33" s="160"/>
      <c r="G33" s="73"/>
      <c r="H33" s="226"/>
      <c r="I33" s="226"/>
      <c r="J33" s="228"/>
      <c r="K33" s="228"/>
      <c r="L33" s="73"/>
      <c r="M33" s="73"/>
      <c r="N33" s="228"/>
      <c r="O33" s="228"/>
      <c r="P33" s="225"/>
      <c r="Q33" s="225"/>
      <c r="R33" s="229"/>
    </row>
    <row r="34" spans="1:19" s="40" customFormat="1" ht="18" customHeight="1" x14ac:dyDescent="0.25">
      <c r="A34" s="285" t="s">
        <v>9</v>
      </c>
      <c r="B34" s="286"/>
      <c r="C34" s="286"/>
      <c r="D34" s="286"/>
      <c r="E34" s="286"/>
      <c r="F34" s="160"/>
      <c r="G34" s="223"/>
      <c r="H34" s="268"/>
      <c r="I34" s="268"/>
      <c r="J34" s="293"/>
      <c r="K34" s="293"/>
      <c r="L34" s="293"/>
      <c r="M34" s="230"/>
      <c r="N34" s="293"/>
      <c r="O34" s="293"/>
      <c r="P34" s="263"/>
      <c r="Q34" s="263"/>
      <c r="R34" s="229"/>
    </row>
    <row r="35" spans="1:19" s="40" customFormat="1" ht="18" customHeight="1" x14ac:dyDescent="0.25">
      <c r="A35" s="211"/>
      <c r="B35" s="212"/>
      <c r="C35" s="212"/>
      <c r="D35" s="212"/>
      <c r="E35" s="212"/>
      <c r="F35" s="160"/>
      <c r="G35" s="135"/>
      <c r="H35" s="218"/>
      <c r="I35" s="218"/>
      <c r="J35" s="227"/>
      <c r="K35" s="227"/>
      <c r="L35" s="135"/>
      <c r="M35" s="135"/>
      <c r="N35" s="227"/>
      <c r="O35" s="227"/>
      <c r="P35" s="215"/>
      <c r="Q35" s="215"/>
      <c r="R35" s="172"/>
    </row>
    <row r="36" spans="1:19" s="40" customFormat="1" ht="18" customHeight="1" thickBot="1" x14ac:dyDescent="0.3">
      <c r="A36" s="285"/>
      <c r="B36" s="286"/>
      <c r="C36" s="286"/>
      <c r="D36" s="286"/>
      <c r="E36" s="286"/>
      <c r="F36" s="182"/>
      <c r="G36" s="183"/>
      <c r="H36" s="266"/>
      <c r="I36" s="266"/>
      <c r="J36" s="265"/>
      <c r="K36" s="265"/>
      <c r="L36" s="184"/>
      <c r="M36" s="185"/>
      <c r="N36" s="265"/>
      <c r="O36" s="265"/>
      <c r="P36" s="292"/>
      <c r="Q36" s="292"/>
      <c r="R36" s="186"/>
      <c r="S36" s="114"/>
    </row>
    <row r="37" spans="1:19" s="40" customFormat="1" ht="18" customHeight="1" thickTop="1" x14ac:dyDescent="0.25">
      <c r="A37" s="177"/>
      <c r="B37" s="178"/>
      <c r="C37" s="160"/>
      <c r="D37" s="179"/>
      <c r="E37" s="176"/>
      <c r="F37" s="159"/>
      <c r="G37" s="187" t="s">
        <v>41</v>
      </c>
      <c r="H37" s="188"/>
      <c r="I37" s="188"/>
      <c r="J37" s="288">
        <f>SUM(J28:K36)</f>
        <v>17869</v>
      </c>
      <c r="K37" s="288"/>
      <c r="L37" s="288"/>
      <c r="M37" s="189" t="s">
        <v>32</v>
      </c>
      <c r="N37" s="190"/>
      <c r="O37" s="191"/>
      <c r="P37" s="289">
        <f>SUM(P28:Q36)</f>
        <v>21161</v>
      </c>
      <c r="Q37" s="289"/>
      <c r="R37" s="192" t="s">
        <v>32</v>
      </c>
      <c r="S37" s="114"/>
    </row>
    <row r="38" spans="1:19" s="43" customFormat="1" ht="18" customHeight="1" x14ac:dyDescent="0.25">
      <c r="A38" s="285"/>
      <c r="B38" s="286"/>
      <c r="C38" s="286"/>
      <c r="D38" s="286"/>
      <c r="E38" s="286"/>
      <c r="F38" s="182"/>
      <c r="G38" s="180"/>
      <c r="H38" s="135"/>
      <c r="I38" s="180"/>
      <c r="J38" s="287"/>
      <c r="K38" s="287"/>
      <c r="L38" s="135"/>
      <c r="M38" s="181"/>
      <c r="N38" s="287"/>
      <c r="O38" s="287"/>
      <c r="P38" s="287"/>
      <c r="Q38" s="287"/>
      <c r="R38" s="172"/>
    </row>
    <row r="39" spans="1:19" s="107" customFormat="1" ht="32.25" customHeight="1" x14ac:dyDescent="0.25">
      <c r="A39" s="278" t="s">
        <v>75</v>
      </c>
      <c r="B39" s="279"/>
      <c r="C39" s="280"/>
      <c r="D39" s="199" t="s">
        <v>76</v>
      </c>
      <c r="E39" s="199" t="s">
        <v>77</v>
      </c>
      <c r="F39" s="278" t="s">
        <v>78</v>
      </c>
      <c r="G39" s="280"/>
      <c r="H39" s="199" t="s">
        <v>79</v>
      </c>
      <c r="I39" s="199" t="s">
        <v>80</v>
      </c>
      <c r="J39" s="200"/>
      <c r="K39" s="201"/>
      <c r="L39" s="281"/>
      <c r="M39" s="281"/>
      <c r="N39" s="202"/>
      <c r="O39" s="281"/>
      <c r="P39" s="281"/>
      <c r="Q39" s="281"/>
      <c r="R39" s="301"/>
    </row>
    <row r="40" spans="1:19" s="43" customFormat="1" ht="13.5" customHeight="1" x14ac:dyDescent="0.25">
      <c r="A40" s="256">
        <v>1</v>
      </c>
      <c r="B40" s="257"/>
      <c r="C40" s="258"/>
      <c r="D40" s="203">
        <v>489.4</v>
      </c>
      <c r="E40" s="203">
        <v>578</v>
      </c>
      <c r="F40" s="259">
        <v>20</v>
      </c>
      <c r="G40" s="260"/>
      <c r="H40" s="203">
        <v>486.4</v>
      </c>
      <c r="I40" s="203">
        <v>575</v>
      </c>
      <c r="J40" s="204"/>
      <c r="K40" s="205"/>
      <c r="L40" s="263"/>
      <c r="M40" s="263"/>
      <c r="N40" s="206"/>
      <c r="O40" s="261"/>
      <c r="P40" s="261"/>
      <c r="Q40" s="263"/>
      <c r="R40" s="264"/>
    </row>
    <row r="41" spans="1:19" s="43" customFormat="1" ht="13.5" customHeight="1" x14ac:dyDescent="0.25">
      <c r="A41" s="256">
        <v>2</v>
      </c>
      <c r="B41" s="257"/>
      <c r="C41" s="258"/>
      <c r="D41" s="203">
        <v>488.4</v>
      </c>
      <c r="E41" s="203">
        <v>577</v>
      </c>
      <c r="F41" s="259">
        <v>21</v>
      </c>
      <c r="G41" s="260"/>
      <c r="H41" s="203">
        <v>487.4</v>
      </c>
      <c r="I41" s="203">
        <v>576</v>
      </c>
      <c r="J41" s="204"/>
      <c r="K41" s="205"/>
      <c r="L41" s="263"/>
      <c r="M41" s="263"/>
      <c r="N41" s="206"/>
      <c r="O41" s="261"/>
      <c r="P41" s="261"/>
      <c r="Q41" s="263"/>
      <c r="R41" s="264"/>
    </row>
    <row r="42" spans="1:19" s="43" customFormat="1" ht="13.5" customHeight="1" x14ac:dyDescent="0.25">
      <c r="A42" s="256">
        <v>3</v>
      </c>
      <c r="B42" s="257"/>
      <c r="C42" s="258"/>
      <c r="D42" s="203">
        <v>487.4</v>
      </c>
      <c r="E42" s="203">
        <v>576</v>
      </c>
      <c r="F42" s="259">
        <v>22</v>
      </c>
      <c r="G42" s="260"/>
      <c r="H42" s="203">
        <v>482.2</v>
      </c>
      <c r="I42" s="203">
        <v>569</v>
      </c>
      <c r="J42" s="204"/>
      <c r="K42" s="205"/>
      <c r="L42" s="263"/>
      <c r="M42" s="263"/>
      <c r="N42" s="206"/>
      <c r="O42" s="261"/>
      <c r="P42" s="261"/>
      <c r="Q42" s="263"/>
      <c r="R42" s="264"/>
    </row>
    <row r="43" spans="1:19" s="43" customFormat="1" ht="13.5" customHeight="1" x14ac:dyDescent="0.25">
      <c r="A43" s="256">
        <v>4</v>
      </c>
      <c r="B43" s="257"/>
      <c r="C43" s="258"/>
      <c r="D43" s="203">
        <v>487.4</v>
      </c>
      <c r="E43" s="203">
        <v>576</v>
      </c>
      <c r="F43" s="259">
        <v>23</v>
      </c>
      <c r="G43" s="260"/>
      <c r="H43" s="203">
        <v>454.8</v>
      </c>
      <c r="I43" s="203">
        <v>541</v>
      </c>
      <c r="J43" s="204"/>
      <c r="K43" s="205"/>
      <c r="L43" s="261"/>
      <c r="M43" s="261"/>
      <c r="N43" s="206"/>
      <c r="O43" s="261"/>
      <c r="P43" s="261"/>
      <c r="Q43" s="261"/>
      <c r="R43" s="262"/>
    </row>
    <row r="44" spans="1:19" s="43" customFormat="1" ht="13.5" customHeight="1" x14ac:dyDescent="0.25">
      <c r="A44" s="256">
        <v>5</v>
      </c>
      <c r="B44" s="257"/>
      <c r="C44" s="258"/>
      <c r="D44" s="203">
        <v>489.4</v>
      </c>
      <c r="E44" s="203">
        <v>578</v>
      </c>
      <c r="F44" s="259">
        <v>24</v>
      </c>
      <c r="G44" s="260"/>
      <c r="H44" s="203">
        <v>489.9</v>
      </c>
      <c r="I44" s="203">
        <v>577</v>
      </c>
      <c r="J44" s="204"/>
      <c r="K44" s="205"/>
      <c r="L44" s="261"/>
      <c r="M44" s="261"/>
      <c r="N44" s="206"/>
      <c r="O44" s="261"/>
      <c r="P44" s="261"/>
      <c r="Q44" s="261"/>
      <c r="R44" s="262"/>
    </row>
    <row r="45" spans="1:19" s="43" customFormat="1" ht="13.5" customHeight="1" x14ac:dyDescent="0.25">
      <c r="A45" s="256">
        <v>6</v>
      </c>
      <c r="B45" s="257"/>
      <c r="C45" s="258"/>
      <c r="D45" s="203">
        <v>489.4</v>
      </c>
      <c r="E45" s="203">
        <v>578</v>
      </c>
      <c r="F45" s="259">
        <v>25</v>
      </c>
      <c r="G45" s="260"/>
      <c r="H45" s="203">
        <v>452.9</v>
      </c>
      <c r="I45" s="203">
        <v>539</v>
      </c>
      <c r="J45" s="204"/>
      <c r="K45" s="210"/>
      <c r="L45" s="263"/>
      <c r="M45" s="263"/>
      <c r="N45" s="206"/>
      <c r="O45" s="261"/>
      <c r="P45" s="261"/>
      <c r="Q45" s="263"/>
      <c r="R45" s="264"/>
    </row>
    <row r="46" spans="1:19" s="43" customFormat="1" ht="13.5" customHeight="1" x14ac:dyDescent="0.25">
      <c r="A46" s="256">
        <v>7</v>
      </c>
      <c r="B46" s="257"/>
      <c r="C46" s="258"/>
      <c r="D46" s="203">
        <v>489.4</v>
      </c>
      <c r="E46" s="203">
        <v>578</v>
      </c>
      <c r="F46" s="259">
        <v>26</v>
      </c>
      <c r="G46" s="260"/>
      <c r="H46" s="203">
        <v>501.7</v>
      </c>
      <c r="I46" s="203">
        <v>589</v>
      </c>
      <c r="J46" s="204"/>
      <c r="K46" s="210"/>
      <c r="L46" s="263"/>
      <c r="M46" s="263"/>
      <c r="N46" s="206"/>
      <c r="O46" s="261"/>
      <c r="P46" s="261"/>
      <c r="Q46" s="263"/>
      <c r="R46" s="264"/>
    </row>
    <row r="47" spans="1:19" s="43" customFormat="1" ht="13.5" customHeight="1" x14ac:dyDescent="0.25">
      <c r="A47" s="256">
        <v>8</v>
      </c>
      <c r="B47" s="257"/>
      <c r="C47" s="258"/>
      <c r="D47" s="203">
        <v>489.4</v>
      </c>
      <c r="E47" s="203">
        <v>578</v>
      </c>
      <c r="F47" s="259">
        <v>27</v>
      </c>
      <c r="G47" s="260"/>
      <c r="H47" s="203">
        <v>501.7</v>
      </c>
      <c r="I47" s="203">
        <v>589</v>
      </c>
      <c r="J47" s="204"/>
      <c r="K47" s="210"/>
      <c r="L47" s="263"/>
      <c r="M47" s="263"/>
      <c r="N47" s="206"/>
      <c r="O47" s="261"/>
      <c r="P47" s="261"/>
      <c r="Q47" s="263"/>
      <c r="R47" s="264"/>
    </row>
    <row r="48" spans="1:19" s="43" customFormat="1" ht="13.5" customHeight="1" x14ac:dyDescent="0.25">
      <c r="A48" s="256">
        <v>9</v>
      </c>
      <c r="B48" s="257"/>
      <c r="C48" s="258"/>
      <c r="D48" s="203">
        <v>489.4</v>
      </c>
      <c r="E48" s="203">
        <v>578</v>
      </c>
      <c r="F48" s="259">
        <v>28</v>
      </c>
      <c r="G48" s="260"/>
      <c r="H48" s="203">
        <v>485.6</v>
      </c>
      <c r="I48" s="203">
        <v>577</v>
      </c>
      <c r="J48" s="204"/>
      <c r="K48" s="210"/>
      <c r="L48" s="261"/>
      <c r="M48" s="261"/>
      <c r="N48" s="206"/>
      <c r="O48" s="261"/>
      <c r="P48" s="261"/>
      <c r="Q48" s="261"/>
      <c r="R48" s="262"/>
    </row>
    <row r="49" spans="1:18" s="43" customFormat="1" ht="13.5" customHeight="1" x14ac:dyDescent="0.25">
      <c r="A49" s="256">
        <v>10</v>
      </c>
      <c r="B49" s="257"/>
      <c r="C49" s="258"/>
      <c r="D49" s="203">
        <v>489.4</v>
      </c>
      <c r="E49" s="203">
        <v>578</v>
      </c>
      <c r="F49" s="259">
        <v>29</v>
      </c>
      <c r="G49" s="260"/>
      <c r="H49" s="203">
        <v>485.6</v>
      </c>
      <c r="I49" s="203">
        <v>577</v>
      </c>
      <c r="J49" s="204"/>
      <c r="K49" s="210"/>
      <c r="L49" s="261"/>
      <c r="M49" s="261"/>
      <c r="N49" s="206"/>
      <c r="O49" s="261"/>
      <c r="P49" s="261"/>
      <c r="Q49" s="261"/>
      <c r="R49" s="262"/>
    </row>
    <row r="50" spans="1:18" s="43" customFormat="1" ht="13.5" customHeight="1" x14ac:dyDescent="0.25">
      <c r="A50" s="256">
        <v>11</v>
      </c>
      <c r="B50" s="257"/>
      <c r="C50" s="258"/>
      <c r="D50" s="203">
        <v>488.4</v>
      </c>
      <c r="E50" s="203">
        <v>577</v>
      </c>
      <c r="F50" s="259">
        <v>30</v>
      </c>
      <c r="G50" s="260"/>
      <c r="H50" s="203">
        <v>487.6</v>
      </c>
      <c r="I50" s="203">
        <v>579</v>
      </c>
      <c r="J50" s="204"/>
      <c r="K50" s="225"/>
      <c r="L50" s="263"/>
      <c r="M50" s="263"/>
      <c r="N50" s="206"/>
      <c r="O50" s="261"/>
      <c r="P50" s="261"/>
      <c r="Q50" s="263"/>
      <c r="R50" s="264"/>
    </row>
    <row r="51" spans="1:18" s="43" customFormat="1" ht="13.5" customHeight="1" x14ac:dyDescent="0.25">
      <c r="A51" s="256">
        <v>12</v>
      </c>
      <c r="B51" s="257"/>
      <c r="C51" s="258"/>
      <c r="D51" s="203">
        <v>489.4</v>
      </c>
      <c r="E51" s="203">
        <v>578</v>
      </c>
      <c r="F51" s="259">
        <v>31</v>
      </c>
      <c r="G51" s="260"/>
      <c r="H51" s="203">
        <v>475.7</v>
      </c>
      <c r="I51" s="203">
        <v>567</v>
      </c>
      <c r="J51" s="204"/>
      <c r="K51" s="225"/>
      <c r="L51" s="263"/>
      <c r="M51" s="263"/>
      <c r="N51" s="206"/>
      <c r="O51" s="261"/>
      <c r="P51" s="261"/>
      <c r="Q51" s="263"/>
      <c r="R51" s="264"/>
    </row>
    <row r="52" spans="1:18" s="43" customFormat="1" ht="13.5" customHeight="1" x14ac:dyDescent="0.25">
      <c r="A52" s="256">
        <v>13</v>
      </c>
      <c r="B52" s="257"/>
      <c r="C52" s="258"/>
      <c r="D52" s="203">
        <v>460.2</v>
      </c>
      <c r="E52" s="203">
        <v>548</v>
      </c>
      <c r="F52" s="259">
        <v>32</v>
      </c>
      <c r="G52" s="260"/>
      <c r="H52" s="203">
        <v>485.6</v>
      </c>
      <c r="I52" s="203">
        <v>577</v>
      </c>
      <c r="J52" s="204"/>
      <c r="K52" s="225"/>
      <c r="L52" s="263"/>
      <c r="M52" s="263"/>
      <c r="N52" s="206"/>
      <c r="O52" s="261"/>
      <c r="P52" s="261"/>
      <c r="Q52" s="263"/>
      <c r="R52" s="264"/>
    </row>
    <row r="53" spans="1:18" s="43" customFormat="1" ht="13.5" customHeight="1" x14ac:dyDescent="0.25">
      <c r="A53" s="256">
        <v>14</v>
      </c>
      <c r="B53" s="257"/>
      <c r="C53" s="258"/>
      <c r="D53" s="203">
        <v>443.6</v>
      </c>
      <c r="E53" s="203">
        <v>531</v>
      </c>
      <c r="F53" s="259">
        <v>33</v>
      </c>
      <c r="G53" s="260"/>
      <c r="H53" s="203">
        <v>486.6</v>
      </c>
      <c r="I53" s="203">
        <v>578</v>
      </c>
      <c r="J53" s="204"/>
      <c r="K53" s="225"/>
      <c r="L53" s="261"/>
      <c r="M53" s="261"/>
      <c r="N53" s="206"/>
      <c r="O53" s="261"/>
      <c r="P53" s="261"/>
      <c r="Q53" s="261"/>
      <c r="R53" s="262"/>
    </row>
    <row r="54" spans="1:18" s="43" customFormat="1" ht="13.5" customHeight="1" x14ac:dyDescent="0.25">
      <c r="A54" s="256">
        <v>15</v>
      </c>
      <c r="B54" s="257"/>
      <c r="C54" s="258"/>
      <c r="D54" s="203">
        <v>487.4</v>
      </c>
      <c r="E54" s="203">
        <v>576</v>
      </c>
      <c r="F54" s="259">
        <v>34</v>
      </c>
      <c r="G54" s="260"/>
      <c r="H54" s="203">
        <v>485.6</v>
      </c>
      <c r="I54" s="203">
        <v>577</v>
      </c>
      <c r="J54" s="204"/>
      <c r="K54" s="225"/>
      <c r="L54" s="261"/>
      <c r="M54" s="261"/>
      <c r="N54" s="206"/>
      <c r="O54" s="261"/>
      <c r="P54" s="261"/>
      <c r="Q54" s="261"/>
      <c r="R54" s="262"/>
    </row>
    <row r="55" spans="1:18" s="43" customFormat="1" ht="13.5" customHeight="1" x14ac:dyDescent="0.25">
      <c r="A55" s="256">
        <v>16</v>
      </c>
      <c r="B55" s="257"/>
      <c r="C55" s="258"/>
      <c r="D55" s="203">
        <v>478.7</v>
      </c>
      <c r="E55" s="203">
        <v>567</v>
      </c>
      <c r="F55" s="259">
        <v>35</v>
      </c>
      <c r="G55" s="260"/>
      <c r="H55" s="203">
        <v>485.6</v>
      </c>
      <c r="I55" s="203">
        <v>577</v>
      </c>
      <c r="J55" s="204"/>
      <c r="K55" s="225"/>
      <c r="L55" s="263"/>
      <c r="M55" s="263"/>
      <c r="N55" s="206"/>
      <c r="O55" s="261"/>
      <c r="P55" s="261"/>
      <c r="Q55" s="263"/>
      <c r="R55" s="264"/>
    </row>
    <row r="56" spans="1:18" s="43" customFormat="1" ht="13.5" customHeight="1" x14ac:dyDescent="0.25">
      <c r="A56" s="256">
        <v>17</v>
      </c>
      <c r="B56" s="257"/>
      <c r="C56" s="258"/>
      <c r="D56" s="203">
        <v>489.4</v>
      </c>
      <c r="E56" s="203">
        <v>578</v>
      </c>
      <c r="F56" s="259">
        <v>36</v>
      </c>
      <c r="G56" s="260"/>
      <c r="H56" s="203">
        <v>485.6</v>
      </c>
      <c r="I56" s="203">
        <v>577</v>
      </c>
      <c r="J56" s="204"/>
      <c r="K56" s="225"/>
      <c r="L56" s="263"/>
      <c r="M56" s="263"/>
      <c r="N56" s="206"/>
      <c r="O56" s="261"/>
      <c r="P56" s="261"/>
      <c r="Q56" s="263"/>
      <c r="R56" s="264"/>
    </row>
    <row r="57" spans="1:18" s="43" customFormat="1" ht="13.5" customHeight="1" x14ac:dyDescent="0.25">
      <c r="A57" s="256">
        <v>18</v>
      </c>
      <c r="B57" s="257"/>
      <c r="C57" s="258"/>
      <c r="D57" s="203">
        <v>486.4</v>
      </c>
      <c r="E57" s="203">
        <v>575</v>
      </c>
      <c r="F57" s="259">
        <v>37</v>
      </c>
      <c r="G57" s="260"/>
      <c r="H57" s="203">
        <v>485.6</v>
      </c>
      <c r="I57" s="203">
        <v>577</v>
      </c>
      <c r="J57" s="204"/>
      <c r="K57" s="225"/>
      <c r="L57" s="263"/>
      <c r="M57" s="263"/>
      <c r="N57" s="206"/>
      <c r="O57" s="261"/>
      <c r="P57" s="261"/>
      <c r="Q57" s="263"/>
      <c r="R57" s="264"/>
    </row>
    <row r="58" spans="1:18" s="43" customFormat="1" ht="13.5" customHeight="1" x14ac:dyDescent="0.25">
      <c r="A58" s="256">
        <v>19</v>
      </c>
      <c r="B58" s="257"/>
      <c r="C58" s="258"/>
      <c r="D58" s="203">
        <v>450.4</v>
      </c>
      <c r="E58" s="203">
        <v>538</v>
      </c>
      <c r="F58" s="259"/>
      <c r="G58" s="260"/>
      <c r="H58" s="203"/>
      <c r="I58" s="203"/>
      <c r="J58" s="204"/>
      <c r="K58" s="225"/>
      <c r="L58" s="261"/>
      <c r="M58" s="261"/>
      <c r="N58" s="206"/>
      <c r="O58" s="261"/>
      <c r="P58" s="261"/>
      <c r="Q58" s="261"/>
      <c r="R58" s="262"/>
    </row>
    <row r="59" spans="1:18" s="15" customFormat="1" ht="16.5" customHeight="1" x14ac:dyDescent="0.25">
      <c r="A59" s="282" t="s">
        <v>81</v>
      </c>
      <c r="B59" s="283"/>
      <c r="C59" s="283"/>
      <c r="D59" s="283"/>
      <c r="E59" s="283"/>
      <c r="F59" s="283"/>
      <c r="G59" s="284"/>
      <c r="H59" s="207">
        <f>SUM(D40:D58)+SUM(H40:H58)</f>
        <v>17869</v>
      </c>
      <c r="I59" s="207">
        <f>SUM(E40:E58)+SUM(I40:I58)</f>
        <v>21161</v>
      </c>
      <c r="J59" s="22"/>
      <c r="K59" s="208"/>
      <c r="L59" s="208"/>
      <c r="M59" s="208"/>
      <c r="N59" s="208"/>
      <c r="O59" s="80"/>
      <c r="P59" s="209"/>
      <c r="Q59" s="209"/>
      <c r="R59" s="53"/>
    </row>
    <row r="60" spans="1:18" s="15" customFormat="1" ht="19.5" customHeight="1" x14ac:dyDescent="0.25">
      <c r="A60" s="269"/>
      <c r="B60" s="270"/>
      <c r="C60" s="270"/>
      <c r="D60" s="270"/>
      <c r="E60" s="270"/>
      <c r="F60" s="270"/>
      <c r="G60" s="270"/>
      <c r="H60" s="270"/>
      <c r="I60" s="270"/>
      <c r="J60" s="271"/>
      <c r="K60" s="52" t="s">
        <v>28</v>
      </c>
      <c r="L60" s="52"/>
      <c r="M60" s="52"/>
      <c r="N60" s="52"/>
      <c r="O60" s="52"/>
      <c r="P60" s="48"/>
      <c r="Q60" s="48"/>
      <c r="R60" s="49"/>
    </row>
    <row r="61" spans="1:18" s="15" customFormat="1" ht="14.25" customHeight="1" x14ac:dyDescent="0.25">
      <c r="A61" s="272"/>
      <c r="B61" s="273"/>
      <c r="C61" s="273"/>
      <c r="D61" s="273"/>
      <c r="E61" s="273"/>
      <c r="F61" s="273"/>
      <c r="G61" s="273"/>
      <c r="H61" s="273"/>
      <c r="I61" s="273"/>
      <c r="J61" s="274"/>
      <c r="K61" s="19"/>
      <c r="L61" s="12" t="s">
        <v>39</v>
      </c>
      <c r="M61" s="12"/>
      <c r="N61" s="12"/>
      <c r="O61" s="79"/>
      <c r="P61" s="12"/>
      <c r="Q61" s="12"/>
      <c r="R61" s="18"/>
    </row>
    <row r="62" spans="1:18" s="15" customFormat="1" ht="61.5" customHeight="1" x14ac:dyDescent="0.25">
      <c r="A62" s="272"/>
      <c r="B62" s="273"/>
      <c r="C62" s="273"/>
      <c r="D62" s="273"/>
      <c r="E62" s="273"/>
      <c r="F62" s="273"/>
      <c r="G62" s="273"/>
      <c r="H62" s="273"/>
      <c r="I62" s="273"/>
      <c r="J62" s="274"/>
      <c r="K62" s="19"/>
      <c r="L62" s="19"/>
      <c r="M62" s="12"/>
      <c r="N62" s="12"/>
      <c r="O62" s="79"/>
      <c r="P62" s="12"/>
      <c r="Q62" s="12"/>
      <c r="R62" s="18"/>
    </row>
    <row r="63" spans="1:18" s="15" customFormat="1" ht="3.75" customHeight="1" x14ac:dyDescent="0.25">
      <c r="A63" s="272"/>
      <c r="B63" s="273"/>
      <c r="C63" s="273"/>
      <c r="D63" s="273"/>
      <c r="E63" s="273"/>
      <c r="F63" s="273"/>
      <c r="G63" s="273"/>
      <c r="H63" s="273"/>
      <c r="I63" s="273"/>
      <c r="J63" s="274"/>
      <c r="K63" s="36"/>
      <c r="L63" s="66"/>
      <c r="M63" s="54"/>
      <c r="N63" s="54"/>
      <c r="O63" s="99"/>
      <c r="P63" s="54"/>
      <c r="Q63" s="54"/>
      <c r="R63" s="53"/>
    </row>
    <row r="64" spans="1:18" s="15" customFormat="1" ht="18" customHeight="1" x14ac:dyDescent="0.25">
      <c r="A64" s="275"/>
      <c r="B64" s="276"/>
      <c r="C64" s="276"/>
      <c r="D64" s="276"/>
      <c r="E64" s="276"/>
      <c r="F64" s="276"/>
      <c r="G64" s="276"/>
      <c r="H64" s="276"/>
      <c r="I64" s="276"/>
      <c r="J64" s="277"/>
      <c r="K64" s="220"/>
      <c r="L64" s="90" t="s">
        <v>12</v>
      </c>
      <c r="M64" s="90"/>
      <c r="N64" s="90"/>
      <c r="O64" s="221"/>
      <c r="P64" s="90"/>
      <c r="Q64" s="90"/>
      <c r="R64" s="222"/>
    </row>
    <row r="65" spans="16:17" ht="16.5" customHeight="1" x14ac:dyDescent="0.25">
      <c r="P65" s="65"/>
      <c r="Q65" s="65"/>
    </row>
  </sheetData>
  <mergeCells count="145">
    <mergeCell ref="O44:P44"/>
    <mergeCell ref="Q44:R44"/>
    <mergeCell ref="Q45:R45"/>
    <mergeCell ref="A46:C46"/>
    <mergeCell ref="F46:G46"/>
    <mergeCell ref="L46:M46"/>
    <mergeCell ref="O40:P40"/>
    <mergeCell ref="Q40:R40"/>
    <mergeCell ref="Q48:R48"/>
    <mergeCell ref="A47:C47"/>
    <mergeCell ref="F47:G47"/>
    <mergeCell ref="L47:M47"/>
    <mergeCell ref="O47:P47"/>
    <mergeCell ref="Q47:R47"/>
    <mergeCell ref="A38:E38"/>
    <mergeCell ref="Q43:R43"/>
    <mergeCell ref="A49:C49"/>
    <mergeCell ref="F49:G49"/>
    <mergeCell ref="L49:M49"/>
    <mergeCell ref="O49:P49"/>
    <mergeCell ref="Q49:R49"/>
    <mergeCell ref="O46:P46"/>
    <mergeCell ref="Q46:R46"/>
    <mergeCell ref="Q39:R39"/>
    <mergeCell ref="A40:C40"/>
    <mergeCell ref="F40:G40"/>
    <mergeCell ref="L40:M40"/>
    <mergeCell ref="F42:G42"/>
    <mergeCell ref="L42:M42"/>
    <mergeCell ref="O42:P42"/>
    <mergeCell ref="Q42:R42"/>
    <mergeCell ref="L44:M44"/>
    <mergeCell ref="Q41:R41"/>
    <mergeCell ref="A42:C42"/>
    <mergeCell ref="L48:M48"/>
    <mergeCell ref="O48:P48"/>
    <mergeCell ref="A44:C44"/>
    <mergeCell ref="F44:G44"/>
    <mergeCell ref="A1:R1"/>
    <mergeCell ref="K10:R10"/>
    <mergeCell ref="A26:D26"/>
    <mergeCell ref="A25:F25"/>
    <mergeCell ref="P28:Q28"/>
    <mergeCell ref="G23:J23"/>
    <mergeCell ref="A27:E27"/>
    <mergeCell ref="E20:J20"/>
    <mergeCell ref="H28:I28"/>
    <mergeCell ref="J28:L28"/>
    <mergeCell ref="N28:O28"/>
    <mergeCell ref="O4:R4"/>
    <mergeCell ref="E19:I19"/>
    <mergeCell ref="N19:R19"/>
    <mergeCell ref="A29:F29"/>
    <mergeCell ref="J38:K38"/>
    <mergeCell ref="P38:Q38"/>
    <mergeCell ref="J37:L37"/>
    <mergeCell ref="P37:Q37"/>
    <mergeCell ref="N38:O38"/>
    <mergeCell ref="T30:U30"/>
    <mergeCell ref="T32:U32"/>
    <mergeCell ref="T31:U31"/>
    <mergeCell ref="A30:F30"/>
    <mergeCell ref="N30:O30"/>
    <mergeCell ref="P36:Q36"/>
    <mergeCell ref="N34:O34"/>
    <mergeCell ref="J36:K36"/>
    <mergeCell ref="H30:I30"/>
    <mergeCell ref="P32:Q32"/>
    <mergeCell ref="N32:O32"/>
    <mergeCell ref="P30:Q30"/>
    <mergeCell ref="J30:L30"/>
    <mergeCell ref="P34:Q34"/>
    <mergeCell ref="J32:L32"/>
    <mergeCell ref="A36:E36"/>
    <mergeCell ref="J34:L34"/>
    <mergeCell ref="A34:E34"/>
    <mergeCell ref="N36:O36"/>
    <mergeCell ref="H36:I36"/>
    <mergeCell ref="H32:I32"/>
    <mergeCell ref="H34:I34"/>
    <mergeCell ref="A60:J64"/>
    <mergeCell ref="A39:C39"/>
    <mergeCell ref="F39:G39"/>
    <mergeCell ref="L39:M39"/>
    <mergeCell ref="O39:P39"/>
    <mergeCell ref="A41:C41"/>
    <mergeCell ref="F41:G41"/>
    <mergeCell ref="L41:M41"/>
    <mergeCell ref="O41:P41"/>
    <mergeCell ref="A43:C43"/>
    <mergeCell ref="F43:G43"/>
    <mergeCell ref="L43:M43"/>
    <mergeCell ref="O43:P43"/>
    <mergeCell ref="A59:G59"/>
    <mergeCell ref="A45:C45"/>
    <mergeCell ref="F45:G45"/>
    <mergeCell ref="L45:M45"/>
    <mergeCell ref="O45:P45"/>
    <mergeCell ref="A48:C48"/>
    <mergeCell ref="F48:G48"/>
    <mergeCell ref="A50:C50"/>
    <mergeCell ref="F50:G50"/>
    <mergeCell ref="L50:M50"/>
    <mergeCell ref="O50:P50"/>
    <mergeCell ref="Q50:R50"/>
    <mergeCell ref="A51:C51"/>
    <mergeCell ref="F51:G51"/>
    <mergeCell ref="L51:M51"/>
    <mergeCell ref="O51:P51"/>
    <mergeCell ref="Q51:R51"/>
    <mergeCell ref="A52:C52"/>
    <mergeCell ref="F52:G52"/>
    <mergeCell ref="L52:M52"/>
    <mergeCell ref="O52:P52"/>
    <mergeCell ref="Q52:R52"/>
    <mergeCell ref="A53:C53"/>
    <mergeCell ref="F53:G53"/>
    <mergeCell ref="L53:M53"/>
    <mergeCell ref="O53:P53"/>
    <mergeCell ref="Q53:R53"/>
    <mergeCell ref="A54:C54"/>
    <mergeCell ref="F54:G54"/>
    <mergeCell ref="L54:M54"/>
    <mergeCell ref="O54:P54"/>
    <mergeCell ref="Q54:R54"/>
    <mergeCell ref="A55:C55"/>
    <mergeCell ref="F55:G55"/>
    <mergeCell ref="L55:M55"/>
    <mergeCell ref="O55:P55"/>
    <mergeCell ref="Q55:R55"/>
    <mergeCell ref="A58:C58"/>
    <mergeCell ref="F58:G58"/>
    <mergeCell ref="L58:M58"/>
    <mergeCell ref="O58:P58"/>
    <mergeCell ref="Q58:R58"/>
    <mergeCell ref="A56:C56"/>
    <mergeCell ref="F56:G56"/>
    <mergeCell ref="L56:M56"/>
    <mergeCell ref="O56:P56"/>
    <mergeCell ref="Q56:R56"/>
    <mergeCell ref="A57:C57"/>
    <mergeCell ref="F57:G57"/>
    <mergeCell ref="L57:M57"/>
    <mergeCell ref="O57:P57"/>
    <mergeCell ref="Q57:R57"/>
  </mergeCells>
  <phoneticPr fontId="2" type="noConversion"/>
  <printOptions horizontalCentered="1" verticalCentered="1"/>
  <pageMargins left="0.31496062992125984" right="0.23622047244094491" top="0.31496062992125984" bottom="0.43307086614173229" header="0.35433070866141736" footer="0.51181102362204722"/>
  <pageSetup paperSize="9" scale="7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Commercial Invoice</vt:lpstr>
      <vt:lpstr>Packing List</vt:lpstr>
      <vt:lpstr>'Commercial Invoice'!Print_Area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에어비지니스</dc:creator>
  <cp:lastModifiedBy>lenovo</cp:lastModifiedBy>
  <cp:lastPrinted>2017-12-22T05:48:15Z</cp:lastPrinted>
  <dcterms:created xsi:type="dcterms:W3CDTF">1998-07-03T03:01:06Z</dcterms:created>
  <dcterms:modified xsi:type="dcterms:W3CDTF">2018-01-12T06:31:09Z</dcterms:modified>
</cp:coreProperties>
</file>