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p\Desktop\2024-1\2024-2\156\"/>
    </mc:Choice>
  </mc:AlternateContent>
  <xr:revisionPtr revIDLastSave="0" documentId="8_{705F0695-8045-4E42-BB02-5C718CC07D27}" xr6:coauthVersionLast="47" xr6:coauthVersionMax="47" xr10:uidLastSave="{00000000-0000-0000-0000-000000000000}"/>
  <bookViews>
    <workbookView xWindow="-120" yWindow="-120" windowWidth="20730" windowHeight="11160" activeTab="3" xr2:uid="{503B08EE-5B7D-485D-83AB-3B44CB99253F}"/>
  </bookViews>
  <sheets>
    <sheet name="ej1" sheetId="1" r:id="rId1"/>
    <sheet name="ej2" sheetId="2" r:id="rId2"/>
    <sheet name="jacobi" sheetId="3" r:id="rId3"/>
    <sheet name="no converge" sheetId="4" r:id="rId4"/>
    <sheet name="seidel" sheetId="6" r:id="rId5"/>
    <sheet name="ejemplo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6" l="1"/>
  <c r="C44" i="6" s="1"/>
  <c r="D40" i="3"/>
  <c r="D43" i="3" s="1"/>
  <c r="E40" i="3"/>
  <c r="E43" i="3" s="1"/>
  <c r="F40" i="3"/>
  <c r="G40" i="3"/>
  <c r="H40" i="3"/>
  <c r="I40" i="3"/>
  <c r="J40" i="3"/>
  <c r="K40" i="3"/>
  <c r="L40" i="3"/>
  <c r="L43" i="3" s="1"/>
  <c r="M40" i="3"/>
  <c r="M43" i="3" s="1"/>
  <c r="N40" i="3"/>
  <c r="O40" i="3"/>
  <c r="P40" i="3"/>
  <c r="Q40" i="3"/>
  <c r="D41" i="3"/>
  <c r="E41" i="3"/>
  <c r="F41" i="3"/>
  <c r="F43" i="3" s="1"/>
  <c r="G41" i="3"/>
  <c r="G43" i="3" s="1"/>
  <c r="H41" i="3"/>
  <c r="I41" i="3"/>
  <c r="J41" i="3"/>
  <c r="K41" i="3"/>
  <c r="L41" i="3"/>
  <c r="M41" i="3"/>
  <c r="N41" i="3"/>
  <c r="N43" i="3" s="1"/>
  <c r="O41" i="3"/>
  <c r="O43" i="3" s="1"/>
  <c r="P41" i="3"/>
  <c r="Q41" i="3"/>
  <c r="D42" i="3"/>
  <c r="E42" i="3"/>
  <c r="F42" i="3"/>
  <c r="G42" i="3"/>
  <c r="H42" i="3"/>
  <c r="H43" i="3" s="1"/>
  <c r="I42" i="3"/>
  <c r="I43" i="3" s="1"/>
  <c r="J42" i="3"/>
  <c r="K42" i="3"/>
  <c r="L42" i="3"/>
  <c r="M42" i="3"/>
  <c r="N42" i="3"/>
  <c r="O42" i="3"/>
  <c r="P42" i="3"/>
  <c r="P43" i="3" s="1"/>
  <c r="Q42" i="3"/>
  <c r="Q43" i="3" s="1"/>
  <c r="J43" i="3"/>
  <c r="K43" i="3"/>
  <c r="C43" i="3"/>
  <c r="C41" i="3"/>
  <c r="C42" i="3"/>
  <c r="C40" i="3"/>
  <c r="E48" i="6"/>
  <c r="C48" i="6"/>
  <c r="H44" i="6"/>
  <c r="I44" i="6"/>
  <c r="H41" i="6"/>
  <c r="I41" i="6"/>
  <c r="H42" i="6"/>
  <c r="I42" i="6"/>
  <c r="H43" i="6"/>
  <c r="I43" i="6"/>
  <c r="D44" i="6"/>
  <c r="E44" i="6"/>
  <c r="F44" i="6"/>
  <c r="G44" i="6"/>
  <c r="D41" i="6"/>
  <c r="E41" i="6"/>
  <c r="F41" i="6"/>
  <c r="G41" i="6"/>
  <c r="D42" i="6"/>
  <c r="E42" i="6"/>
  <c r="F42" i="6"/>
  <c r="G42" i="6"/>
  <c r="D43" i="6"/>
  <c r="E43" i="6"/>
  <c r="F43" i="6"/>
  <c r="G43" i="6"/>
  <c r="C42" i="6"/>
  <c r="C43" i="6"/>
  <c r="J35" i="6"/>
  <c r="J36" i="6"/>
  <c r="J37" i="6" s="1"/>
  <c r="E35" i="6"/>
  <c r="E36" i="6"/>
  <c r="D37" i="6"/>
  <c r="D36" i="6"/>
  <c r="C30" i="6"/>
  <c r="F25" i="6"/>
  <c r="D25" i="6"/>
  <c r="C25" i="6"/>
  <c r="F24" i="6"/>
  <c r="E24" i="6"/>
  <c r="C24" i="6"/>
  <c r="F23" i="6"/>
  <c r="E23" i="6"/>
  <c r="D23" i="6"/>
  <c r="D37" i="4"/>
  <c r="C31" i="4"/>
  <c r="C30" i="4"/>
  <c r="F25" i="4"/>
  <c r="D25" i="4"/>
  <c r="C25" i="4"/>
  <c r="F24" i="4"/>
  <c r="E24" i="4"/>
  <c r="C24" i="4"/>
  <c r="F23" i="4"/>
  <c r="D35" i="4" s="1"/>
  <c r="E23" i="4"/>
  <c r="D23" i="4"/>
  <c r="C25" i="3"/>
  <c r="C31" i="3" s="1"/>
  <c r="F25" i="3"/>
  <c r="D25" i="3"/>
  <c r="F24" i="3"/>
  <c r="E24" i="3"/>
  <c r="C24" i="3"/>
  <c r="C30" i="3" s="1"/>
  <c r="E23" i="3"/>
  <c r="D23" i="3"/>
  <c r="C29" i="3" s="1"/>
  <c r="F23" i="3"/>
  <c r="C12" i="2" a="1"/>
  <c r="C12" i="2" s="1"/>
  <c r="C8" i="2" a="1"/>
  <c r="D8" i="2" s="1"/>
  <c r="C16" i="1" a="1"/>
  <c r="C16" i="1" s="1"/>
  <c r="K35" i="6" l="1"/>
  <c r="E37" i="6"/>
  <c r="F35" i="6" s="1"/>
  <c r="D35" i="6"/>
  <c r="C29" i="6"/>
  <c r="C32" i="6" s="1"/>
  <c r="C31" i="6"/>
  <c r="E36" i="4"/>
  <c r="D36" i="4"/>
  <c r="E35" i="4" s="1"/>
  <c r="C29" i="4"/>
  <c r="C32" i="4" s="1"/>
  <c r="C32" i="3"/>
  <c r="D35" i="3"/>
  <c r="D36" i="3"/>
  <c r="E37" i="3" s="1"/>
  <c r="D37" i="3"/>
  <c r="C14" i="2"/>
  <c r="C13" i="2"/>
  <c r="E10" i="2"/>
  <c r="C8" i="2"/>
  <c r="D10" i="2"/>
  <c r="D9" i="2"/>
  <c r="C10" i="2"/>
  <c r="E9" i="2"/>
  <c r="C9" i="2"/>
  <c r="E8" i="2"/>
  <c r="F19" i="1"/>
  <c r="F17" i="1"/>
  <c r="E19" i="1"/>
  <c r="E17" i="1"/>
  <c r="D19" i="1"/>
  <c r="D17" i="1"/>
  <c r="C19" i="1"/>
  <c r="C17" i="1"/>
  <c r="F18" i="1"/>
  <c r="F16" i="1"/>
  <c r="E18" i="1"/>
  <c r="E16" i="1"/>
  <c r="D18" i="1"/>
  <c r="D16" i="1"/>
  <c r="C18" i="1"/>
  <c r="K36" i="6" l="1"/>
  <c r="K37" i="6" s="1"/>
  <c r="F37" i="6"/>
  <c r="F36" i="6"/>
  <c r="E37" i="4"/>
  <c r="F36" i="4" s="1"/>
  <c r="G35" i="4" s="1"/>
  <c r="F37" i="4"/>
  <c r="E36" i="3"/>
  <c r="F35" i="3" s="1"/>
  <c r="E35" i="3"/>
  <c r="C23" i="1" a="1"/>
  <c r="C23" i="1" s="1"/>
  <c r="L35" i="6" l="1"/>
  <c r="G35" i="6"/>
  <c r="F37" i="3"/>
  <c r="F35" i="4"/>
  <c r="G36" i="3"/>
  <c r="F36" i="3"/>
  <c r="G35" i="3" s="1"/>
  <c r="H37" i="3" s="1"/>
  <c r="C24" i="1"/>
  <c r="C25" i="1"/>
  <c r="C26" i="1"/>
  <c r="L36" i="6" l="1"/>
  <c r="L37" i="6"/>
  <c r="G37" i="6"/>
  <c r="G36" i="6"/>
  <c r="G36" i="4"/>
  <c r="G37" i="4"/>
  <c r="H36" i="4" s="1"/>
  <c r="G37" i="3"/>
  <c r="M35" i="6" l="1"/>
  <c r="H35" i="6"/>
  <c r="H35" i="4"/>
  <c r="H37" i="4"/>
  <c r="I35" i="4" s="1"/>
  <c r="H36" i="3"/>
  <c r="I35" i="3" s="1"/>
  <c r="H35" i="3"/>
  <c r="M36" i="6" l="1"/>
  <c r="M37" i="6" s="1"/>
  <c r="H36" i="6"/>
  <c r="H37" i="6"/>
  <c r="J36" i="4"/>
  <c r="I37" i="4"/>
  <c r="I36" i="4"/>
  <c r="J35" i="4" s="1"/>
  <c r="I36" i="3"/>
  <c r="I37" i="3"/>
  <c r="J36" i="3" s="1"/>
  <c r="I35" i="6" l="1"/>
  <c r="K37" i="4"/>
  <c r="J37" i="4"/>
  <c r="K36" i="4" s="1"/>
  <c r="L35" i="4" s="1"/>
  <c r="J35" i="3"/>
  <c r="J37" i="3"/>
  <c r="K35" i="3" s="1"/>
  <c r="I36" i="6" l="1"/>
  <c r="K35" i="4"/>
  <c r="K36" i="3"/>
  <c r="K37" i="3"/>
  <c r="L36" i="3" s="1"/>
  <c r="I37" i="6" l="1"/>
  <c r="L37" i="4"/>
  <c r="M36" i="4" s="1"/>
  <c r="L36" i="4"/>
  <c r="L35" i="3"/>
  <c r="M37" i="3" s="1"/>
  <c r="L37" i="3"/>
  <c r="M35" i="4" l="1"/>
  <c r="M37" i="4"/>
  <c r="N35" i="4"/>
  <c r="M35" i="3"/>
  <c r="N36" i="3" s="1"/>
  <c r="M36" i="3"/>
  <c r="N36" i="6" l="1"/>
  <c r="N37" i="4"/>
  <c r="O36" i="4" s="1"/>
  <c r="N36" i="4"/>
  <c r="O35" i="4" s="1"/>
  <c r="N37" i="3"/>
  <c r="O35" i="3" s="1"/>
  <c r="N35" i="3"/>
  <c r="P37" i="4" l="1"/>
  <c r="O37" i="4"/>
  <c r="P35" i="4" s="1"/>
  <c r="O37" i="3"/>
  <c r="P36" i="3" s="1"/>
  <c r="O36" i="3"/>
  <c r="P35" i="3" s="1"/>
  <c r="Q37" i="3" s="1"/>
  <c r="N35" i="6" l="1"/>
  <c r="O37" i="6" s="1"/>
  <c r="N37" i="6"/>
  <c r="Q37" i="4"/>
  <c r="Q36" i="4"/>
  <c r="R35" i="4" s="1"/>
  <c r="P36" i="4"/>
  <c r="Q35" i="4" s="1"/>
  <c r="P37" i="3"/>
  <c r="Q35" i="3" s="1"/>
  <c r="R36" i="3" s="1"/>
  <c r="O36" i="6" l="1"/>
  <c r="O35" i="6"/>
  <c r="P35" i="6"/>
  <c r="R36" i="4"/>
  <c r="S35" i="4" s="1"/>
  <c r="R37" i="4"/>
  <c r="S36" i="4" s="1"/>
  <c r="Q36" i="3"/>
  <c r="Q36" i="6" l="1"/>
  <c r="P36" i="6"/>
  <c r="Q37" i="6" s="1"/>
  <c r="P37" i="6"/>
  <c r="S37" i="4"/>
  <c r="R35" i="3"/>
  <c r="S37" i="3" s="1"/>
  <c r="R37" i="3"/>
  <c r="R35" i="6" l="1"/>
  <c r="Q35" i="6"/>
  <c r="S36" i="3"/>
  <c r="S35" i="3"/>
  <c r="R37" i="6" l="1"/>
  <c r="R36" i="6"/>
  <c r="S35" i="6" s="1"/>
  <c r="S36" i="6"/>
  <c r="S37" i="6"/>
</calcChain>
</file>

<file path=xl/sharedStrings.xml><?xml version="1.0" encoding="utf-8"?>
<sst xmlns="http://schemas.openxmlformats.org/spreadsheetml/2006/main" count="201" uniqueCount="84">
  <si>
    <t>SISTEMAS DE ECUACIONES</t>
  </si>
  <si>
    <t>A</t>
  </si>
  <si>
    <t>b</t>
  </si>
  <si>
    <t>Ax=  b</t>
  </si>
  <si>
    <t>x= inv(A)  b</t>
  </si>
  <si>
    <t>inv (A)</t>
  </si>
  <si>
    <t>x=inv(A) b</t>
  </si>
  <si>
    <t>x+y-z+w=</t>
  </si>
  <si>
    <t xml:space="preserve"> 厇</t>
  </si>
  <si>
    <t>&gt;&gt; x1=inv(a)*b</t>
  </si>
  <si>
    <t>x1 =</t>
  </si>
  <si>
    <t xml:space="preserve">   0.1664</t>
  </si>
  <si>
    <t xml:space="preserve">   0.1295</t>
  </si>
  <si>
    <t xml:space="preserve">  -0.4757</t>
  </si>
  <si>
    <t xml:space="preserve">   0.4513</t>
  </si>
  <si>
    <t>傇&gt;&gt; a=[5 1 2;2 6 3; -4 2 8]</t>
  </si>
  <si>
    <t>a =</t>
  </si>
  <si>
    <t xml:space="preserve">   5   1   2</t>
  </si>
  <si>
    <t xml:space="preserve">   2   6   3</t>
  </si>
  <si>
    <t xml:space="preserve">  -4   2   8</t>
  </si>
  <si>
    <t>&gt;&gt; b=[6;3:4]</t>
  </si>
  <si>
    <t>error: vertical dimensions mismatch (1x1 vs 1x2)</t>
  </si>
  <si>
    <t>&gt;&gt; b=[6;3;4]</t>
  </si>
  <si>
    <t>b =</t>
  </si>
  <si>
    <t>&gt;&gt; inv(a)*b</t>
  </si>
  <si>
    <t>ans =</t>
  </si>
  <si>
    <t xml:space="preserve">   0.857142857142857</t>
  </si>
  <si>
    <t xml:space="preserve">  -0.285714285714286</t>
  </si>
  <si>
    <t>&gt;&gt;</t>
  </si>
  <si>
    <t>1000000000000000</t>
  </si>
  <si>
    <t>analizar la convergencia del metodo en el sistema de ecuaciones</t>
  </si>
  <si>
    <t>1. verificar si la matriz tiene diagonal predominante</t>
  </si>
  <si>
    <t xml:space="preserve"> </t>
  </si>
  <si>
    <t>aii  &gt; sumatoria de los aij</t>
  </si>
  <si>
    <t>abs(5) &gt; abs(1) + abs(2)</t>
  </si>
  <si>
    <t>abs(6) &gt; abs(2) + abs(3)</t>
  </si>
  <si>
    <t>abs(8) &gt; abs(-4) + abs(2)</t>
  </si>
  <si>
    <t>conclusión: el sistema converge porque la diagonal es predominante</t>
  </si>
  <si>
    <t>2.</t>
  </si>
  <si>
    <t>despejar los elementos de la diagonal</t>
  </si>
  <si>
    <t>x1</t>
  </si>
  <si>
    <t>5x1 +x2 +2x3 =6</t>
  </si>
  <si>
    <t>5x1= -x2 -2x3 +6</t>
  </si>
  <si>
    <t>x1 = -1/5 x2    - 2/5 x3 +6/5</t>
  </si>
  <si>
    <t>x2</t>
  </si>
  <si>
    <t>x3</t>
  </si>
  <si>
    <t>x= M x + c</t>
  </si>
  <si>
    <t>M</t>
  </si>
  <si>
    <t>c</t>
  </si>
  <si>
    <t>x2= -0,3333 x1  - 0.5 x3  + 0.5</t>
  </si>
  <si>
    <t>x1= -1/5 x2  -  2/5 x3  + 1.2</t>
  </si>
  <si>
    <t>x3= 0,5 x1  -  0.25 x2  + 0.5</t>
  </si>
  <si>
    <t>encontrar el alfa = indicador de convergencia</t>
  </si>
  <si>
    <t>alfa1</t>
  </si>
  <si>
    <t>alfa 2</t>
  </si>
  <si>
    <t>alfa 3</t>
  </si>
  <si>
    <t>maximo</t>
  </si>
  <si>
    <t>si alfa &lt;= 1 el sistema converge</t>
  </si>
  <si>
    <t>si alfa &gt; 1  converge o lentamente o no converge</t>
  </si>
  <si>
    <t>Ax= b</t>
  </si>
  <si>
    <t>x1(1)= -1/5 x2 (0) -  2/5 x3(0)  + 1.2</t>
  </si>
  <si>
    <t>x2(1)= -0,3333  x1 (1)  - 0.5 x3(0)  + 0.5</t>
  </si>
  <si>
    <t>x3(1) = 0,5 x1(1)  -  0.25 x2(1)  + 0.5</t>
  </si>
  <si>
    <t>error</t>
  </si>
  <si>
    <t>e1</t>
  </si>
  <si>
    <t>e2</t>
  </si>
  <si>
    <t>e3</t>
  </si>
  <si>
    <t>tol = 0.0005</t>
  </si>
  <si>
    <t xml:space="preserve">comparar con </t>
  </si>
  <si>
    <t>la tolerancia</t>
  </si>
  <si>
    <t>max ei &lt;= tol</t>
  </si>
  <si>
    <t>&lt;=</t>
  </si>
  <si>
    <t>max ei</t>
  </si>
  <si>
    <t>tol=</t>
  </si>
  <si>
    <t>&gt;&gt; A=[3 -0.1 -0.2;0.1 7 -0.3;0.3 -0.2 10]</t>
  </si>
  <si>
    <t>A =</t>
  </si>
  <si>
    <t xml:space="preserve">    3.0000   -0.1000   -0.2000</t>
  </si>
  <si>
    <t xml:space="preserve">    0.1000    7.0000   -0.3000</t>
  </si>
  <si>
    <t xml:space="preserve">    0.3000   -0.2000   10.0000</t>
  </si>
  <si>
    <t>&gt;&gt; b=[7.85; -19.3; 71.4]</t>
  </si>
  <si>
    <t>&gt;&gt; x=inv(A)*b</t>
  </si>
  <si>
    <t>x =</t>
  </si>
  <si>
    <t>3.</t>
  </si>
  <si>
    <t>4. iterar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</si>
</sst>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quotePrefix="1" applyNumberFormat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1" xfId="0" applyBorder="1"/>
    <xf numFmtId="0" fontId="2" fillId="6" borderId="0" xfId="0" applyFont="1" applyFill="1" applyAlignment="1">
      <alignment horizontal="center"/>
    </xf>
    <xf numFmtId="0" fontId="0" fillId="7" borderId="0" xfId="0" applyFill="1"/>
    <xf numFmtId="0" fontId="1" fillId="8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1" fillId="4" borderId="0" xfId="0" applyFont="1" applyFill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4</xdr:col>
      <xdr:colOff>343161</xdr:colOff>
      <xdr:row>25</xdr:row>
      <xdr:rowOff>171633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D3DFE1-863F-DCCA-A162-A95BBB178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3619500"/>
          <a:ext cx="1867161" cy="1314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F070-AC23-49A3-98E3-6A5F5C9136D0}">
  <dimension ref="C1:I26"/>
  <sheetViews>
    <sheetView topLeftCell="A7" zoomScale="120" zoomScaleNormal="120" workbookViewId="0">
      <selection activeCell="D9" sqref="D9"/>
    </sheetView>
  </sheetViews>
  <sheetFormatPr baseColWidth="10" defaultRowHeight="15" x14ac:dyDescent="0.25"/>
  <cols>
    <col min="2" max="2" width="5.42578125" customWidth="1"/>
    <col min="3" max="4" width="13.140625" bestFit="1" customWidth="1"/>
    <col min="5" max="5" width="9.140625" customWidth="1"/>
    <col min="6" max="6" width="11.5703125" bestFit="1" customWidth="1"/>
  </cols>
  <sheetData>
    <row r="1" spans="3:7" x14ac:dyDescent="0.25">
      <c r="E1" t="s">
        <v>7</v>
      </c>
    </row>
    <row r="3" spans="3:7" x14ac:dyDescent="0.25">
      <c r="C3" t="s">
        <v>0</v>
      </c>
    </row>
    <row r="6" spans="3:7" x14ac:dyDescent="0.25">
      <c r="D6" t="s">
        <v>1</v>
      </c>
      <c r="G6" t="s">
        <v>2</v>
      </c>
    </row>
    <row r="7" spans="3:7" x14ac:dyDescent="0.25">
      <c r="C7" s="2">
        <v>5</v>
      </c>
      <c r="D7" s="1">
        <v>-2</v>
      </c>
      <c r="E7" s="1">
        <v>1</v>
      </c>
      <c r="F7" s="1">
        <v>2</v>
      </c>
      <c r="G7" s="2">
        <v>1</v>
      </c>
    </row>
    <row r="8" spans="3:7" x14ac:dyDescent="0.25">
      <c r="C8" s="1">
        <v>1</v>
      </c>
      <c r="D8" s="2">
        <v>7</v>
      </c>
      <c r="E8" s="1">
        <v>-1</v>
      </c>
      <c r="F8" s="1">
        <v>1</v>
      </c>
      <c r="G8" s="2">
        <v>2</v>
      </c>
    </row>
    <row r="9" spans="3:7" x14ac:dyDescent="0.25">
      <c r="C9" s="1">
        <v>1</v>
      </c>
      <c r="D9" s="1">
        <v>7</v>
      </c>
      <c r="E9" s="2">
        <v>-5</v>
      </c>
      <c r="F9" s="1">
        <v>-1</v>
      </c>
      <c r="G9" s="2">
        <v>3</v>
      </c>
    </row>
    <row r="10" spans="3:7" x14ac:dyDescent="0.25">
      <c r="C10" s="1">
        <v>2</v>
      </c>
      <c r="D10" s="1">
        <v>1</v>
      </c>
      <c r="E10" s="1">
        <v>-5</v>
      </c>
      <c r="F10" s="2">
        <v>7</v>
      </c>
      <c r="G10" s="2">
        <v>6</v>
      </c>
    </row>
    <row r="12" spans="3:7" x14ac:dyDescent="0.25">
      <c r="D12" t="s">
        <v>3</v>
      </c>
      <c r="F12" t="s">
        <v>4</v>
      </c>
    </row>
    <row r="14" spans="3:7" x14ac:dyDescent="0.25">
      <c r="C14" t="s">
        <v>5</v>
      </c>
    </row>
    <row r="16" spans="3:7" x14ac:dyDescent="0.25">
      <c r="C16">
        <f t="array" ref="C16:F19">+MINVERSE(C7:F10)</f>
        <v>0.20408163265306123</v>
      </c>
      <c r="D16">
        <v>-2.3547880690737849E-2</v>
      </c>
      <c r="E16">
        <v>8.7912087912087905E-2</v>
      </c>
      <c r="F16">
        <v>-4.2386185243328087E-2</v>
      </c>
    </row>
    <row r="17" spans="3:9" x14ac:dyDescent="0.25">
      <c r="C17">
        <v>-2.0408163265306128E-2</v>
      </c>
      <c r="D17">
        <v>0.1562009419152276</v>
      </c>
      <c r="E17">
        <v>-1.6483516483516477E-2</v>
      </c>
      <c r="F17">
        <v>-1.8838304552590262E-2</v>
      </c>
      <c r="I17" t="s">
        <v>8</v>
      </c>
    </row>
    <row r="18" spans="3:9" x14ac:dyDescent="0.25">
      <c r="C18">
        <v>2.0408163265306121E-2</v>
      </c>
      <c r="D18">
        <v>0.18995290423861852</v>
      </c>
      <c r="E18">
        <v>-0.17582417582417581</v>
      </c>
      <c r="F18">
        <v>-5.8084772370486662E-2</v>
      </c>
      <c r="I18" t="s">
        <v>9</v>
      </c>
    </row>
    <row r="19" spans="3:9" x14ac:dyDescent="0.25">
      <c r="C19">
        <v>-4.0816326530612242E-2</v>
      </c>
      <c r="D19">
        <v>0.12009419152276296</v>
      </c>
      <c r="E19">
        <v>-0.14835164835164835</v>
      </c>
      <c r="F19">
        <v>0.1161695447409733</v>
      </c>
      <c r="I19" t="s">
        <v>10</v>
      </c>
    </row>
    <row r="21" spans="3:9" x14ac:dyDescent="0.25">
      <c r="C21" t="s">
        <v>6</v>
      </c>
      <c r="I21" t="s">
        <v>11</v>
      </c>
    </row>
    <row r="22" spans="3:9" x14ac:dyDescent="0.25">
      <c r="I22" t="s">
        <v>12</v>
      </c>
    </row>
    <row r="23" spans="3:9" x14ac:dyDescent="0.25">
      <c r="C23">
        <f t="array" ref="C23:C26">+MMULT(C16:F19,G7:G10)</f>
        <v>0.16640502354788073</v>
      </c>
      <c r="I23" t="s">
        <v>13</v>
      </c>
    </row>
    <row r="24" spans="3:9" x14ac:dyDescent="0.25">
      <c r="C24">
        <v>0.12951334379905804</v>
      </c>
      <c r="I24" t="s">
        <v>14</v>
      </c>
    </row>
    <row r="25" spans="3:9" x14ac:dyDescent="0.25">
      <c r="C25">
        <v>-0.47566718995290419</v>
      </c>
    </row>
    <row r="26" spans="3:9" x14ac:dyDescent="0.25">
      <c r="C26">
        <v>0.45133437990580844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4C76-D463-4414-A805-CF2CABD4717A}">
  <dimension ref="C3:I28"/>
  <sheetViews>
    <sheetView topLeftCell="A19" zoomScale="130" zoomScaleNormal="130" workbookViewId="0">
      <selection activeCell="I27" sqref="I27"/>
    </sheetView>
  </sheetViews>
  <sheetFormatPr baseColWidth="10" defaultRowHeight="15" x14ac:dyDescent="0.25"/>
  <sheetData>
    <row r="3" spans="3:9" x14ac:dyDescent="0.25">
      <c r="C3" s="2">
        <v>5</v>
      </c>
      <c r="D3" s="2">
        <v>1</v>
      </c>
      <c r="E3" s="2">
        <v>2</v>
      </c>
      <c r="G3" s="3">
        <v>6</v>
      </c>
    </row>
    <row r="4" spans="3:9" x14ac:dyDescent="0.25">
      <c r="C4" s="2">
        <v>2</v>
      </c>
      <c r="D4" s="2">
        <v>6</v>
      </c>
      <c r="E4" s="2">
        <v>3</v>
      </c>
      <c r="G4" s="3">
        <v>3</v>
      </c>
    </row>
    <row r="5" spans="3:9" x14ac:dyDescent="0.25">
      <c r="C5" s="2">
        <v>-4</v>
      </c>
      <c r="D5" s="2">
        <v>2</v>
      </c>
      <c r="E5" s="2">
        <v>8</v>
      </c>
      <c r="G5" s="3">
        <v>4</v>
      </c>
      <c r="I5" t="s">
        <v>15</v>
      </c>
    </row>
    <row r="6" spans="3:9" x14ac:dyDescent="0.25">
      <c r="I6" t="s">
        <v>16</v>
      </c>
    </row>
    <row r="8" spans="3:9" x14ac:dyDescent="0.25">
      <c r="C8">
        <f t="array" ref="C8:E10">+MINVERSE(C3:E5)</f>
        <v>0.1764705882352941</v>
      </c>
      <c r="D8">
        <v>-1.6806722689075633E-2</v>
      </c>
      <c r="E8">
        <v>-3.7815126050420166E-2</v>
      </c>
      <c r="I8" t="s">
        <v>17</v>
      </c>
    </row>
    <row r="9" spans="3:9" x14ac:dyDescent="0.25">
      <c r="C9">
        <v>-0.11764705882352944</v>
      </c>
      <c r="D9">
        <v>0.20168067226890757</v>
      </c>
      <c r="E9">
        <v>-4.6218487394957992E-2</v>
      </c>
      <c r="I9" t="s">
        <v>18</v>
      </c>
    </row>
    <row r="10" spans="3:9" x14ac:dyDescent="0.25">
      <c r="C10">
        <v>0.11764705882352941</v>
      </c>
      <c r="D10">
        <v>-5.8823529411764705E-2</v>
      </c>
      <c r="E10">
        <v>0.11764705882352941</v>
      </c>
      <c r="I10" t="s">
        <v>19</v>
      </c>
    </row>
    <row r="12" spans="3:9" x14ac:dyDescent="0.25">
      <c r="C12">
        <f t="array" ref="C12:C14">+MMULT(C8:E10,G3:G5)</f>
        <v>0.85714285714285687</v>
      </c>
      <c r="I12" t="s">
        <v>20</v>
      </c>
    </row>
    <row r="13" spans="3:9" x14ac:dyDescent="0.25">
      <c r="C13">
        <v>-0.28571428571428581</v>
      </c>
      <c r="I13" t="s">
        <v>21</v>
      </c>
    </row>
    <row r="14" spans="3:9" x14ac:dyDescent="0.25">
      <c r="C14">
        <v>0.99999999999999989</v>
      </c>
      <c r="I14" t="s">
        <v>22</v>
      </c>
    </row>
    <row r="15" spans="3:9" x14ac:dyDescent="0.25">
      <c r="I15" t="s">
        <v>23</v>
      </c>
    </row>
    <row r="17" spans="9:9" x14ac:dyDescent="0.25">
      <c r="I17">
        <v>6</v>
      </c>
    </row>
    <row r="18" spans="9:9" x14ac:dyDescent="0.25">
      <c r="I18">
        <v>3</v>
      </c>
    </row>
    <row r="19" spans="9:9" x14ac:dyDescent="0.25">
      <c r="I19">
        <v>4</v>
      </c>
    </row>
    <row r="21" spans="9:9" x14ac:dyDescent="0.25">
      <c r="I21" t="s">
        <v>24</v>
      </c>
    </row>
    <row r="22" spans="9:9" x14ac:dyDescent="0.25">
      <c r="I22" t="s">
        <v>25</v>
      </c>
    </row>
    <row r="24" spans="9:9" x14ac:dyDescent="0.25">
      <c r="I24" t="s">
        <v>26</v>
      </c>
    </row>
    <row r="25" spans="9:9" x14ac:dyDescent="0.25">
      <c r="I25" t="s">
        <v>27</v>
      </c>
    </row>
    <row r="26" spans="9:9" x14ac:dyDescent="0.25">
      <c r="I26" s="4" t="s">
        <v>29</v>
      </c>
    </row>
    <row r="28" spans="9:9" x14ac:dyDescent="0.25">
      <c r="I2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EAB8-F0CF-4FB7-BFA9-D54A8CDB04AB}">
  <dimension ref="B2:S45"/>
  <sheetViews>
    <sheetView topLeftCell="G34" zoomScale="150" zoomScaleNormal="150" workbookViewId="0">
      <selection activeCell="C45" sqref="C45"/>
    </sheetView>
  </sheetViews>
  <sheetFormatPr baseColWidth="10" defaultRowHeight="15" x14ac:dyDescent="0.25"/>
  <cols>
    <col min="9" max="9" width="18.85546875" customWidth="1"/>
  </cols>
  <sheetData>
    <row r="2" spans="2:10" x14ac:dyDescent="0.25">
      <c r="D2" t="s">
        <v>59</v>
      </c>
    </row>
    <row r="3" spans="2:10" x14ac:dyDescent="0.25">
      <c r="C3" s="5">
        <v>5</v>
      </c>
      <c r="D3" s="2">
        <v>1</v>
      </c>
      <c r="E3" s="2">
        <v>2</v>
      </c>
      <c r="G3" s="3">
        <v>6</v>
      </c>
      <c r="J3" t="s">
        <v>41</v>
      </c>
    </row>
    <row r="4" spans="2:10" x14ac:dyDescent="0.25">
      <c r="C4" s="2">
        <v>2</v>
      </c>
      <c r="D4" s="5">
        <v>6</v>
      </c>
      <c r="E4" s="2">
        <v>3</v>
      </c>
      <c r="G4" s="3">
        <v>3</v>
      </c>
      <c r="J4" t="s">
        <v>42</v>
      </c>
    </row>
    <row r="5" spans="2:10" x14ac:dyDescent="0.25">
      <c r="C5" s="2">
        <v>-4</v>
      </c>
      <c r="D5" s="2">
        <v>2</v>
      </c>
      <c r="E5" s="5">
        <v>8</v>
      </c>
      <c r="G5" s="3">
        <v>4</v>
      </c>
      <c r="J5" t="s">
        <v>43</v>
      </c>
    </row>
    <row r="8" spans="2:10" x14ac:dyDescent="0.25">
      <c r="C8" t="s">
        <v>30</v>
      </c>
      <c r="J8" t="s">
        <v>15</v>
      </c>
    </row>
    <row r="9" spans="2:10" x14ac:dyDescent="0.25">
      <c r="J9" t="s">
        <v>16</v>
      </c>
    </row>
    <row r="10" spans="2:10" x14ac:dyDescent="0.25">
      <c r="C10" t="s">
        <v>31</v>
      </c>
    </row>
    <row r="11" spans="2:10" x14ac:dyDescent="0.25">
      <c r="C11" t="s">
        <v>32</v>
      </c>
      <c r="J11" t="s">
        <v>17</v>
      </c>
    </row>
    <row r="12" spans="2:10" x14ac:dyDescent="0.25">
      <c r="B12" s="9"/>
      <c r="C12" s="9" t="s">
        <v>33</v>
      </c>
      <c r="D12" s="9"/>
      <c r="E12" s="9"/>
      <c r="F12" s="9"/>
      <c r="J12" t="s">
        <v>18</v>
      </c>
    </row>
    <row r="13" spans="2:10" x14ac:dyDescent="0.25">
      <c r="B13" s="9"/>
      <c r="C13" s="9"/>
      <c r="D13" s="9"/>
      <c r="E13" s="9"/>
      <c r="F13" s="9"/>
      <c r="J13" t="s">
        <v>19</v>
      </c>
    </row>
    <row r="14" spans="2:10" x14ac:dyDescent="0.25">
      <c r="B14" s="9"/>
      <c r="C14" s="9" t="s">
        <v>34</v>
      </c>
      <c r="D14" s="9"/>
      <c r="E14" s="9"/>
      <c r="F14" s="9"/>
    </row>
    <row r="15" spans="2:10" x14ac:dyDescent="0.25">
      <c r="B15" s="9"/>
      <c r="C15" s="9" t="s">
        <v>35</v>
      </c>
      <c r="D15" s="9"/>
      <c r="E15" s="9"/>
      <c r="F15" s="9"/>
      <c r="J15" t="s">
        <v>20</v>
      </c>
    </row>
    <row r="16" spans="2:10" x14ac:dyDescent="0.25">
      <c r="B16" s="9"/>
      <c r="C16" s="9" t="s">
        <v>36</v>
      </c>
      <c r="D16" s="9"/>
      <c r="E16" s="9"/>
      <c r="F16" s="9"/>
      <c r="J16" t="s">
        <v>21</v>
      </c>
    </row>
    <row r="17" spans="2:10" x14ac:dyDescent="0.25">
      <c r="J17" t="s">
        <v>22</v>
      </c>
    </row>
    <row r="18" spans="2:10" x14ac:dyDescent="0.25">
      <c r="C18" t="s">
        <v>37</v>
      </c>
      <c r="J18" t="s">
        <v>23</v>
      </c>
    </row>
    <row r="20" spans="2:10" x14ac:dyDescent="0.25">
      <c r="C20" t="s">
        <v>38</v>
      </c>
      <c r="J20">
        <v>6</v>
      </c>
    </row>
    <row r="21" spans="2:10" x14ac:dyDescent="0.25">
      <c r="C21" t="s">
        <v>39</v>
      </c>
      <c r="F21" t="s">
        <v>46</v>
      </c>
      <c r="J21">
        <v>3</v>
      </c>
    </row>
    <row r="22" spans="2:10" x14ac:dyDescent="0.25">
      <c r="D22" t="s">
        <v>47</v>
      </c>
      <c r="F22" t="s">
        <v>48</v>
      </c>
      <c r="J22">
        <v>4</v>
      </c>
    </row>
    <row r="23" spans="2:10" x14ac:dyDescent="0.25">
      <c r="B23" t="s">
        <v>40</v>
      </c>
      <c r="C23" s="5">
        <v>0</v>
      </c>
      <c r="D23" s="5">
        <f>+-D3/C3</f>
        <v>-0.2</v>
      </c>
      <c r="E23" s="5">
        <f>+-E3/C3</f>
        <v>-0.4</v>
      </c>
      <c r="F23" s="6">
        <f>+G3/C3</f>
        <v>1.2</v>
      </c>
      <c r="H23" t="s">
        <v>50</v>
      </c>
    </row>
    <row r="24" spans="2:10" x14ac:dyDescent="0.25">
      <c r="B24" t="s">
        <v>44</v>
      </c>
      <c r="C24" s="5">
        <f>+-C4/D4</f>
        <v>-0.33333333333333331</v>
      </c>
      <c r="D24" s="5">
        <v>0</v>
      </c>
      <c r="E24" s="5">
        <f>+-E4/D4</f>
        <v>-0.5</v>
      </c>
      <c r="F24" s="6">
        <f>+G4/D4</f>
        <v>0.5</v>
      </c>
      <c r="H24" t="s">
        <v>49</v>
      </c>
      <c r="J24" t="s">
        <v>24</v>
      </c>
    </row>
    <row r="25" spans="2:10" x14ac:dyDescent="0.25">
      <c r="B25" t="s">
        <v>45</v>
      </c>
      <c r="C25" s="5">
        <f>+-C5/E5</f>
        <v>0.5</v>
      </c>
      <c r="D25" s="5">
        <f>+-D5/E5</f>
        <v>-0.25</v>
      </c>
      <c r="E25" s="5">
        <v>0</v>
      </c>
      <c r="F25" s="6">
        <f>+G5/E5</f>
        <v>0.5</v>
      </c>
      <c r="H25" t="s">
        <v>51</v>
      </c>
      <c r="J25" t="s">
        <v>25</v>
      </c>
    </row>
    <row r="27" spans="2:10" x14ac:dyDescent="0.25">
      <c r="B27" t="s">
        <v>82</v>
      </c>
      <c r="C27" t="s">
        <v>52</v>
      </c>
      <c r="J27" t="s">
        <v>26</v>
      </c>
    </row>
    <row r="28" spans="2:10" x14ac:dyDescent="0.25">
      <c r="B28" s="9"/>
      <c r="C28" s="9"/>
      <c r="D28" s="9"/>
      <c r="E28" s="9"/>
      <c r="F28" s="9"/>
      <c r="G28" s="9"/>
      <c r="H28" s="9"/>
      <c r="J28" t="s">
        <v>27</v>
      </c>
    </row>
    <row r="29" spans="2:10" x14ac:dyDescent="0.25">
      <c r="B29" s="9" t="s">
        <v>53</v>
      </c>
      <c r="C29" s="9">
        <f>+ABS(D23)+ABS(E23)</f>
        <v>0.60000000000000009</v>
      </c>
      <c r="D29" s="9"/>
      <c r="E29" s="9"/>
      <c r="F29" s="9"/>
      <c r="G29" s="9"/>
      <c r="H29" s="9"/>
      <c r="J29" s="4" t="s">
        <v>29</v>
      </c>
    </row>
    <row r="30" spans="2:10" x14ac:dyDescent="0.25">
      <c r="B30" s="9" t="s">
        <v>54</v>
      </c>
      <c r="C30" s="9">
        <f>+ABS(C24)+ABS(E24)</f>
        <v>0.83333333333333326</v>
      </c>
      <c r="D30" s="9"/>
      <c r="E30" s="9" t="s">
        <v>57</v>
      </c>
      <c r="F30" s="9"/>
      <c r="G30" s="9"/>
      <c r="H30" s="9"/>
    </row>
    <row r="31" spans="2:10" x14ac:dyDescent="0.25">
      <c r="B31" s="9" t="s">
        <v>55</v>
      </c>
      <c r="C31" s="9">
        <f>+ABS(C25)+ABS(D25)</f>
        <v>0.75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25">
      <c r="B32" s="9" t="s">
        <v>56</v>
      </c>
      <c r="C32" s="10">
        <f>+MAX(C29:C31)</f>
        <v>0.83333333333333326</v>
      </c>
      <c r="D32" s="9"/>
      <c r="E32" s="9"/>
      <c r="F32" s="9"/>
      <c r="G32" s="9"/>
      <c r="H32" s="9"/>
    </row>
    <row r="33" spans="2:19" x14ac:dyDescent="0.25">
      <c r="C33" t="s">
        <v>83</v>
      </c>
    </row>
    <row r="34" spans="2:19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</row>
    <row r="35" spans="2:19" ht="15.75" x14ac:dyDescent="0.25">
      <c r="B35" s="8" t="s">
        <v>40</v>
      </c>
      <c r="C35" s="7">
        <v>0</v>
      </c>
      <c r="D35" s="7">
        <f>+$D$23*C36+ $E$23*C37+$F$23</f>
        <v>1.2</v>
      </c>
      <c r="E35" s="7">
        <f t="shared" ref="E35:I35" si="0">+$D$23*D36+ $E$23*D37+$F$23</f>
        <v>0.89999999999999991</v>
      </c>
      <c r="F35" s="7">
        <f t="shared" si="0"/>
        <v>0.83999999999999986</v>
      </c>
      <c r="G35" s="7">
        <f t="shared" si="0"/>
        <v>0.86249999999999993</v>
      </c>
      <c r="H35" s="7">
        <f t="shared" si="0"/>
        <v>0.85799999999999998</v>
      </c>
      <c r="I35" s="11">
        <f t="shared" si="0"/>
        <v>0.85681249999999998</v>
      </c>
      <c r="J35" s="7">
        <f t="shared" ref="J35:L35" si="1">+$D$23*I36+ $E$23*I37+$F$23</f>
        <v>0.8572249999999999</v>
      </c>
      <c r="K35" s="7">
        <f t="shared" si="1"/>
        <v>0.8571598958333333</v>
      </c>
      <c r="L35" s="7">
        <f t="shared" si="1"/>
        <v>0.85713666666666666</v>
      </c>
      <c r="M35" s="7">
        <f t="shared" ref="M35:Q35" si="2">+$D$23*L36+ $E$23*L37+$F$23</f>
        <v>0.85714408420138877</v>
      </c>
      <c r="N35" s="7">
        <f t="shared" si="2"/>
        <v>0.85714319270833328</v>
      </c>
      <c r="O35" s="7">
        <f t="shared" si="2"/>
        <v>0.85714274374276611</v>
      </c>
      <c r="P35" s="7">
        <f t="shared" si="2"/>
        <v>0.85714287479745366</v>
      </c>
      <c r="Q35" s="7">
        <f t="shared" si="2"/>
        <v>0.85714286368061576</v>
      </c>
      <c r="R35" s="7">
        <f t="shared" ref="R35:S35" si="3">+$D$23*Q36+ $E$23*Q37+$F$23</f>
        <v>0.85714285510573396</v>
      </c>
      <c r="S35" s="7">
        <f t="shared" si="3"/>
        <v>0.85714285738261897</v>
      </c>
    </row>
    <row r="36" spans="2:19" ht="15.75" x14ac:dyDescent="0.25">
      <c r="B36" s="8" t="s">
        <v>44</v>
      </c>
      <c r="C36" s="7">
        <v>0</v>
      </c>
      <c r="D36" s="7">
        <f>+$C$24*C35+$E$24*C37+$F$24</f>
        <v>0.5</v>
      </c>
      <c r="E36" s="7">
        <f t="shared" ref="E36:S36" si="4">+$C$24*D35+$E$24*D37+$F$24</f>
        <v>-0.14999999999999991</v>
      </c>
      <c r="F36" s="7">
        <f t="shared" si="4"/>
        <v>-0.28749999999999987</v>
      </c>
      <c r="G36" s="7">
        <f t="shared" si="4"/>
        <v>-0.27374999999999994</v>
      </c>
      <c r="H36" s="7">
        <f t="shared" si="4"/>
        <v>-0.2834374999999999</v>
      </c>
      <c r="I36" s="11">
        <f t="shared" si="4"/>
        <v>-0.28584374999999995</v>
      </c>
      <c r="J36" s="7">
        <f t="shared" si="4"/>
        <v>-0.28553385416666666</v>
      </c>
      <c r="K36" s="7">
        <f t="shared" si="4"/>
        <v>-0.28567526041666658</v>
      </c>
      <c r="L36" s="7">
        <f t="shared" si="4"/>
        <v>-0.28571794704861109</v>
      </c>
      <c r="M36" s="7">
        <f t="shared" si="4"/>
        <v>-0.28571160373263882</v>
      </c>
      <c r="N36" s="7">
        <f t="shared" si="4"/>
        <v>-0.28571360478153929</v>
      </c>
      <c r="O36" s="7">
        <f t="shared" si="4"/>
        <v>-0.28571436908637149</v>
      </c>
      <c r="P36" s="7">
        <f t="shared" si="4"/>
        <v>-0.28571424668903111</v>
      </c>
      <c r="Q36" s="7">
        <f t="shared" si="4"/>
        <v>-0.28571427367063917</v>
      </c>
      <c r="R36" s="7">
        <f t="shared" si="4"/>
        <v>-0.28571428742903082</v>
      </c>
      <c r="S36" s="7">
        <f t="shared" si="4"/>
        <v>-0.28571428516422848</v>
      </c>
    </row>
    <row r="37" spans="2:19" ht="15.75" x14ac:dyDescent="0.25">
      <c r="B37" s="8" t="s">
        <v>45</v>
      </c>
      <c r="C37" s="7">
        <v>0</v>
      </c>
      <c r="D37" s="7">
        <f>+$C$25*C35+$D$25*C36+$F$25</f>
        <v>0.5</v>
      </c>
      <c r="E37" s="7">
        <f t="shared" ref="E37:I37" si="5">+$C$25*D35+$D$25*D36+$F$25</f>
        <v>0.97499999999999998</v>
      </c>
      <c r="F37" s="7">
        <f t="shared" si="5"/>
        <v>0.98749999999999993</v>
      </c>
      <c r="G37" s="7">
        <f t="shared" si="5"/>
        <v>0.99187499999999984</v>
      </c>
      <c r="H37" s="7">
        <f t="shared" si="5"/>
        <v>0.99968749999999995</v>
      </c>
      <c r="I37" s="11">
        <f t="shared" si="5"/>
        <v>0.99985937499999999</v>
      </c>
      <c r="J37" s="7">
        <f t="shared" ref="J37:L37" si="6">+$C$25*I35+$D$25*I36+$F$25</f>
        <v>0.99986718750000003</v>
      </c>
      <c r="K37" s="7">
        <f t="shared" si="6"/>
        <v>0.99999596354166664</v>
      </c>
      <c r="L37" s="7">
        <f t="shared" si="6"/>
        <v>0.99999876302083335</v>
      </c>
      <c r="M37" s="7">
        <f t="shared" ref="M37:Q37" si="7">+$C$25*L35+$D$25*L36+$F$25</f>
        <v>0.9999978200954861</v>
      </c>
      <c r="N37" s="7">
        <f t="shared" si="7"/>
        <v>0.99999994303385409</v>
      </c>
      <c r="O37" s="7">
        <f t="shared" si="7"/>
        <v>0.99999999754955149</v>
      </c>
      <c r="P37" s="7">
        <f t="shared" si="7"/>
        <v>0.99999996414297598</v>
      </c>
      <c r="Q37" s="7">
        <f t="shared" si="7"/>
        <v>0.99999999907098458</v>
      </c>
      <c r="R37" s="7">
        <f t="shared" ref="R37:S37" si="8">+$C$25*Q35+$D$25*Q36+$F$25</f>
        <v>1.0000000002579676</v>
      </c>
      <c r="S37" s="7">
        <f t="shared" si="8"/>
        <v>0.99999999941012474</v>
      </c>
    </row>
    <row r="39" spans="2:19" ht="15.75" x14ac:dyDescent="0.25">
      <c r="B39" s="8" t="s">
        <v>63</v>
      </c>
    </row>
    <row r="40" spans="2:19" ht="15.75" x14ac:dyDescent="0.25">
      <c r="B40" s="8" t="s">
        <v>64</v>
      </c>
      <c r="C40">
        <f>+ABS(D35-C35)</f>
        <v>1.2</v>
      </c>
      <c r="D40">
        <f t="shared" ref="D40:Q40" si="9">+ABS(E35-D35)</f>
        <v>0.30000000000000004</v>
      </c>
      <c r="E40">
        <f t="shared" si="9"/>
        <v>6.0000000000000053E-2</v>
      </c>
      <c r="F40">
        <f t="shared" si="9"/>
        <v>2.2500000000000075E-2</v>
      </c>
      <c r="G40">
        <f t="shared" si="9"/>
        <v>4.4999999999999485E-3</v>
      </c>
      <c r="H40">
        <f t="shared" si="9"/>
        <v>1.187500000000008E-3</v>
      </c>
      <c r="I40">
        <f t="shared" si="9"/>
        <v>4.1249999999992681E-4</v>
      </c>
      <c r="J40">
        <f t="shared" si="9"/>
        <v>6.5104166666607455E-5</v>
      </c>
      <c r="K40">
        <f t="shared" si="9"/>
        <v>2.3229166666638434E-5</v>
      </c>
      <c r="L40">
        <f t="shared" si="9"/>
        <v>7.4175347221094867E-6</v>
      </c>
      <c r="M40">
        <f t="shared" si="9"/>
        <v>8.9149305548819058E-7</v>
      </c>
      <c r="N40">
        <f t="shared" si="9"/>
        <v>4.4896556716800262E-7</v>
      </c>
      <c r="O40">
        <f t="shared" si="9"/>
        <v>1.3105468754659455E-7</v>
      </c>
      <c r="P40">
        <f t="shared" si="9"/>
        <v>1.1116837894675768E-8</v>
      </c>
      <c r="Q40">
        <f t="shared" si="9"/>
        <v>8.574881804612744E-9</v>
      </c>
    </row>
    <row r="41" spans="2:19" ht="15.75" x14ac:dyDescent="0.25">
      <c r="B41" s="8" t="s">
        <v>65</v>
      </c>
      <c r="C41">
        <f t="shared" ref="C41:Q42" si="10">+ABS(D36-C36)</f>
        <v>0.5</v>
      </c>
      <c r="D41">
        <f t="shared" si="10"/>
        <v>0.64999999999999991</v>
      </c>
      <c r="E41">
        <f t="shared" si="10"/>
        <v>0.13749999999999996</v>
      </c>
      <c r="F41">
        <f t="shared" si="10"/>
        <v>1.3749999999999929E-2</v>
      </c>
      <c r="G41">
        <f t="shared" si="10"/>
        <v>9.68749999999996E-3</v>
      </c>
      <c r="H41">
        <f t="shared" si="10"/>
        <v>2.4062500000000542E-3</v>
      </c>
      <c r="I41">
        <f t="shared" si="10"/>
        <v>3.0989583333329573E-4</v>
      </c>
      <c r="J41">
        <f t="shared" si="10"/>
        <v>1.4140624999992024E-4</v>
      </c>
      <c r="K41">
        <f t="shared" si="10"/>
        <v>4.2686631944510722E-5</v>
      </c>
      <c r="L41">
        <f t="shared" si="10"/>
        <v>6.3433159722681154E-6</v>
      </c>
      <c r="M41">
        <f t="shared" si="10"/>
        <v>2.0010489004684828E-6</v>
      </c>
      <c r="N41">
        <f t="shared" si="10"/>
        <v>7.6430483220146783E-7</v>
      </c>
      <c r="O41">
        <f t="shared" si="10"/>
        <v>1.2239734037411409E-7</v>
      </c>
      <c r="P41">
        <f t="shared" si="10"/>
        <v>2.6981608058918027E-8</v>
      </c>
      <c r="Q41">
        <f t="shared" si="10"/>
        <v>1.3758391648188706E-8</v>
      </c>
    </row>
    <row r="42" spans="2:19" ht="15.75" x14ac:dyDescent="0.25">
      <c r="B42" s="8" t="s">
        <v>66</v>
      </c>
      <c r="C42">
        <f t="shared" si="10"/>
        <v>0.5</v>
      </c>
      <c r="D42">
        <f t="shared" si="10"/>
        <v>0.47499999999999998</v>
      </c>
      <c r="E42">
        <f t="shared" si="10"/>
        <v>1.2499999999999956E-2</v>
      </c>
      <c r="F42">
        <f t="shared" si="10"/>
        <v>4.3749999999999067E-3</v>
      </c>
      <c r="G42">
        <f t="shared" si="10"/>
        <v>7.812500000000111E-3</v>
      </c>
      <c r="H42">
        <f t="shared" si="10"/>
        <v>1.7187500000004352E-4</v>
      </c>
      <c r="I42">
        <f t="shared" si="10"/>
        <v>7.8125000000373035E-6</v>
      </c>
      <c r="J42">
        <f t="shared" si="10"/>
        <v>1.2877604166661172E-4</v>
      </c>
      <c r="K42">
        <f t="shared" si="10"/>
        <v>2.7994791667040886E-6</v>
      </c>
      <c r="L42">
        <f t="shared" si="10"/>
        <v>9.429253472470478E-7</v>
      </c>
      <c r="M42">
        <f t="shared" si="10"/>
        <v>2.1229383679877145E-6</v>
      </c>
      <c r="N42">
        <f t="shared" si="10"/>
        <v>5.4515697400780994E-8</v>
      </c>
      <c r="O42">
        <f t="shared" si="10"/>
        <v>3.3406575505878777E-8</v>
      </c>
      <c r="P42">
        <f t="shared" si="10"/>
        <v>3.4928008596502025E-8</v>
      </c>
      <c r="Q42">
        <f t="shared" si="10"/>
        <v>1.1869830673916226E-9</v>
      </c>
    </row>
    <row r="43" spans="2:19" ht="15.75" x14ac:dyDescent="0.25">
      <c r="B43" s="8" t="s">
        <v>72</v>
      </c>
      <c r="C43">
        <f>+MAX(C40:C42)</f>
        <v>1.2</v>
      </c>
      <c r="D43">
        <f t="shared" ref="D43:Q43" si="11">+MAX(D40:D42)</f>
        <v>0.64999999999999991</v>
      </c>
      <c r="E43">
        <f t="shared" si="11"/>
        <v>0.13749999999999996</v>
      </c>
      <c r="F43">
        <f t="shared" si="11"/>
        <v>2.2500000000000075E-2</v>
      </c>
      <c r="G43">
        <f t="shared" si="11"/>
        <v>9.68749999999996E-3</v>
      </c>
      <c r="H43">
        <f t="shared" si="11"/>
        <v>2.4062500000000542E-3</v>
      </c>
      <c r="I43" s="3">
        <f t="shared" si="11"/>
        <v>4.1249999999992681E-4</v>
      </c>
      <c r="J43">
        <f t="shared" si="11"/>
        <v>1.4140624999992024E-4</v>
      </c>
      <c r="K43">
        <f t="shared" si="11"/>
        <v>4.2686631944510722E-5</v>
      </c>
      <c r="L43">
        <f t="shared" si="11"/>
        <v>7.4175347221094867E-6</v>
      </c>
      <c r="M43">
        <f t="shared" si="11"/>
        <v>2.1229383679877145E-6</v>
      </c>
      <c r="N43">
        <f t="shared" si="11"/>
        <v>7.6430483220146783E-7</v>
      </c>
      <c r="O43">
        <f t="shared" si="11"/>
        <v>1.3105468754659455E-7</v>
      </c>
      <c r="P43">
        <f t="shared" si="11"/>
        <v>3.4928008596502025E-8</v>
      </c>
      <c r="Q43">
        <f t="shared" si="11"/>
        <v>1.3758391648188706E-8</v>
      </c>
    </row>
    <row r="45" spans="2:19" ht="15.75" x14ac:dyDescent="0.25">
      <c r="B45" s="8" t="s">
        <v>73</v>
      </c>
      <c r="C45">
        <v>5.0000000000000001E-4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33F9-CC72-45BE-ACAF-A13918155AF1}">
  <dimension ref="B2:S37"/>
  <sheetViews>
    <sheetView tabSelected="1" topLeftCell="A25" zoomScale="130" zoomScaleNormal="130" workbookViewId="0">
      <selection activeCell="C32" sqref="C32"/>
    </sheetView>
  </sheetViews>
  <sheetFormatPr baseColWidth="10" defaultRowHeight="15" x14ac:dyDescent="0.25"/>
  <cols>
    <col min="9" max="9" width="18.85546875" customWidth="1"/>
  </cols>
  <sheetData>
    <row r="2" spans="2:10" x14ac:dyDescent="0.25">
      <c r="D2" t="s">
        <v>59</v>
      </c>
    </row>
    <row r="3" spans="2:10" x14ac:dyDescent="0.25">
      <c r="C3" s="5">
        <v>1</v>
      </c>
      <c r="D3" s="2">
        <v>1</v>
      </c>
      <c r="E3" s="2">
        <v>2</v>
      </c>
      <c r="G3" s="3">
        <v>6</v>
      </c>
      <c r="J3" t="s">
        <v>41</v>
      </c>
    </row>
    <row r="4" spans="2:10" x14ac:dyDescent="0.25">
      <c r="C4" s="2">
        <v>2</v>
      </c>
      <c r="D4" s="5">
        <v>1</v>
      </c>
      <c r="E4" s="2">
        <v>3</v>
      </c>
      <c r="G4" s="3">
        <v>3</v>
      </c>
      <c r="J4" t="s">
        <v>42</v>
      </c>
    </row>
    <row r="5" spans="2:10" x14ac:dyDescent="0.25">
      <c r="C5" s="2">
        <v>-4</v>
      </c>
      <c r="D5" s="2">
        <v>2</v>
      </c>
      <c r="E5" s="5">
        <v>8</v>
      </c>
      <c r="G5" s="3">
        <v>4</v>
      </c>
      <c r="J5" t="s">
        <v>43</v>
      </c>
    </row>
    <row r="8" spans="2:10" x14ac:dyDescent="0.25">
      <c r="C8" t="s">
        <v>30</v>
      </c>
      <c r="J8" t="s">
        <v>15</v>
      </c>
    </row>
    <row r="9" spans="2:10" x14ac:dyDescent="0.25">
      <c r="J9" t="s">
        <v>16</v>
      </c>
    </row>
    <row r="10" spans="2:10" x14ac:dyDescent="0.25">
      <c r="C10" t="s">
        <v>31</v>
      </c>
    </row>
    <row r="11" spans="2:10" x14ac:dyDescent="0.25">
      <c r="C11" t="s">
        <v>32</v>
      </c>
      <c r="J11" t="s">
        <v>17</v>
      </c>
    </row>
    <row r="12" spans="2:10" x14ac:dyDescent="0.25">
      <c r="B12" s="9"/>
      <c r="C12" s="9" t="s">
        <v>33</v>
      </c>
      <c r="D12" s="9"/>
      <c r="E12" s="9"/>
      <c r="F12" s="9"/>
      <c r="J12" t="s">
        <v>18</v>
      </c>
    </row>
    <row r="13" spans="2:10" x14ac:dyDescent="0.25">
      <c r="B13" s="9"/>
      <c r="C13" s="9"/>
      <c r="D13" s="9"/>
      <c r="E13" s="9"/>
      <c r="F13" s="9"/>
      <c r="J13" t="s">
        <v>19</v>
      </c>
    </row>
    <row r="14" spans="2:10" x14ac:dyDescent="0.25">
      <c r="B14" s="9"/>
      <c r="C14" s="9" t="s">
        <v>34</v>
      </c>
      <c r="D14" s="9"/>
      <c r="E14" s="9"/>
      <c r="F14" s="9"/>
    </row>
    <row r="15" spans="2:10" x14ac:dyDescent="0.25">
      <c r="B15" s="9"/>
      <c r="C15" s="9" t="s">
        <v>35</v>
      </c>
      <c r="D15" s="9"/>
      <c r="E15" s="9"/>
      <c r="F15" s="9"/>
      <c r="J15" t="s">
        <v>20</v>
      </c>
    </row>
    <row r="16" spans="2:10" x14ac:dyDescent="0.25">
      <c r="B16" s="9"/>
      <c r="C16" s="9" t="s">
        <v>36</v>
      </c>
      <c r="D16" s="9"/>
      <c r="E16" s="9"/>
      <c r="F16" s="9"/>
      <c r="J16" t="s">
        <v>21</v>
      </c>
    </row>
    <row r="17" spans="2:10" x14ac:dyDescent="0.25">
      <c r="J17" t="s">
        <v>22</v>
      </c>
    </row>
    <row r="18" spans="2:10" x14ac:dyDescent="0.25">
      <c r="C18" t="s">
        <v>37</v>
      </c>
      <c r="J18" t="s">
        <v>23</v>
      </c>
    </row>
    <row r="20" spans="2:10" x14ac:dyDescent="0.25">
      <c r="C20" t="s">
        <v>38</v>
      </c>
      <c r="J20">
        <v>6</v>
      </c>
    </row>
    <row r="21" spans="2:10" x14ac:dyDescent="0.25">
      <c r="C21" t="s">
        <v>39</v>
      </c>
      <c r="F21" t="s">
        <v>46</v>
      </c>
      <c r="J21">
        <v>3</v>
      </c>
    </row>
    <row r="22" spans="2:10" x14ac:dyDescent="0.25">
      <c r="D22" t="s">
        <v>47</v>
      </c>
      <c r="F22" t="s">
        <v>48</v>
      </c>
      <c r="J22">
        <v>4</v>
      </c>
    </row>
    <row r="23" spans="2:10" x14ac:dyDescent="0.25">
      <c r="B23" t="s">
        <v>40</v>
      </c>
      <c r="C23" s="5">
        <v>0</v>
      </c>
      <c r="D23" s="5">
        <f>+-D3/C3</f>
        <v>-1</v>
      </c>
      <c r="E23" s="5">
        <f>+-E3/C3</f>
        <v>-2</v>
      </c>
      <c r="F23" s="6">
        <f>+G3/C3</f>
        <v>6</v>
      </c>
      <c r="H23" t="s">
        <v>50</v>
      </c>
    </row>
    <row r="24" spans="2:10" x14ac:dyDescent="0.25">
      <c r="B24" t="s">
        <v>44</v>
      </c>
      <c r="C24" s="5">
        <f>+-C4/D4</f>
        <v>-2</v>
      </c>
      <c r="D24" s="5">
        <v>0</v>
      </c>
      <c r="E24" s="5">
        <f>+-E4/D4</f>
        <v>-3</v>
      </c>
      <c r="F24" s="6">
        <f>+G4/D4</f>
        <v>3</v>
      </c>
      <c r="H24" t="s">
        <v>49</v>
      </c>
      <c r="J24" t="s">
        <v>24</v>
      </c>
    </row>
    <row r="25" spans="2:10" x14ac:dyDescent="0.25">
      <c r="B25" t="s">
        <v>45</v>
      </c>
      <c r="C25" s="5">
        <f>+-C5/E5</f>
        <v>0.5</v>
      </c>
      <c r="D25" s="5">
        <f>+-D5/E5</f>
        <v>-0.25</v>
      </c>
      <c r="E25" s="5">
        <v>0</v>
      </c>
      <c r="F25" s="6">
        <f>+G5/E5</f>
        <v>0.5</v>
      </c>
      <c r="H25" t="s">
        <v>51</v>
      </c>
      <c r="J25" t="s">
        <v>25</v>
      </c>
    </row>
    <row r="27" spans="2:10" x14ac:dyDescent="0.25">
      <c r="C27" t="s">
        <v>52</v>
      </c>
      <c r="J27" t="s">
        <v>26</v>
      </c>
    </row>
    <row r="28" spans="2:10" x14ac:dyDescent="0.25">
      <c r="B28" s="9"/>
      <c r="C28" s="9"/>
      <c r="D28" s="9"/>
      <c r="E28" s="9"/>
      <c r="F28" s="9"/>
      <c r="G28" s="9"/>
      <c r="H28" s="9"/>
      <c r="J28" t="s">
        <v>27</v>
      </c>
    </row>
    <row r="29" spans="2:10" x14ac:dyDescent="0.25">
      <c r="B29" s="9" t="s">
        <v>53</v>
      </c>
      <c r="C29" s="9">
        <f>+ABS(D23)+ABS(E23)</f>
        <v>3</v>
      </c>
      <c r="D29" s="9"/>
      <c r="E29" s="9"/>
      <c r="F29" s="9"/>
      <c r="G29" s="9"/>
      <c r="H29" s="9"/>
      <c r="J29" s="4" t="s">
        <v>29</v>
      </c>
    </row>
    <row r="30" spans="2:10" x14ac:dyDescent="0.25">
      <c r="B30" s="9" t="s">
        <v>54</v>
      </c>
      <c r="C30" s="9">
        <f>+ABS(C24)+ABS(E24)</f>
        <v>5</v>
      </c>
      <c r="D30" s="9"/>
      <c r="E30" s="9" t="s">
        <v>57</v>
      </c>
      <c r="F30" s="9"/>
      <c r="G30" s="9"/>
      <c r="H30" s="9"/>
    </row>
    <row r="31" spans="2:10" x14ac:dyDescent="0.25">
      <c r="B31" s="9" t="s">
        <v>55</v>
      </c>
      <c r="C31" s="9">
        <f>+ABS(C25)+ABS(D25)</f>
        <v>0.75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25">
      <c r="B32" s="9" t="s">
        <v>56</v>
      </c>
      <c r="C32" s="10">
        <f>+MAX(C29:C31)</f>
        <v>5</v>
      </c>
      <c r="D32" s="9"/>
      <c r="E32" s="9"/>
      <c r="F32" s="9"/>
      <c r="G32" s="9"/>
      <c r="H32" s="9"/>
    </row>
    <row r="34" spans="2:19" x14ac:dyDescent="0.25">
      <c r="C34">
        <v>0</v>
      </c>
      <c r="D34">
        <v>1</v>
      </c>
    </row>
    <row r="35" spans="2:19" ht="15.75" x14ac:dyDescent="0.25">
      <c r="B35" s="8" t="s">
        <v>40</v>
      </c>
      <c r="C35" s="7">
        <v>0</v>
      </c>
      <c r="D35" s="7">
        <f>+$D$23*C36+ $E$23*C37+$F$23</f>
        <v>6</v>
      </c>
      <c r="E35" s="7">
        <f t="shared" ref="E35:S35" si="0">+$D$23*D36+ $E$23*D37+$F$23</f>
        <v>2</v>
      </c>
      <c r="F35" s="7">
        <f t="shared" si="0"/>
        <v>11</v>
      </c>
      <c r="G35" s="7">
        <f t="shared" si="0"/>
        <v>7</v>
      </c>
      <c r="H35" s="7">
        <f t="shared" si="0"/>
        <v>20.75</v>
      </c>
      <c r="I35" s="7">
        <f t="shared" si="0"/>
        <v>18.25</v>
      </c>
      <c r="J35" s="7">
        <f t="shared" si="0"/>
        <v>40.3125</v>
      </c>
      <c r="K35" s="7">
        <f t="shared" si="0"/>
        <v>42.8125</v>
      </c>
      <c r="L35" s="7">
        <f t="shared" si="0"/>
        <v>80.171875</v>
      </c>
      <c r="M35" s="7">
        <f t="shared" si="0"/>
        <v>95.578125</v>
      </c>
      <c r="N35" s="7">
        <f t="shared" si="0"/>
        <v>162.20703125</v>
      </c>
      <c r="O35" s="7">
        <f t="shared" si="0"/>
        <v>207.84765625</v>
      </c>
      <c r="P35" s="7">
        <f t="shared" si="0"/>
        <v>332.1513671875</v>
      </c>
      <c r="Q35" s="7">
        <f t="shared" si="0"/>
        <v>445.3369140625</v>
      </c>
      <c r="R35" s="7">
        <f t="shared" si="0"/>
        <v>685.688720703125</v>
      </c>
      <c r="S35" s="7">
        <f t="shared" si="0"/>
        <v>945.915283203125</v>
      </c>
    </row>
    <row r="36" spans="2:19" ht="15.75" x14ac:dyDescent="0.25">
      <c r="B36" s="8" t="s">
        <v>44</v>
      </c>
      <c r="C36" s="7">
        <v>0</v>
      </c>
      <c r="D36" s="7">
        <f>+$C$24*C35+$E$24*C37+$F$24</f>
        <v>3</v>
      </c>
      <c r="E36" s="7">
        <f t="shared" ref="E36:S36" si="1">+$C$24*D35+$E$24*D37+$F$24</f>
        <v>-10.5</v>
      </c>
      <c r="F36" s="7">
        <f t="shared" si="1"/>
        <v>-9.25</v>
      </c>
      <c r="G36" s="7">
        <f t="shared" si="1"/>
        <v>-31.375</v>
      </c>
      <c r="H36" s="7">
        <f t="shared" si="1"/>
        <v>-35.9375</v>
      </c>
      <c r="I36" s="7">
        <f t="shared" si="1"/>
        <v>-74.03125</v>
      </c>
      <c r="J36" s="7">
        <f t="shared" si="1"/>
        <v>-93.078125</v>
      </c>
      <c r="K36" s="7">
        <f t="shared" si="1"/>
        <v>-162.0234375</v>
      </c>
      <c r="L36" s="7">
        <f t="shared" si="1"/>
        <v>-214.40234375</v>
      </c>
      <c r="M36" s="7">
        <f t="shared" si="1"/>
        <v>-344.580078125</v>
      </c>
      <c r="N36" s="7">
        <f t="shared" si="1"/>
        <v>-470.7158203125</v>
      </c>
      <c r="O36" s="7">
        <f t="shared" si="1"/>
        <v>-724.71630859375</v>
      </c>
      <c r="P36" s="7">
        <f t="shared" si="1"/>
        <v>-1010.542724609375</v>
      </c>
      <c r="Q36" s="7">
        <f t="shared" si="1"/>
        <v>-1518.1114501953125</v>
      </c>
      <c r="R36" s="7">
        <f t="shared" si="1"/>
        <v>-2145.3079223632813</v>
      </c>
      <c r="S36" s="7">
        <f t="shared" si="1"/>
        <v>-3176.4664001464844</v>
      </c>
    </row>
    <row r="37" spans="2:19" ht="15.75" x14ac:dyDescent="0.25">
      <c r="B37" s="8" t="s">
        <v>45</v>
      </c>
      <c r="C37" s="7">
        <v>0</v>
      </c>
      <c r="D37" s="7">
        <f>+$C$25*C35+$D$25*C36+$F$25</f>
        <v>0.5</v>
      </c>
      <c r="E37" s="7">
        <f t="shared" ref="E37:S37" si="2">+$C$25*D35+$D$25*D36+$F$25</f>
        <v>2.75</v>
      </c>
      <c r="F37" s="7">
        <f t="shared" si="2"/>
        <v>4.125</v>
      </c>
      <c r="G37" s="7">
        <f t="shared" si="2"/>
        <v>8.3125</v>
      </c>
      <c r="H37" s="7">
        <f t="shared" si="2"/>
        <v>11.84375</v>
      </c>
      <c r="I37" s="7">
        <f t="shared" si="2"/>
        <v>19.859375</v>
      </c>
      <c r="J37" s="7">
        <f t="shared" si="2"/>
        <v>28.1328125</v>
      </c>
      <c r="K37" s="7">
        <f t="shared" si="2"/>
        <v>43.92578125</v>
      </c>
      <c r="L37" s="7">
        <f t="shared" si="2"/>
        <v>62.412109375</v>
      </c>
      <c r="M37" s="7">
        <f t="shared" si="2"/>
        <v>94.1865234375</v>
      </c>
      <c r="N37" s="7">
        <f t="shared" si="2"/>
        <v>134.43408203125</v>
      </c>
      <c r="O37" s="7">
        <f t="shared" si="2"/>
        <v>199.282470703125</v>
      </c>
      <c r="P37" s="7">
        <f t="shared" si="2"/>
        <v>285.6029052734375</v>
      </c>
      <c r="Q37" s="7">
        <f t="shared" si="2"/>
        <v>419.21136474609375</v>
      </c>
      <c r="R37" s="7">
        <f t="shared" si="2"/>
        <v>602.69631958007813</v>
      </c>
      <c r="S37" s="7">
        <f t="shared" si="2"/>
        <v>879.67134094238281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703C-42E8-4144-91F9-A094EE832296}">
  <dimension ref="B2:S48"/>
  <sheetViews>
    <sheetView topLeftCell="A39" zoomScale="150" zoomScaleNormal="150" workbookViewId="0">
      <selection activeCell="B45" sqref="B45"/>
    </sheetView>
  </sheetViews>
  <sheetFormatPr baseColWidth="10" defaultRowHeight="15" x14ac:dyDescent="0.25"/>
  <cols>
    <col min="9" max="9" width="18.85546875" customWidth="1"/>
  </cols>
  <sheetData>
    <row r="2" spans="2:10" x14ac:dyDescent="0.25">
      <c r="D2" t="s">
        <v>59</v>
      </c>
    </row>
    <row r="3" spans="2:10" x14ac:dyDescent="0.25">
      <c r="C3" s="5">
        <v>5</v>
      </c>
      <c r="D3" s="2">
        <v>1</v>
      </c>
      <c r="E3" s="2">
        <v>2</v>
      </c>
      <c r="G3" s="3">
        <v>6</v>
      </c>
      <c r="J3" t="s">
        <v>41</v>
      </c>
    </row>
    <row r="4" spans="2:10" x14ac:dyDescent="0.25">
      <c r="C4" s="2">
        <v>2</v>
      </c>
      <c r="D4" s="5">
        <v>6</v>
      </c>
      <c r="E4" s="2">
        <v>3</v>
      </c>
      <c r="G4" s="3">
        <v>3</v>
      </c>
      <c r="J4" t="s">
        <v>42</v>
      </c>
    </row>
    <row r="5" spans="2:10" x14ac:dyDescent="0.25">
      <c r="C5" s="2">
        <v>-4</v>
      </c>
      <c r="D5" s="2">
        <v>2</v>
      </c>
      <c r="E5" s="5">
        <v>8</v>
      </c>
      <c r="G5" s="3">
        <v>4</v>
      </c>
      <c r="J5" t="s">
        <v>43</v>
      </c>
    </row>
    <row r="8" spans="2:10" x14ac:dyDescent="0.25">
      <c r="C8" t="s">
        <v>30</v>
      </c>
      <c r="H8" s="3" t="s">
        <v>67</v>
      </c>
      <c r="J8" t="s">
        <v>15</v>
      </c>
    </row>
    <row r="9" spans="2:10" x14ac:dyDescent="0.25">
      <c r="J9" t="s">
        <v>16</v>
      </c>
    </row>
    <row r="10" spans="2:10" x14ac:dyDescent="0.25">
      <c r="C10" t="s">
        <v>31</v>
      </c>
    </row>
    <row r="11" spans="2:10" x14ac:dyDescent="0.25">
      <c r="C11" t="s">
        <v>32</v>
      </c>
      <c r="J11" t="s">
        <v>17</v>
      </c>
    </row>
    <row r="12" spans="2:10" x14ac:dyDescent="0.25">
      <c r="B12" s="9"/>
      <c r="C12" s="9" t="s">
        <v>33</v>
      </c>
      <c r="D12" s="9"/>
      <c r="E12" s="9"/>
      <c r="F12" s="9"/>
      <c r="J12" t="s">
        <v>18</v>
      </c>
    </row>
    <row r="13" spans="2:10" x14ac:dyDescent="0.25">
      <c r="B13" s="9"/>
      <c r="C13" s="9"/>
      <c r="D13" s="9"/>
      <c r="E13" s="9"/>
      <c r="F13" s="9"/>
      <c r="J13" t="s">
        <v>19</v>
      </c>
    </row>
    <row r="14" spans="2:10" x14ac:dyDescent="0.25">
      <c r="B14" s="9"/>
      <c r="C14" s="9" t="s">
        <v>34</v>
      </c>
      <c r="D14" s="9"/>
      <c r="E14" s="9"/>
      <c r="F14" s="9"/>
    </row>
    <row r="15" spans="2:10" x14ac:dyDescent="0.25">
      <c r="B15" s="9"/>
      <c r="C15" s="9" t="s">
        <v>35</v>
      </c>
      <c r="D15" s="9"/>
      <c r="E15" s="9"/>
      <c r="F15" s="9"/>
      <c r="J15" t="s">
        <v>20</v>
      </c>
    </row>
    <row r="16" spans="2:10" x14ac:dyDescent="0.25">
      <c r="B16" s="9"/>
      <c r="C16" s="9" t="s">
        <v>36</v>
      </c>
      <c r="D16" s="9"/>
      <c r="E16" s="9"/>
      <c r="F16" s="9"/>
      <c r="J16" t="s">
        <v>21</v>
      </c>
    </row>
    <row r="17" spans="2:10" x14ac:dyDescent="0.25">
      <c r="J17" t="s">
        <v>22</v>
      </c>
    </row>
    <row r="18" spans="2:10" x14ac:dyDescent="0.25">
      <c r="C18" t="s">
        <v>37</v>
      </c>
      <c r="J18" t="s">
        <v>23</v>
      </c>
    </row>
    <row r="20" spans="2:10" x14ac:dyDescent="0.25">
      <c r="C20" t="s">
        <v>38</v>
      </c>
      <c r="J20">
        <v>6</v>
      </c>
    </row>
    <row r="21" spans="2:10" x14ac:dyDescent="0.25">
      <c r="C21" t="s">
        <v>39</v>
      </c>
      <c r="F21" t="s">
        <v>46</v>
      </c>
      <c r="J21">
        <v>3</v>
      </c>
    </row>
    <row r="22" spans="2:10" x14ac:dyDescent="0.25">
      <c r="D22" t="s">
        <v>47</v>
      </c>
      <c r="F22" t="s">
        <v>48</v>
      </c>
      <c r="J22">
        <v>4</v>
      </c>
    </row>
    <row r="23" spans="2:10" x14ac:dyDescent="0.25">
      <c r="B23" t="s">
        <v>40</v>
      </c>
      <c r="C23" s="5">
        <v>0</v>
      </c>
      <c r="D23" s="5">
        <f>+-D3/C3</f>
        <v>-0.2</v>
      </c>
      <c r="E23" s="5">
        <f>+-E3/C3</f>
        <v>-0.4</v>
      </c>
      <c r="F23" s="6">
        <f>+G3/C3</f>
        <v>1.2</v>
      </c>
      <c r="H23" t="s">
        <v>60</v>
      </c>
    </row>
    <row r="24" spans="2:10" x14ac:dyDescent="0.25">
      <c r="B24" t="s">
        <v>44</v>
      </c>
      <c r="C24" s="5">
        <f>+-C4/D4</f>
        <v>-0.33333333333333331</v>
      </c>
      <c r="D24" s="5">
        <v>0</v>
      </c>
      <c r="E24" s="5">
        <f>+-E4/D4</f>
        <v>-0.5</v>
      </c>
      <c r="F24" s="6">
        <f>+G4/D4</f>
        <v>0.5</v>
      </c>
      <c r="H24" t="s">
        <v>61</v>
      </c>
      <c r="J24" t="s">
        <v>24</v>
      </c>
    </row>
    <row r="25" spans="2:10" x14ac:dyDescent="0.25">
      <c r="B25" t="s">
        <v>45</v>
      </c>
      <c r="C25" s="5">
        <f>+-C5/E5</f>
        <v>0.5</v>
      </c>
      <c r="D25" s="5">
        <f>+-D5/E5</f>
        <v>-0.25</v>
      </c>
      <c r="E25" s="5">
        <v>0</v>
      </c>
      <c r="F25" s="6">
        <f>+G5/E5</f>
        <v>0.5</v>
      </c>
      <c r="H25" t="s">
        <v>62</v>
      </c>
      <c r="J25" t="s">
        <v>25</v>
      </c>
    </row>
    <row r="27" spans="2:10" x14ac:dyDescent="0.25">
      <c r="C27" t="s">
        <v>52</v>
      </c>
      <c r="J27" t="s">
        <v>26</v>
      </c>
    </row>
    <row r="28" spans="2:10" x14ac:dyDescent="0.25">
      <c r="B28" s="9"/>
      <c r="C28" s="9"/>
      <c r="D28" s="9"/>
      <c r="E28" s="9"/>
      <c r="F28" s="9"/>
      <c r="G28" s="9"/>
      <c r="H28" s="9"/>
      <c r="J28" t="s">
        <v>27</v>
      </c>
    </row>
    <row r="29" spans="2:10" x14ac:dyDescent="0.25">
      <c r="B29" s="9" t="s">
        <v>53</v>
      </c>
      <c r="C29" s="9">
        <f>+ABS(D23)+ABS(E23)</f>
        <v>0.60000000000000009</v>
      </c>
      <c r="D29" s="9"/>
      <c r="E29" s="9"/>
      <c r="F29" s="9"/>
      <c r="G29" s="9"/>
      <c r="H29" s="9"/>
      <c r="J29" s="4" t="s">
        <v>29</v>
      </c>
    </row>
    <row r="30" spans="2:10" x14ac:dyDescent="0.25">
      <c r="B30" s="9" t="s">
        <v>54</v>
      </c>
      <c r="C30" s="9">
        <f>+ABS(C24)+ABS(E24)</f>
        <v>0.83333333333333326</v>
      </c>
      <c r="D30" s="9"/>
      <c r="E30" s="9" t="s">
        <v>57</v>
      </c>
      <c r="F30" s="9"/>
      <c r="G30" s="9"/>
      <c r="H30" s="9"/>
    </row>
    <row r="31" spans="2:10" x14ac:dyDescent="0.25">
      <c r="B31" s="9" t="s">
        <v>55</v>
      </c>
      <c r="C31" s="9">
        <f>+ABS(C25)+ABS(D25)</f>
        <v>0.75</v>
      </c>
      <c r="D31" s="9"/>
      <c r="E31" s="9" t="s">
        <v>58</v>
      </c>
      <c r="F31" s="9"/>
      <c r="G31" s="9"/>
      <c r="H31" s="9"/>
      <c r="J31" t="s">
        <v>28</v>
      </c>
    </row>
    <row r="32" spans="2:10" x14ac:dyDescent="0.25">
      <c r="B32" s="9" t="s">
        <v>56</v>
      </c>
      <c r="C32" s="10">
        <f>+MAX(C29:C31)</f>
        <v>0.83333333333333326</v>
      </c>
      <c r="D32" s="9"/>
      <c r="E32" s="9"/>
      <c r="F32" s="9"/>
      <c r="G32" s="9"/>
      <c r="H32" s="9"/>
    </row>
    <row r="34" spans="2:19" x14ac:dyDescent="0.25"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</row>
    <row r="35" spans="2:19" ht="15.75" x14ac:dyDescent="0.25">
      <c r="B35" s="8" t="s">
        <v>40</v>
      </c>
      <c r="C35" s="7">
        <v>0</v>
      </c>
      <c r="D35" s="7">
        <f>+$D$23*C36+ $E$23*C37+$F$23</f>
        <v>1.2</v>
      </c>
      <c r="E35" s="7">
        <f t="shared" ref="E35:I35" si="0">+$D$23*D36+ $E$23*D37+$F$23</f>
        <v>0.75</v>
      </c>
      <c r="F35" s="7">
        <f t="shared" si="0"/>
        <v>0.87874999999999992</v>
      </c>
      <c r="G35" s="7">
        <f t="shared" si="0"/>
        <v>0.85088541666666662</v>
      </c>
      <c r="H35" s="7">
        <f t="shared" si="0"/>
        <v>0.85848394097222225</v>
      </c>
      <c r="I35" s="12">
        <f t="shared" si="0"/>
        <v>0.85677410662615738</v>
      </c>
      <c r="J35" s="7">
        <f t="shared" ref="J35:M35" si="1">+$D$23*I36+ $E$23*I37+$F$23</f>
        <v>0.85722527593918785</v>
      </c>
      <c r="K35" s="7">
        <f t="shared" si="1"/>
        <v>0.8571209855005083</v>
      </c>
      <c r="L35" s="7">
        <f t="shared" si="1"/>
        <v>0.85714788940110487</v>
      </c>
      <c r="M35" s="7">
        <f t="shared" si="1"/>
        <v>0.8571415538833127</v>
      </c>
      <c r="N35" s="7">
        <f t="shared" ref="N35:S35" si="2">+$D$23*M36+ $E$23*M37+$F$23</f>
        <v>0.85714316305825045</v>
      </c>
      <c r="O35" s="7">
        <f t="shared" si="2"/>
        <v>0.85714293180020573</v>
      </c>
      <c r="P35" s="7">
        <f t="shared" si="2"/>
        <v>0.85714283287256965</v>
      </c>
      <c r="Q35" s="7">
        <f t="shared" si="2"/>
        <v>0.85714286161930242</v>
      </c>
      <c r="R35" s="7">
        <f t="shared" si="2"/>
        <v>0.85714285858939865</v>
      </c>
      <c r="S35" s="7">
        <f t="shared" si="2"/>
        <v>0.85714285670104862</v>
      </c>
    </row>
    <row r="36" spans="2:19" ht="15.75" x14ac:dyDescent="0.25">
      <c r="B36" s="8" t="s">
        <v>44</v>
      </c>
      <c r="C36" s="7">
        <v>0</v>
      </c>
      <c r="D36" s="7">
        <f>+$C$24*D35+$E$24*C37+$F$24</f>
        <v>0.10000000000000003</v>
      </c>
      <c r="E36" s="7">
        <f t="shared" ref="E36:I36" si="3">+$C$24*E35+$E$24*D37+$F$24</f>
        <v>-0.28749999999999998</v>
      </c>
      <c r="F36" s="7">
        <f t="shared" si="3"/>
        <v>-0.26635416666666667</v>
      </c>
      <c r="G36" s="7">
        <f t="shared" si="3"/>
        <v>-0.28661024305555549</v>
      </c>
      <c r="H36" s="7">
        <f t="shared" si="3"/>
        <v>-0.28470894820601844</v>
      </c>
      <c r="I36" s="12">
        <f t="shared" si="3"/>
        <v>-0.28580097264419368</v>
      </c>
      <c r="J36" s="7">
        <f t="shared" ref="J36" si="4">+$C$24*J35+$E$24*I37+$F$24</f>
        <v>-0.28566040688345951</v>
      </c>
      <c r="K36" s="7">
        <f t="shared" ref="K36" si="5">+$C$24*K35+$E$24*J37+$F$24</f>
        <v>-0.28572086501206551</v>
      </c>
      <c r="L36" s="7">
        <f t="shared" ref="L36" si="6">+$C$24*L35+$E$24*K37+$F$24</f>
        <v>-0.28571131763533686</v>
      </c>
      <c r="M36" s="7">
        <f t="shared" ref="M36" si="7">+$C$24*M35+$E$24*L37+$F$24</f>
        <v>-0.28571473834913075</v>
      </c>
      <c r="N36" s="7">
        <f t="shared" ref="N36:S36" si="8">+$C$24*M35+$E$24*M37+$F$24</f>
        <v>-0.28571358205890707</v>
      </c>
      <c r="O36" s="7">
        <f t="shared" si="8"/>
        <v>-0.28571411845055295</v>
      </c>
      <c r="P36" s="7">
        <f t="shared" si="8"/>
        <v>-0.28571429912199453</v>
      </c>
      <c r="Q36" s="7">
        <f t="shared" si="8"/>
        <v>-0.28571427538056038</v>
      </c>
      <c r="R36" s="7">
        <f t="shared" si="8"/>
        <v>-0.2857142828148258</v>
      </c>
      <c r="S36" s="7">
        <f t="shared" si="8"/>
        <v>-0.28571428602386184</v>
      </c>
    </row>
    <row r="37" spans="2:19" ht="15.75" x14ac:dyDescent="0.25">
      <c r="B37" s="8" t="s">
        <v>45</v>
      </c>
      <c r="C37" s="7">
        <v>0</v>
      </c>
      <c r="D37" s="7">
        <f>+$C$25*D35+$D$25*D36+$F$25</f>
        <v>1.075</v>
      </c>
      <c r="E37" s="7">
        <f t="shared" ref="E37:I37" si="9">+$C$25*E35+$D$25*E36+$F$25</f>
        <v>0.94687500000000002</v>
      </c>
      <c r="F37" s="7">
        <f t="shared" si="9"/>
        <v>1.0059635416666666</v>
      </c>
      <c r="G37" s="7">
        <f t="shared" si="9"/>
        <v>0.99709526909722213</v>
      </c>
      <c r="H37" s="7">
        <f t="shared" si="9"/>
        <v>1.0004192075376157</v>
      </c>
      <c r="I37" s="12">
        <f t="shared" si="9"/>
        <v>0.99983729647412711</v>
      </c>
      <c r="J37" s="7">
        <f t="shared" ref="J37" si="10">+$C$25*J35+$D$25*J36+$F$25</f>
        <v>1.0000277396904589</v>
      </c>
      <c r="K37" s="7">
        <f t="shared" ref="K37" si="11">+$C$25*K35+$D$25*K36+$F$25</f>
        <v>0.99999070900327047</v>
      </c>
      <c r="L37" s="7">
        <f t="shared" ref="L37" si="12">+$C$25*L35+$D$25*L36+$F$25</f>
        <v>1.0000017741093865</v>
      </c>
      <c r="M37" s="7">
        <f t="shared" ref="M37" si="13">+$C$25*M35+$D$25*M36+$F$25</f>
        <v>0.99999946152893904</v>
      </c>
      <c r="N37" s="7">
        <f t="shared" ref="N37:S37" si="14">+$C$25*M35+$D$25*M36+$F$25</f>
        <v>0.99999946152893904</v>
      </c>
      <c r="O37" s="7">
        <f t="shared" si="14"/>
        <v>0.99999997704385202</v>
      </c>
      <c r="P37" s="7">
        <f t="shared" si="14"/>
        <v>0.9999999955127411</v>
      </c>
      <c r="Q37" s="7">
        <f t="shared" si="14"/>
        <v>0.9999999912167834</v>
      </c>
      <c r="R37" s="7">
        <f t="shared" si="14"/>
        <v>0.99999999965479125</v>
      </c>
      <c r="S37" s="7">
        <f t="shared" si="14"/>
        <v>0.99999999999840572</v>
      </c>
    </row>
    <row r="39" spans="2:19" ht="15.75" x14ac:dyDescent="0.25">
      <c r="B39" s="8" t="s">
        <v>63</v>
      </c>
    </row>
    <row r="41" spans="2:19" ht="15.75" x14ac:dyDescent="0.25">
      <c r="B41" s="8" t="s">
        <v>64</v>
      </c>
      <c r="C41" s="7">
        <f>+ABS(D35-C35)</f>
        <v>1.2</v>
      </c>
      <c r="D41" s="7">
        <f t="shared" ref="D41:G41" si="15">+ABS(E35-D35)</f>
        <v>0.44999999999999996</v>
      </c>
      <c r="E41" s="7">
        <f t="shared" si="15"/>
        <v>0.12874999999999992</v>
      </c>
      <c r="F41" s="7">
        <f t="shared" si="15"/>
        <v>2.7864583333333304E-2</v>
      </c>
      <c r="G41" s="7">
        <f t="shared" si="15"/>
        <v>7.5985243055556317E-3</v>
      </c>
      <c r="H41" s="7">
        <f t="shared" ref="H41:I41" si="16">+ABS(I35-H35)</f>
        <v>1.7098343460648646E-3</v>
      </c>
      <c r="I41" s="7">
        <f t="shared" si="16"/>
        <v>4.5116931303046393E-4</v>
      </c>
    </row>
    <row r="42" spans="2:19" ht="15.75" x14ac:dyDescent="0.25">
      <c r="B42" s="8" t="s">
        <v>65</v>
      </c>
      <c r="C42" s="7">
        <f t="shared" ref="C42:G43" si="17">+ABS(D36-C36)</f>
        <v>0.10000000000000003</v>
      </c>
      <c r="D42" s="7">
        <f t="shared" si="17"/>
        <v>0.38750000000000001</v>
      </c>
      <c r="E42" s="7">
        <f t="shared" si="17"/>
        <v>2.1145833333333308E-2</v>
      </c>
      <c r="F42" s="7">
        <f t="shared" si="17"/>
        <v>2.0256076388888822E-2</v>
      </c>
      <c r="G42" s="7">
        <f t="shared" si="17"/>
        <v>1.9012948495370496E-3</v>
      </c>
      <c r="H42" s="7">
        <f t="shared" ref="H42:I42" si="18">+ABS(I36-H36)</f>
        <v>1.0920244381752431E-3</v>
      </c>
      <c r="I42" s="7">
        <f t="shared" si="18"/>
        <v>1.4056576073417926E-4</v>
      </c>
    </row>
    <row r="43" spans="2:19" ht="15.75" x14ac:dyDescent="0.25">
      <c r="B43" s="8" t="s">
        <v>66</v>
      </c>
      <c r="C43" s="7">
        <f t="shared" si="17"/>
        <v>1.075</v>
      </c>
      <c r="D43" s="7">
        <f t="shared" si="17"/>
        <v>0.12812499999999993</v>
      </c>
      <c r="E43" s="7">
        <f t="shared" si="17"/>
        <v>5.908854166666655E-2</v>
      </c>
      <c r="F43" s="7">
        <f t="shared" si="17"/>
        <v>8.8682725694444464E-3</v>
      </c>
      <c r="G43" s="7">
        <f t="shared" si="17"/>
        <v>3.3239384403935812E-3</v>
      </c>
      <c r="H43" s="7">
        <f t="shared" ref="H43:I43" si="19">+ABS(I37-H37)</f>
        <v>5.8191106348859378E-4</v>
      </c>
      <c r="I43" s="7">
        <f t="shared" si="19"/>
        <v>1.9044321633177042E-4</v>
      </c>
    </row>
    <row r="44" spans="2:19" ht="15.75" x14ac:dyDescent="0.25">
      <c r="B44" s="8" t="s">
        <v>72</v>
      </c>
      <c r="C44">
        <f>+MAX(C41:C43)</f>
        <v>1.2</v>
      </c>
      <c r="D44">
        <f t="shared" ref="D44:G44" si="20">+MAX(D41:D43)</f>
        <v>0.44999999999999996</v>
      </c>
      <c r="E44">
        <f t="shared" si="20"/>
        <v>0.12874999999999992</v>
      </c>
      <c r="F44">
        <f t="shared" si="20"/>
        <v>2.7864583333333304E-2</v>
      </c>
      <c r="G44">
        <f t="shared" si="20"/>
        <v>7.5985243055556317E-3</v>
      </c>
      <c r="H44">
        <f t="shared" ref="H44" si="21">+MAX(H41:H43)</f>
        <v>1.7098343460648646E-3</v>
      </c>
      <c r="I44" s="13">
        <f t="shared" ref="I44" si="22">+MAX(I41:I43)</f>
        <v>4.5116931303046393E-4</v>
      </c>
    </row>
    <row r="45" spans="2:19" x14ac:dyDescent="0.25">
      <c r="C45" t="s">
        <v>68</v>
      </c>
    </row>
    <row r="46" spans="2:19" x14ac:dyDescent="0.25">
      <c r="C46" t="s">
        <v>69</v>
      </c>
    </row>
    <row r="47" spans="2:19" x14ac:dyDescent="0.25">
      <c r="C47" s="3" t="s">
        <v>70</v>
      </c>
    </row>
    <row r="48" spans="2:19" x14ac:dyDescent="0.25">
      <c r="C48">
        <f>+I44</f>
        <v>4.5116931303046393E-4</v>
      </c>
      <c r="D48" s="14" t="s">
        <v>71</v>
      </c>
      <c r="E48" t="str">
        <f>+H8</f>
        <v>tol = 0.0005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8E4A-8ED6-4D0A-B016-A9CFD4350A4C}">
  <dimension ref="C3:C22"/>
  <sheetViews>
    <sheetView topLeftCell="A10" workbookViewId="0">
      <selection activeCell="F26" sqref="F26"/>
    </sheetView>
  </sheetViews>
  <sheetFormatPr baseColWidth="10" defaultRowHeight="15" x14ac:dyDescent="0.25"/>
  <sheetData>
    <row r="3" spans="3:3" x14ac:dyDescent="0.25">
      <c r="C3" t="s">
        <v>74</v>
      </c>
    </row>
    <row r="4" spans="3:3" x14ac:dyDescent="0.25">
      <c r="C4" t="s">
        <v>75</v>
      </c>
    </row>
    <row r="6" spans="3:3" x14ac:dyDescent="0.25">
      <c r="C6" t="s">
        <v>76</v>
      </c>
    </row>
    <row r="7" spans="3:3" x14ac:dyDescent="0.25">
      <c r="C7" t="s">
        <v>77</v>
      </c>
    </row>
    <row r="8" spans="3:3" x14ac:dyDescent="0.25">
      <c r="C8" t="s">
        <v>78</v>
      </c>
    </row>
    <row r="10" spans="3:3" x14ac:dyDescent="0.25">
      <c r="C10" t="s">
        <v>79</v>
      </c>
    </row>
    <row r="11" spans="3:3" x14ac:dyDescent="0.25">
      <c r="C11" t="s">
        <v>23</v>
      </c>
    </row>
    <row r="13" spans="3:3" x14ac:dyDescent="0.25">
      <c r="C13" s="15">
        <v>78500</v>
      </c>
    </row>
    <row r="14" spans="3:3" x14ac:dyDescent="0.25">
      <c r="C14" s="15">
        <v>-193000</v>
      </c>
    </row>
    <row r="15" spans="3:3" x14ac:dyDescent="0.25">
      <c r="C15" s="15">
        <v>714000</v>
      </c>
    </row>
    <row r="17" spans="3:3" x14ac:dyDescent="0.25">
      <c r="C17" t="s">
        <v>80</v>
      </c>
    </row>
    <row r="18" spans="3:3" x14ac:dyDescent="0.25">
      <c r="C18" t="s">
        <v>81</v>
      </c>
    </row>
    <row r="20" spans="3:3" x14ac:dyDescent="0.25">
      <c r="C20" s="15"/>
    </row>
    <row r="21" spans="3:3" x14ac:dyDescent="0.25">
      <c r="C21" s="15"/>
    </row>
    <row r="22" spans="3:3" x14ac:dyDescent="0.25">
      <c r="C2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ej1</vt:lpstr>
      <vt:lpstr>ej2</vt:lpstr>
      <vt:lpstr>jacobi</vt:lpstr>
      <vt:lpstr>no converge</vt:lpstr>
      <vt:lpstr>seidel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brigida carvajal</cp:lastModifiedBy>
  <cp:lastPrinted>2022-09-08T15:38:18Z</cp:lastPrinted>
  <dcterms:created xsi:type="dcterms:W3CDTF">2022-09-08T14:15:57Z</dcterms:created>
  <dcterms:modified xsi:type="dcterms:W3CDTF">2024-09-12T14:33:46Z</dcterms:modified>
</cp:coreProperties>
</file>