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<sst xmlns="http://schemas.openxmlformats.org/spreadsheetml/2006/main" count="13">
  <si>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SPK F-AHP Nominasi Best Picture di Golden Globes Awards</t>
  </si>
  <si>
    <t>Kriteria</t>
  </si>
  <si>
    <t>Alternatif</t>
  </si>
  <si>
    <t>Visual</t>
  </si>
  <si>
    <t>Audio</t>
  </si>
  <si>
    <t>Marriage Story</t>
  </si>
  <si>
    <t>Waktu Tayang</t>
  </si>
  <si>
    <t>Joker</t>
  </si>
  <si>
    <t>Nilai Eigen</t>
  </si>
  <si>
    <t>Rata-Rata</t>
  </si>
  <si>
    <t>Bobot Evaluasi</t>
  </si>
  <si>
    <t>Bobot Akhir</t>
  </si>
  <si>
    <t>Kesimpulannya 1917 adalah pemenang Best Picture terpilih di Golden Globes Awards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</si>
</sst>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b/>
      <i/>
      <sz val="12"/>
      <color rgb="FF000000"/>
      <name val="Arial"/>
      <charset val="134"/>
    </font>
    <font>
      <i/>
      <sz val="12"/>
      <color theme="1"/>
      <name val="Arial"/>
      <charset val="134"/>
    </font>
    <font>
      <i/>
      <sz val="12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6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</cellStyleXfs>
  <cellXfs count="6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 applyFont="1" applyFill="1" applyBorder="1" applyAlignment="1"/>
    <xf numFmtId="0" fontId="4" fillId="0" borderId="0" xfId="0" applyFont="1" applyFill="1" applyBorder="1"/>
    <xf numFmtId="0" fontId="5" fillId="0" borderId="0" xfId="0" applyFont="1" applyFill="1" applyBorder="1"/>
    <xf numFmtId="0" fontId="5" fillId="3" borderId="0" xfId="0" applyFont="1" applyFill="1" applyAlignment="1"/>
    <xf numFmtId="0" fontId="5" fillId="4" borderId="0" xfId="0" applyFont="1" applyFill="1" applyAlignment="1"/>
    <xf numFmtId="0" fontId="4" fillId="0" borderId="0" xfId="0" applyFont="1" applyFill="1" applyBorder="1" applyAlignment="1"/>
    <xf numFmtId="0" fontId="4" fillId="3" borderId="0" xfId="0" applyFont="1" applyFill="1" applyAlignment="1"/>
    <xf numFmtId="0" fontId="4" fillId="4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5" fillId="5" borderId="0" xfId="0" applyFont="1" applyFill="1" applyAlignment="1"/>
    <xf numFmtId="0" fontId="5" fillId="6" borderId="0" xfId="0" applyFont="1" applyFill="1" applyAlignment="1"/>
    <xf numFmtId="0" fontId="4" fillId="5" borderId="0" xfId="0" applyFont="1" applyFill="1" applyAlignment="1"/>
    <xf numFmtId="2" fontId="4" fillId="5" borderId="0" xfId="0" applyNumberFormat="1" applyFont="1" applyFill="1" applyAlignment="1"/>
    <xf numFmtId="2" fontId="5" fillId="6" borderId="0" xfId="0" applyNumberFormat="1" applyFont="1" applyFill="1"/>
    <xf numFmtId="0" fontId="4" fillId="5" borderId="0" xfId="0" applyFont="1" applyFill="1"/>
    <xf numFmtId="2" fontId="5" fillId="5" borderId="0" xfId="0" applyNumberFormat="1" applyFont="1" applyFill="1"/>
    <xf numFmtId="0" fontId="5" fillId="6" borderId="0" xfId="0" applyFont="1" applyFill="1"/>
    <xf numFmtId="0" fontId="5" fillId="7" borderId="0" xfId="0" applyFont="1" applyFill="1" applyAlignment="1"/>
    <xf numFmtId="0" fontId="5" fillId="7" borderId="0" xfId="0" applyFont="1" applyFill="1" applyAlignment="1">
      <alignment horizontal="left"/>
    </xf>
    <xf numFmtId="0" fontId="4" fillId="7" borderId="0" xfId="0" applyFont="1" applyFill="1" applyAlignment="1"/>
    <xf numFmtId="0" fontId="5" fillId="8" borderId="0" xfId="0" applyFont="1" applyFill="1" applyAlignment="1"/>
    <xf numFmtId="0" fontId="4" fillId="7" borderId="0" xfId="0" applyFont="1" applyFill="1" applyAlignment="1">
      <alignment horizontal="left"/>
    </xf>
    <xf numFmtId="2" fontId="4" fillId="7" borderId="0" xfId="0" applyNumberFormat="1" applyFont="1" applyFill="1" applyAlignment="1"/>
    <xf numFmtId="2" fontId="5" fillId="8" borderId="0" xfId="0" applyNumberFormat="1" applyFont="1" applyFill="1"/>
    <xf numFmtId="0" fontId="4" fillId="7" borderId="0" xfId="0" applyFont="1" applyFill="1"/>
    <xf numFmtId="2" fontId="5" fillId="7" borderId="0" xfId="0" applyNumberFormat="1" applyFont="1" applyFill="1"/>
    <xf numFmtId="0" fontId="5" fillId="8" borderId="0" xfId="0" applyFont="1" applyFill="1"/>
    <xf numFmtId="0" fontId="5" fillId="9" borderId="0" xfId="0" applyFont="1" applyFill="1" applyAlignment="1"/>
    <xf numFmtId="0" fontId="5" fillId="9" borderId="0" xfId="0" applyFont="1" applyFill="1" applyAlignment="1">
      <alignment horizontal="left"/>
    </xf>
    <xf numFmtId="0" fontId="4" fillId="9" borderId="0" xfId="0" applyFont="1" applyFill="1" applyAlignment="1"/>
    <xf numFmtId="2" fontId="5" fillId="10" borderId="0" xfId="0" applyNumberFormat="1" applyFont="1" applyFill="1" applyAlignment="1"/>
    <xf numFmtId="0" fontId="4" fillId="9" borderId="0" xfId="0" applyFont="1" applyFill="1" applyAlignment="1">
      <alignment horizontal="left"/>
    </xf>
    <xf numFmtId="2" fontId="4" fillId="9" borderId="0" xfId="0" applyNumberFormat="1" applyFont="1" applyFill="1" applyAlignment="1"/>
    <xf numFmtId="2" fontId="5" fillId="10" borderId="0" xfId="0" applyNumberFormat="1" applyFont="1" applyFill="1"/>
    <xf numFmtId="0" fontId="4" fillId="9" borderId="0" xfId="0" applyFont="1" applyFill="1"/>
    <xf numFmtId="2" fontId="5" fillId="9" borderId="0" xfId="0" applyNumberFormat="1" applyFont="1" applyFill="1"/>
    <xf numFmtId="0" fontId="5" fillId="11" borderId="0" xfId="0" applyFont="1" applyFill="1" applyAlignment="1"/>
    <xf numFmtId="0" fontId="5" fillId="11" borderId="0" xfId="0" applyFont="1" applyFill="1" applyAlignment="1">
      <alignment horizontal="left"/>
    </xf>
    <xf numFmtId="0" fontId="4" fillId="11" borderId="0" xfId="0" applyFont="1" applyFill="1" applyAlignment="1"/>
    <xf numFmtId="2" fontId="5" fillId="12" borderId="0" xfId="0" applyNumberFormat="1" applyFont="1" applyFill="1" applyAlignment="1"/>
    <xf numFmtId="0" fontId="4" fillId="11" borderId="0" xfId="0" applyFont="1" applyFill="1" applyAlignment="1">
      <alignment horizontal="left"/>
    </xf>
    <xf numFmtId="2" fontId="4" fillId="11" borderId="0" xfId="0" applyNumberFormat="1" applyFont="1" applyFill="1" applyAlignment="1"/>
    <xf numFmtId="2" fontId="5" fillId="12" borderId="0" xfId="0" applyNumberFormat="1" applyFont="1" applyFill="1"/>
    <xf numFmtId="0" fontId="4" fillId="11" borderId="0" xfId="0" applyFont="1" applyFill="1"/>
    <xf numFmtId="2" fontId="5" fillId="11" borderId="0" xfId="0" applyNumberFormat="1" applyFont="1" applyFill="1"/>
    <xf numFmtId="2" fontId="5" fillId="4" borderId="1" xfId="0" applyNumberFormat="1" applyFont="1" applyFill="1" applyBorder="1" applyAlignment="1"/>
    <xf numFmtId="2" fontId="5" fillId="8" borderId="1" xfId="0" applyNumberFormat="1" applyFont="1" applyFill="1" applyBorder="1" applyAlignment="1"/>
    <xf numFmtId="2" fontId="5" fillId="10" borderId="1" xfId="0" applyNumberFormat="1" applyFont="1" applyFill="1" applyBorder="1" applyAlignment="1"/>
    <xf numFmtId="2" fontId="5" fillId="12" borderId="1" xfId="0" applyNumberFormat="1" applyFont="1" applyFill="1" applyBorder="1" applyAlignment="1"/>
    <xf numFmtId="2" fontId="5" fillId="6" borderId="1" xfId="0" applyNumberFormat="1" applyFont="1" applyFill="1" applyBorder="1" applyAlignment="1"/>
    <xf numFmtId="2" fontId="4" fillId="2" borderId="1" xfId="0" applyNumberFormat="1" applyFont="1" applyFill="1" applyBorder="1" applyAlignment="1"/>
    <xf numFmtId="0" fontId="4" fillId="4" borderId="1" xfId="0" applyFont="1" applyFill="1" applyBorder="1" applyAlignment="1">
      <alignment horizontal="left"/>
    </xf>
    <xf numFmtId="2" fontId="4" fillId="8" borderId="1" xfId="0" applyNumberFormat="1" applyFont="1" applyFill="1" applyBorder="1"/>
    <xf numFmtId="2" fontId="4" fillId="10" borderId="1" xfId="0" applyNumberFormat="1" applyFont="1" applyFill="1" applyBorder="1"/>
    <xf numFmtId="2" fontId="4" fillId="12" borderId="1" xfId="0" applyNumberFormat="1" applyFont="1" applyFill="1" applyBorder="1"/>
    <xf numFmtId="2" fontId="5" fillId="6" borderId="1" xfId="0" applyNumberFormat="1" applyFont="1" applyFill="1" applyBorder="1"/>
    <xf numFmtId="2" fontId="5" fillId="4" borderId="1" xfId="0" applyNumberFormat="1" applyFont="1" applyFill="1" applyBorder="1"/>
    <xf numFmtId="0" fontId="5" fillId="0" borderId="0" xfId="0" applyFont="1" applyAlignment="1"/>
    <xf numFmtId="2" fontId="5" fillId="2" borderId="1" xfId="0" applyNumberFormat="1" applyFont="1" applyFill="1" applyBorder="1"/>
    <xf numFmtId="0" fontId="5" fillId="13" borderId="0" xfId="0" applyFont="1" applyFill="1" applyAlignment="1"/>
    <xf numFmtId="2" fontId="5" fillId="13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7"/>
  <sheetViews>
    <sheetView tabSelected="1" zoomScale="85" zoomScaleNormal="85" workbookViewId="0">
      <selection activeCell="G7" sqref="G7"/>
    </sheetView>
  </sheetViews>
  <sheetFormatPr defaultColWidth="14.4272727272727" defaultRowHeight="15.75" customHeight="1"/>
  <sheetData>
    <row r="1" ht="15.5" spans="1:6">
      <c r="A1" s="1" t="s">
        <v>0</v>
      </c>
      <c r="B1" s="2"/>
      <c r="C1" s="2"/>
      <c r="D1" s="2"/>
      <c r="E1" s="3"/>
      <c r="F1" s="4"/>
    </row>
    <row r="2" ht="12.5" spans="3:7">
      <c r="C2" s="5"/>
      <c r="D2" s="6"/>
      <c r="E2" s="7"/>
      <c r="F2" s="7"/>
      <c r="G2" s="7"/>
    </row>
    <row r="3" ht="12.5" spans="1:7">
      <c r="A3" s="8" t="s">
        <v>1</v>
      </c>
      <c r="B3" s="9" t="s">
        <v>2</v>
      </c>
      <c r="C3" s="5"/>
      <c r="D3" s="10"/>
      <c r="E3" s="10"/>
      <c r="F3" s="10"/>
      <c r="G3" s="10"/>
    </row>
    <row r="4" ht="12.5" spans="1:7">
      <c r="A4" s="11" t="s">
        <v>3</v>
      </c>
      <c r="B4" s="12">
        <v>1917</v>
      </c>
      <c r="C4" s="5"/>
      <c r="D4" s="13"/>
      <c r="E4" s="6"/>
      <c r="F4" s="6"/>
      <c r="G4" s="6"/>
    </row>
    <row r="5" ht="12.5" spans="1:7">
      <c r="A5" s="11" t="s">
        <v>4</v>
      </c>
      <c r="B5" s="12" t="s">
        <v>5</v>
      </c>
      <c r="C5" s="5"/>
      <c r="D5" s="13"/>
      <c r="E5" s="6"/>
      <c r="F5" s="6"/>
      <c r="G5" s="6"/>
    </row>
    <row r="6" ht="12.5" spans="1:7">
      <c r="A6" s="11" t="s">
        <v>6</v>
      </c>
      <c r="B6" s="12" t="s">
        <v>7</v>
      </c>
      <c r="C6" s="5"/>
      <c r="D6" s="13"/>
      <c r="E6" s="6"/>
      <c r="F6" s="6"/>
      <c r="G6" s="6"/>
    </row>
    <row r="7" ht="12.5" spans="3:7">
      <c r="C7" s="5"/>
      <c r="D7" s="6"/>
      <c r="E7" s="7"/>
      <c r="F7" s="7"/>
      <c r="G7" s="7"/>
    </row>
    <row r="8" ht="12.5" spans="3:12">
      <c r="C8" s="5"/>
      <c r="D8" s="14"/>
      <c r="E8" s="14"/>
      <c r="F8" s="14"/>
      <c r="G8" s="14"/>
      <c r="J8" s="63" t="s">
        <v>8</v>
      </c>
      <c r="L8" s="63"/>
    </row>
    <row r="9" ht="12.5" spans="1:12">
      <c r="A9" s="15" t="s">
        <v>1</v>
      </c>
      <c r="B9" s="15" t="s">
        <v>3</v>
      </c>
      <c r="C9" s="15" t="s">
        <v>4</v>
      </c>
      <c r="D9" s="15" t="s">
        <v>6</v>
      </c>
      <c r="F9" s="16" t="s">
        <v>1</v>
      </c>
      <c r="G9" s="16" t="s">
        <v>3</v>
      </c>
      <c r="H9" s="16" t="s">
        <v>4</v>
      </c>
      <c r="I9" s="16" t="s">
        <v>6</v>
      </c>
      <c r="J9" s="16" t="s">
        <v>9</v>
      </c>
      <c r="L9" s="65" t="s">
        <v>10</v>
      </c>
    </row>
    <row r="10" ht="12.5" spans="1:12">
      <c r="A10" s="17" t="s">
        <v>3</v>
      </c>
      <c r="B10" s="18">
        <v>1</v>
      </c>
      <c r="C10" s="18">
        <v>3</v>
      </c>
      <c r="D10" s="18">
        <v>5</v>
      </c>
      <c r="F10" s="16" t="s">
        <v>3</v>
      </c>
      <c r="G10" s="19">
        <f t="shared" ref="G10:I10" si="0">B10/B$13</f>
        <v>0.65359477124183</v>
      </c>
      <c r="H10" s="19">
        <f t="shared" si="0"/>
        <v>0.69284064665127</v>
      </c>
      <c r="I10" s="19">
        <f t="shared" si="0"/>
        <v>0.555555555555556</v>
      </c>
      <c r="J10" s="19">
        <f t="shared" ref="J10:J12" si="1">AVERAGE(G10:I10)</f>
        <v>0.633996991149552</v>
      </c>
      <c r="L10" s="66">
        <f t="array" ref="L10:L12">MMULT(B10:D12,J10:J12)</f>
        <v>1.94403437536164</v>
      </c>
    </row>
    <row r="11" ht="12.5" spans="1:12">
      <c r="A11" s="17" t="s">
        <v>4</v>
      </c>
      <c r="B11" s="18">
        <v>0.33</v>
      </c>
      <c r="C11" s="18">
        <v>1</v>
      </c>
      <c r="D11" s="18">
        <v>3</v>
      </c>
      <c r="F11" s="16" t="s">
        <v>4</v>
      </c>
      <c r="G11" s="19">
        <f t="shared" ref="G11:I11" si="2">B11/B$13</f>
        <v>0.215686274509804</v>
      </c>
      <c r="H11" s="19">
        <f t="shared" si="2"/>
        <v>0.23094688221709</v>
      </c>
      <c r="I11" s="19">
        <f t="shared" si="2"/>
        <v>0.333333333333333</v>
      </c>
      <c r="J11" s="19">
        <f t="shared" si="1"/>
        <v>0.259988830020076</v>
      </c>
      <c r="L11" s="66">
        <v>0.787250373590545</v>
      </c>
    </row>
    <row r="12" ht="12.5" spans="1:12">
      <c r="A12" s="17" t="s">
        <v>6</v>
      </c>
      <c r="B12" s="18">
        <v>0.2</v>
      </c>
      <c r="C12" s="18">
        <v>0.33</v>
      </c>
      <c r="D12" s="18">
        <v>1</v>
      </c>
      <c r="F12" s="16" t="s">
        <v>6</v>
      </c>
      <c r="G12" s="19">
        <f t="shared" ref="G12:I12" si="3">B12/B$13</f>
        <v>0.130718954248366</v>
      </c>
      <c r="H12" s="19">
        <f t="shared" si="3"/>
        <v>0.0762124711316397</v>
      </c>
      <c r="I12" s="19">
        <f t="shared" si="3"/>
        <v>0.111111111111111</v>
      </c>
      <c r="J12" s="19">
        <f t="shared" si="1"/>
        <v>0.106014178830372</v>
      </c>
      <c r="L12" s="66">
        <v>0.318609890966908</v>
      </c>
    </row>
    <row r="13" ht="12.5" spans="1:10">
      <c r="A13" s="20"/>
      <c r="B13" s="21">
        <f t="shared" ref="B13:D13" si="4">SUM(B10:B12)</f>
        <v>1.53</v>
      </c>
      <c r="C13" s="21">
        <f t="shared" si="4"/>
        <v>4.33</v>
      </c>
      <c r="D13" s="21">
        <f t="shared" si="4"/>
        <v>9</v>
      </c>
      <c r="F13" s="22"/>
      <c r="G13" s="19">
        <f t="shared" ref="G13:I13" si="5">SUM(G10:G12)</f>
        <v>1</v>
      </c>
      <c r="H13" s="19">
        <f t="shared" si="5"/>
        <v>1</v>
      </c>
      <c r="I13" s="19">
        <f t="shared" si="5"/>
        <v>1</v>
      </c>
      <c r="J13" s="22"/>
    </row>
    <row r="15" ht="12.5" spans="1:10">
      <c r="A15" s="23" t="s">
        <v>3</v>
      </c>
      <c r="B15" s="24">
        <v>1917</v>
      </c>
      <c r="C15" s="25" t="s">
        <v>5</v>
      </c>
      <c r="D15" s="25" t="s">
        <v>7</v>
      </c>
      <c r="F15" s="26" t="s">
        <v>1</v>
      </c>
      <c r="G15" s="26" t="s">
        <v>3</v>
      </c>
      <c r="H15" s="26" t="s">
        <v>4</v>
      </c>
      <c r="I15" s="26" t="s">
        <v>6</v>
      </c>
      <c r="J15" s="26" t="s">
        <v>9</v>
      </c>
    </row>
    <row r="16" ht="12.5" spans="1:10">
      <c r="A16" s="27">
        <v>1917</v>
      </c>
      <c r="B16" s="28">
        <v>1</v>
      </c>
      <c r="C16" s="28">
        <v>3</v>
      </c>
      <c r="D16" s="28">
        <v>5</v>
      </c>
      <c r="F16" s="26" t="s">
        <v>3</v>
      </c>
      <c r="G16" s="29">
        <f t="shared" ref="G16:I16" si="6">B16/B$19</f>
        <v>0.65359477124183</v>
      </c>
      <c r="H16" s="29">
        <f t="shared" si="6"/>
        <v>0.69284064665127</v>
      </c>
      <c r="I16" s="29">
        <f t="shared" si="6"/>
        <v>0.555555555555556</v>
      </c>
      <c r="J16" s="29">
        <f t="shared" ref="J16:J18" si="7">AVERAGE(G16:I16)</f>
        <v>0.633996991149552</v>
      </c>
    </row>
    <row r="17" ht="12.5" spans="1:10">
      <c r="A17" s="27" t="s">
        <v>5</v>
      </c>
      <c r="B17" s="28">
        <v>0.33</v>
      </c>
      <c r="C17" s="28">
        <v>1</v>
      </c>
      <c r="D17" s="28">
        <v>3</v>
      </c>
      <c r="F17" s="26" t="s">
        <v>4</v>
      </c>
      <c r="G17" s="29">
        <f t="shared" ref="G17:I17" si="8">B17/B$19</f>
        <v>0.215686274509804</v>
      </c>
      <c r="H17" s="29">
        <f t="shared" si="8"/>
        <v>0.23094688221709</v>
      </c>
      <c r="I17" s="29">
        <f t="shared" si="8"/>
        <v>0.333333333333333</v>
      </c>
      <c r="J17" s="29">
        <f t="shared" si="7"/>
        <v>0.259988830020076</v>
      </c>
    </row>
    <row r="18" ht="12.5" spans="1:10">
      <c r="A18" s="27" t="s">
        <v>7</v>
      </c>
      <c r="B18" s="28">
        <v>0.2</v>
      </c>
      <c r="C18" s="28">
        <v>0.33</v>
      </c>
      <c r="D18" s="28">
        <v>1</v>
      </c>
      <c r="F18" s="26" t="s">
        <v>6</v>
      </c>
      <c r="G18" s="29">
        <f t="shared" ref="G18:I18" si="9">B18/B$19</f>
        <v>0.130718954248366</v>
      </c>
      <c r="H18" s="29">
        <f t="shared" si="9"/>
        <v>0.0762124711316397</v>
      </c>
      <c r="I18" s="29">
        <f t="shared" si="9"/>
        <v>0.111111111111111</v>
      </c>
      <c r="J18" s="29">
        <f t="shared" si="7"/>
        <v>0.106014178830372</v>
      </c>
    </row>
    <row r="19" ht="12.5" spans="1:10">
      <c r="A19" s="30"/>
      <c r="B19" s="31">
        <f t="shared" ref="B19:D19" si="10">SUM(B16:B18)</f>
        <v>1.53</v>
      </c>
      <c r="C19" s="31">
        <f t="shared" si="10"/>
        <v>4.33</v>
      </c>
      <c r="D19" s="31">
        <f t="shared" si="10"/>
        <v>9</v>
      </c>
      <c r="F19" s="32"/>
      <c r="G19" s="29">
        <f t="shared" ref="G19:I19" si="11">SUM(G16:G18)</f>
        <v>1</v>
      </c>
      <c r="H19" s="29">
        <f t="shared" si="11"/>
        <v>1</v>
      </c>
      <c r="I19" s="29">
        <f t="shared" si="11"/>
        <v>1</v>
      </c>
      <c r="J19" s="32"/>
    </row>
    <row r="21" ht="12.5" spans="1:10">
      <c r="A21" s="33" t="s">
        <v>4</v>
      </c>
      <c r="B21" s="34">
        <v>1917</v>
      </c>
      <c r="C21" s="35" t="s">
        <v>5</v>
      </c>
      <c r="D21" s="35" t="s">
        <v>7</v>
      </c>
      <c r="F21" s="36" t="s">
        <v>1</v>
      </c>
      <c r="G21" s="36" t="s">
        <v>3</v>
      </c>
      <c r="H21" s="36" t="s">
        <v>4</v>
      </c>
      <c r="I21" s="36" t="s">
        <v>6</v>
      </c>
      <c r="J21" s="36" t="s">
        <v>9</v>
      </c>
    </row>
    <row r="22" ht="12.5" spans="1:10">
      <c r="A22" s="37">
        <v>1917</v>
      </c>
      <c r="B22" s="38">
        <v>1</v>
      </c>
      <c r="C22" s="38">
        <v>0.33</v>
      </c>
      <c r="D22" s="38">
        <v>5</v>
      </c>
      <c r="F22" s="36" t="s">
        <v>3</v>
      </c>
      <c r="G22" s="39">
        <f t="shared" ref="G22:I22" si="12">B22/B$25</f>
        <v>0.238095238095238</v>
      </c>
      <c r="H22" s="39">
        <f t="shared" si="12"/>
        <v>0.0762124711316397</v>
      </c>
      <c r="I22" s="39">
        <f t="shared" si="12"/>
        <v>0.789889415481833</v>
      </c>
      <c r="J22" s="39">
        <f t="shared" ref="J22:J24" si="13">AVERAGE(G22:I22)</f>
        <v>0.368065708236237</v>
      </c>
    </row>
    <row r="23" ht="12.5" spans="1:10">
      <c r="A23" s="37" t="s">
        <v>5</v>
      </c>
      <c r="B23" s="38">
        <v>3</v>
      </c>
      <c r="C23" s="38">
        <v>1</v>
      </c>
      <c r="D23" s="38">
        <v>0.33</v>
      </c>
      <c r="F23" s="36" t="s">
        <v>4</v>
      </c>
      <c r="G23" s="39">
        <f t="shared" ref="G23:I23" si="14">B23/B$25</f>
        <v>0.714285714285714</v>
      </c>
      <c r="H23" s="39">
        <f t="shared" si="14"/>
        <v>0.23094688221709</v>
      </c>
      <c r="I23" s="39">
        <f t="shared" si="14"/>
        <v>0.052132701421801</v>
      </c>
      <c r="J23" s="39">
        <f t="shared" si="13"/>
        <v>0.332455099308202</v>
      </c>
    </row>
    <row r="24" ht="12.5" spans="1:10">
      <c r="A24" s="37" t="s">
        <v>7</v>
      </c>
      <c r="B24" s="38">
        <v>0.2</v>
      </c>
      <c r="C24" s="38">
        <v>3</v>
      </c>
      <c r="D24" s="38">
        <v>1</v>
      </c>
      <c r="F24" s="36" t="s">
        <v>6</v>
      </c>
      <c r="G24" s="39">
        <f t="shared" ref="G24:I24" si="15">B24/B$25</f>
        <v>0.0476190476190476</v>
      </c>
      <c r="H24" s="39">
        <f t="shared" si="15"/>
        <v>0.69284064665127</v>
      </c>
      <c r="I24" s="39">
        <f t="shared" si="15"/>
        <v>0.157977883096367</v>
      </c>
      <c r="J24" s="39">
        <f t="shared" si="13"/>
        <v>0.299479192455561</v>
      </c>
    </row>
    <row r="25" ht="12.5" spans="1:10">
      <c r="A25" s="40"/>
      <c r="B25" s="41">
        <f t="shared" ref="B25:D25" si="16">SUM(B22:B24)</f>
        <v>4.2</v>
      </c>
      <c r="C25" s="41">
        <f t="shared" si="16"/>
        <v>4.33</v>
      </c>
      <c r="D25" s="41">
        <f t="shared" si="16"/>
        <v>6.33</v>
      </c>
      <c r="F25" s="39"/>
      <c r="G25" s="39">
        <f t="shared" ref="G25:I25" si="17">SUM(G22:G24)</f>
        <v>1</v>
      </c>
      <c r="H25" s="39">
        <f t="shared" si="17"/>
        <v>1</v>
      </c>
      <c r="I25" s="39">
        <f t="shared" si="17"/>
        <v>1</v>
      </c>
      <c r="J25" s="39"/>
    </row>
    <row r="27" ht="12.5" spans="1:10">
      <c r="A27" s="42" t="s">
        <v>6</v>
      </c>
      <c r="B27" s="43">
        <v>1917</v>
      </c>
      <c r="C27" s="44" t="s">
        <v>5</v>
      </c>
      <c r="D27" s="44" t="s">
        <v>7</v>
      </c>
      <c r="F27" s="45" t="s">
        <v>1</v>
      </c>
      <c r="G27" s="45" t="s">
        <v>3</v>
      </c>
      <c r="H27" s="45" t="s">
        <v>4</v>
      </c>
      <c r="I27" s="45" t="s">
        <v>6</v>
      </c>
      <c r="J27" s="45" t="s">
        <v>9</v>
      </c>
    </row>
    <row r="28" ht="12.5" spans="1:10">
      <c r="A28" s="46">
        <v>1917</v>
      </c>
      <c r="B28" s="47">
        <v>1</v>
      </c>
      <c r="C28" s="47">
        <v>0.33</v>
      </c>
      <c r="D28" s="47">
        <v>0.2</v>
      </c>
      <c r="F28" s="45" t="s">
        <v>3</v>
      </c>
      <c r="G28" s="48">
        <f t="shared" ref="G28:I28" si="18">B28/B$31</f>
        <v>0.111111111111111</v>
      </c>
      <c r="H28" s="48">
        <f t="shared" si="18"/>
        <v>0.0762124711316397</v>
      </c>
      <c r="I28" s="48">
        <f t="shared" si="18"/>
        <v>0.130718954248366</v>
      </c>
      <c r="J28" s="48">
        <f t="shared" ref="J28:J30" si="19">AVERAGE(G28:I28)</f>
        <v>0.106014178830372</v>
      </c>
    </row>
    <row r="29" ht="12.5" spans="1:10">
      <c r="A29" s="46" t="s">
        <v>5</v>
      </c>
      <c r="B29" s="47">
        <v>3</v>
      </c>
      <c r="C29" s="47">
        <v>1</v>
      </c>
      <c r="D29" s="47">
        <v>0.33</v>
      </c>
      <c r="F29" s="45" t="s">
        <v>4</v>
      </c>
      <c r="G29" s="48">
        <f t="shared" ref="G29:I29" si="20">B29/B$31</f>
        <v>0.333333333333333</v>
      </c>
      <c r="H29" s="48">
        <f t="shared" si="20"/>
        <v>0.23094688221709</v>
      </c>
      <c r="I29" s="48">
        <f t="shared" si="20"/>
        <v>0.215686274509804</v>
      </c>
      <c r="J29" s="48">
        <f t="shared" si="19"/>
        <v>0.259988830020076</v>
      </c>
    </row>
    <row r="30" ht="12.5" spans="1:10">
      <c r="A30" s="46" t="s">
        <v>7</v>
      </c>
      <c r="B30" s="47">
        <v>5</v>
      </c>
      <c r="C30" s="47">
        <v>3</v>
      </c>
      <c r="D30" s="47">
        <v>1</v>
      </c>
      <c r="F30" s="45" t="s">
        <v>6</v>
      </c>
      <c r="G30" s="48">
        <f t="shared" ref="G30:I30" si="21">B30/B$31</f>
        <v>0.555555555555556</v>
      </c>
      <c r="H30" s="48">
        <f t="shared" si="21"/>
        <v>0.69284064665127</v>
      </c>
      <c r="I30" s="48">
        <f t="shared" si="21"/>
        <v>0.65359477124183</v>
      </c>
      <c r="J30" s="48">
        <f t="shared" si="19"/>
        <v>0.633996991149552</v>
      </c>
    </row>
    <row r="31" ht="12.5" spans="1:10">
      <c r="A31" s="49"/>
      <c r="B31" s="50">
        <f t="shared" ref="B31:D31" si="22">SUM(B28:B30)</f>
        <v>9</v>
      </c>
      <c r="C31" s="50">
        <f t="shared" si="22"/>
        <v>4.33</v>
      </c>
      <c r="D31" s="50">
        <f t="shared" si="22"/>
        <v>1.53</v>
      </c>
      <c r="F31" s="48"/>
      <c r="G31" s="48">
        <f t="shared" ref="G31:I31" si="23">SUM(G28:G30)</f>
        <v>1</v>
      </c>
      <c r="H31" s="48">
        <f t="shared" si="23"/>
        <v>1</v>
      </c>
      <c r="I31" s="48">
        <f t="shared" si="23"/>
        <v>1</v>
      </c>
      <c r="J31" s="48"/>
    </row>
    <row r="34" ht="12.5" spans="1:6">
      <c r="A34" s="51"/>
      <c r="B34" s="52" t="s">
        <v>3</v>
      </c>
      <c r="C34" s="53" t="s">
        <v>4</v>
      </c>
      <c r="D34" s="54" t="s">
        <v>6</v>
      </c>
      <c r="E34" s="55" t="s">
        <v>1</v>
      </c>
      <c r="F34" s="56" t="s">
        <v>11</v>
      </c>
    </row>
    <row r="35" ht="12.5" spans="1:7">
      <c r="A35" s="57">
        <v>1917</v>
      </c>
      <c r="B35" s="58">
        <v>0.633996991149552</v>
      </c>
      <c r="C35" s="59">
        <v>0.368065708236237</v>
      </c>
      <c r="D35" s="60">
        <v>0.106014178830372</v>
      </c>
      <c r="E35" s="61">
        <v>0.633996991149552</v>
      </c>
      <c r="F35" s="62">
        <f t="array" ref="F35:F37">MMULT(B35:D37,E35:E37)</f>
        <v>0.508884163754613</v>
      </c>
      <c r="G35" s="63" t="s">
        <v>12</v>
      </c>
    </row>
    <row r="36" ht="12.5" spans="1:6">
      <c r="A36" s="57" t="s">
        <v>5</v>
      </c>
      <c r="B36" s="58">
        <v>0.259988830020076</v>
      </c>
      <c r="C36" s="59">
        <v>0.332455099308202</v>
      </c>
      <c r="D36" s="60">
        <v>0.259988830020076</v>
      </c>
      <c r="E36" s="61">
        <v>0.259988830020076</v>
      </c>
      <c r="F36" s="64">
        <v>0.278829250588215</v>
      </c>
    </row>
    <row r="37" ht="12.5" spans="1:6">
      <c r="A37" s="57" t="s">
        <v>7</v>
      </c>
      <c r="B37" s="58">
        <v>0.106014178830372</v>
      </c>
      <c r="C37" s="59">
        <v>0.299479192455561</v>
      </c>
      <c r="D37" s="60">
        <v>0.633996991149552</v>
      </c>
      <c r="E37" s="61">
        <v>0.106014178830372</v>
      </c>
      <c r="F37" s="64">
        <v>0.212286585657172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2020-04-20T15:57:16Z</dcterms:created>
  <dcterms:modified xsi:type="dcterms:W3CDTF">2020-04-20T15:58:12Z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