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9784025f439f/Documents/SALSA JUL TI/SEMESTER 7/SISTEM PENUNJANG KEPUTUSAN/"/>
    </mc:Choice>
  </mc:AlternateContent>
  <xr:revisionPtr revIDLastSave="547" documentId="13_ncr:1_{EC00189D-D141-4DD6-B275-0EF39CC4DE0B}" xr6:coauthVersionLast="47" xr6:coauthVersionMax="47" xr10:uidLastSave="{D25C5470-3A50-4F0C-8A85-3D4A37DF6FF9}"/>
  <bookViews>
    <workbookView xWindow="-120" yWindow="-120" windowWidth="20730" windowHeight="11040" xr2:uid="{79B6058A-57B6-4348-A13D-11ADCB9D0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D106" i="1"/>
  <c r="D107" i="1"/>
  <c r="D108" i="1"/>
  <c r="D109" i="1"/>
  <c r="D110" i="1"/>
  <c r="D111" i="1"/>
  <c r="D112" i="1"/>
  <c r="D113" i="1"/>
  <c r="D104" i="1"/>
  <c r="C112" i="1"/>
  <c r="C113" i="1"/>
  <c r="C111" i="1"/>
  <c r="C110" i="1"/>
  <c r="C109" i="1"/>
  <c r="C108" i="1"/>
  <c r="C107" i="1"/>
  <c r="C106" i="1"/>
  <c r="C105" i="1"/>
  <c r="C104" i="1"/>
  <c r="B100" i="1"/>
  <c r="B99" i="1"/>
  <c r="B98" i="1"/>
  <c r="B97" i="1"/>
  <c r="B96" i="1"/>
  <c r="B95" i="1"/>
  <c r="B94" i="1"/>
  <c r="B93" i="1"/>
  <c r="B92" i="1"/>
  <c r="B91" i="1"/>
  <c r="B87" i="1"/>
  <c r="B86" i="1"/>
  <c r="B85" i="1"/>
  <c r="B84" i="1"/>
  <c r="B83" i="1"/>
  <c r="B82" i="1"/>
  <c r="B81" i="1"/>
  <c r="B80" i="1"/>
  <c r="B79" i="1"/>
  <c r="B78" i="1"/>
  <c r="B77" i="1"/>
  <c r="B59" i="1"/>
  <c r="B58" i="1"/>
  <c r="B57" i="1"/>
  <c r="B56" i="1"/>
  <c r="B55" i="1"/>
  <c r="C51" i="1"/>
</calcChain>
</file>

<file path=xl/sharedStrings.xml><?xml version="1.0" encoding="utf-8"?>
<sst xmlns="http://schemas.openxmlformats.org/spreadsheetml/2006/main" count="231" uniqueCount="159">
  <si>
    <t>No</t>
  </si>
  <si>
    <t>Nama Produk</t>
  </si>
  <si>
    <t>Lenovo LOQ 15</t>
  </si>
  <si>
    <t>Lenovo Yoga Book 9i</t>
  </si>
  <si>
    <t>Lenovo IdeaPad Slim 5</t>
  </si>
  <si>
    <t>Lenovo Yoga 6</t>
  </si>
  <si>
    <t>Lenovo Legion Slim 5</t>
  </si>
  <si>
    <t>Lenovo IdeaPad Flex 5</t>
  </si>
  <si>
    <t>Lenovo Legion Pro 5</t>
  </si>
  <si>
    <t>Lenovo Yoga Pro 7i</t>
  </si>
  <si>
    <t>Lenovo Yoga Pro 7</t>
  </si>
  <si>
    <t>RAM</t>
  </si>
  <si>
    <t>8 GB</t>
  </si>
  <si>
    <t>80 Wh</t>
  </si>
  <si>
    <t>56.6 Wh</t>
  </si>
  <si>
    <t>59 Wh</t>
  </si>
  <si>
    <t>73 Wh</t>
  </si>
  <si>
    <t>52.5 Wh</t>
  </si>
  <si>
    <t>60 Wh</t>
  </si>
  <si>
    <t>Lenovo LOQ</t>
  </si>
  <si>
    <t>16GB</t>
  </si>
  <si>
    <t>8GB</t>
  </si>
  <si>
    <t>1TB</t>
  </si>
  <si>
    <t xml:space="preserve">512GB </t>
  </si>
  <si>
    <t>512GB</t>
  </si>
  <si>
    <t>Harga (C1)</t>
  </si>
  <si>
    <t>Prosesor (C2)</t>
  </si>
  <si>
    <t>RAM (C3)</t>
  </si>
  <si>
    <t>Storage (C4)</t>
  </si>
  <si>
    <t>Baterai (C5)</t>
  </si>
  <si>
    <t>Bobot</t>
  </si>
  <si>
    <t>sangat rendah</t>
  </si>
  <si>
    <t>rendah</t>
  </si>
  <si>
    <t>cukup</t>
  </si>
  <si>
    <t>tinggi</t>
  </si>
  <si>
    <t>sangat tinggi</t>
  </si>
  <si>
    <t>Rating Alternatif</t>
  </si>
  <si>
    <t xml:space="preserve"> 4 GB</t>
  </si>
  <si>
    <t>6 GB</t>
  </si>
  <si>
    <t>12 GB</t>
  </si>
  <si>
    <t>16 GB</t>
  </si>
  <si>
    <t>Prosesor C2</t>
  </si>
  <si>
    <t>CPU Clock Speed</t>
  </si>
  <si>
    <t>Nilai</t>
  </si>
  <si>
    <t>1,5 GHz - 2,0 GHz</t>
  </si>
  <si>
    <t>2,1 GHz - 2,5 GHz</t>
  </si>
  <si>
    <t>2,6 GHz - 3,0 GHz</t>
  </si>
  <si>
    <t>3,1 GHz - 3,5 GHz</t>
  </si>
  <si>
    <t>3,6 GHz - 5 GHz</t>
  </si>
  <si>
    <t>RAM C3</t>
  </si>
  <si>
    <t>Storage</t>
  </si>
  <si>
    <t>64 GB</t>
  </si>
  <si>
    <t>Storage C4</t>
  </si>
  <si>
    <t>Baterai C5</t>
  </si>
  <si>
    <t>Kapasitas Baterai</t>
  </si>
  <si>
    <t>20 - 40 Wh</t>
  </si>
  <si>
    <t>40 - 60 Wh</t>
  </si>
  <si>
    <t>60 - 80 Wh</t>
  </si>
  <si>
    <t>80 - 100 Wh</t>
  </si>
  <si>
    <t>&gt; 100 Wh</t>
  </si>
  <si>
    <t>5 - 10 Juta</t>
  </si>
  <si>
    <t>10 - 15 juta</t>
  </si>
  <si>
    <t>15 - 20 juta</t>
  </si>
  <si>
    <t>20 -25 juta</t>
  </si>
  <si>
    <t>&gt; 25 juta</t>
  </si>
  <si>
    <t>Harga</t>
  </si>
  <si>
    <t>Harga C1</t>
  </si>
  <si>
    <t>KRITERIA</t>
  </si>
  <si>
    <t>Kriteria</t>
  </si>
  <si>
    <t>Keterangan</t>
  </si>
  <si>
    <t>Benefit/Cost</t>
  </si>
  <si>
    <t>C1</t>
  </si>
  <si>
    <t>C2</t>
  </si>
  <si>
    <t>C3</t>
  </si>
  <si>
    <t>C4</t>
  </si>
  <si>
    <t>C5</t>
  </si>
  <si>
    <t>Prosesor</t>
  </si>
  <si>
    <t>Baterai</t>
  </si>
  <si>
    <t>Cost</t>
  </si>
  <si>
    <t>Benefit</t>
  </si>
  <si>
    <t xml:space="preserve">BOBOT </t>
  </si>
  <si>
    <t>NAMA : SALSA JULIANI NURYADIN</t>
  </si>
  <si>
    <t>Nim : 201011400895</t>
  </si>
  <si>
    <t>SISTEM PENUNJANG KEPUTUSAN</t>
  </si>
  <si>
    <t>Tingkat Prioritas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</si>
  <si>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</si>
  <si>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</si>
  <si>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</si>
  <si>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</si>
  <si>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</si>
  <si>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</si>
  <si>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</si>
  <si>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</si>
  <si>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</si>
  <si>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Intel Core i5-13420H - 2.5 Ghz</t>
  </si>
  <si>
    <t>Intel Core i7-1355U - 2.4 Ghz</t>
  </si>
  <si>
    <t>AMD Ryzen 5 7530U - 2.1 Ghz</t>
  </si>
  <si>
    <t>AMD Ryzen 5 7530U - 2.3 Ghz</t>
  </si>
  <si>
    <t>AMD Ryzen 7 7840H - 2.1 Ghz</t>
  </si>
  <si>
    <t>AMD Ryzen 5 7640HS - 2.1 Ghz</t>
  </si>
  <si>
    <t>Intel Core i5-1335U - 1.7 Ghz</t>
  </si>
  <si>
    <t>Intel Core i7 13700HX - 2.6 Ghz</t>
  </si>
  <si>
    <t>Intel Core i7-13700H - 2.6 Ghz</t>
  </si>
  <si>
    <t>Intel Core i5-13500H - 2.7 Ghz</t>
  </si>
  <si>
    <t>TINGKAT PRIORITAS BOBOT</t>
  </si>
  <si>
    <t>KRITERIA STORAGE</t>
  </si>
  <si>
    <t>KRITERIA BATERAI</t>
  </si>
  <si>
    <t>KRITERIA HARGA</t>
  </si>
  <si>
    <t>KRITERIA PROSESOR</t>
  </si>
  <si>
    <t>KRITERIA RAM</t>
  </si>
  <si>
    <t>BOBOT PADA KRITERIA</t>
  </si>
  <si>
    <t>Cukup Penting</t>
  </si>
  <si>
    <t>TOTAL</t>
  </si>
  <si>
    <t>NORMALISASI PERBAIKAN BOBOT</t>
  </si>
  <si>
    <t>Hasil</t>
  </si>
  <si>
    <t>WJ</t>
  </si>
  <si>
    <t>W1</t>
  </si>
  <si>
    <t>W2</t>
  </si>
  <si>
    <t>W3</t>
  </si>
  <si>
    <t>W4</t>
  </si>
  <si>
    <t>W5</t>
  </si>
  <si>
    <t>PEMBERIAN NILAI BOBOT DARI SETIAP DATA ALTERNATIF LAPTOP</t>
  </si>
  <si>
    <t>NAMA</t>
  </si>
  <si>
    <t>128 GB</t>
  </si>
  <si>
    <t>256 GB</t>
  </si>
  <si>
    <t>512 GB</t>
  </si>
  <si>
    <t>1 TB</t>
  </si>
  <si>
    <t>HITUNG NILAI VEKTOR (S)</t>
  </si>
  <si>
    <t>Si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</si>
  <si>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</si>
  <si>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</si>
  <si>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</si>
  <si>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</si>
  <si>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</si>
  <si>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</si>
  <si>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</si>
  <si>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</si>
  <si>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</si>
  <si>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</si>
  <si>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HITUNG NILAI VEKTOR (V)</t>
  </si>
  <si>
    <t>Vi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</si>
  <si>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</si>
  <si>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</si>
  <si>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</si>
  <si>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</si>
  <si>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</si>
  <si>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</si>
  <si>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</si>
  <si>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</si>
  <si>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</si>
  <si>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</si>
  <si>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PENENTUAN RANK</t>
  </si>
  <si>
    <t>NO</t>
  </si>
  <si>
    <t>NILAI VEKTOR (V)</t>
  </si>
  <si>
    <t>RANK</t>
  </si>
  <si>
    <t>KESIMPULAN</t>
  </si>
  <si>
    <t>DATA LAPTOP LENOVO TERBAIK TAHUN 2023</t>
  </si>
  <si>
    <t>RATING</t>
  </si>
  <si>
    <t>Berdasarkan penelitian yang dilakukan disimpulkan bahwa pe-ranking-an nilai vektor (V) yang tertinggi akan menjadi rekomendasi pemilihan Laptop Lenovo yang paling OKE dalam range Rp. 30 Juta berdasarkan kriteria-kriteria yang ditetapkan sesuai dengan kepentingan pengguna.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</si>
</sst>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1F1F"/>
      <name val="Arial"/>
      <family val="2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95C-222A-4933-BBB0-285F0F84B203}">
  <dimension ref="A2:N119"/>
  <sheetViews>
    <sheetView tabSelected="1" topLeftCell="A11" workbookViewId="0">
      <selection activeCell="I22" sqref="I22"/>
    </sheetView>
  </sheetViews>
  <sheetFormatPr defaultRowHeight="15" x14ac:dyDescent="0.25"/>
  <cols>
    <col min="1" max="1" width="25.140625" customWidth="1"/>
    <col min="2" max="2" width="24.85546875" customWidth="1"/>
    <col min="3" max="3" width="17.5703125" customWidth="1"/>
    <col min="4" max="4" width="31.42578125" customWidth="1"/>
    <col min="5" max="5" width="14.42578125" customWidth="1"/>
    <col min="6" max="6" width="15.85546875" customWidth="1"/>
    <col min="7" max="7" width="15.28515625" style="6" customWidth="1"/>
    <col min="8" max="8" width="19.5703125" customWidth="1"/>
    <col min="10" max="10" width="13.140625" customWidth="1"/>
    <col min="13" max="13" width="26.5703125" customWidth="1"/>
    <col min="14" max="14" width="13" customWidth="1"/>
    <col min="17" max="17" width="25.5703125" customWidth="1"/>
  </cols>
  <sheetData>
    <row r="2" spans="1:14" ht="26.25" customHeight="1" x14ac:dyDescent="0.25">
      <c r="A2" s="20" t="s">
        <v>156</v>
      </c>
      <c r="B2" s="20"/>
      <c r="C2" s="20"/>
      <c r="D2" s="20"/>
    </row>
    <row r="3" spans="1:14" x14ac:dyDescent="0.25">
      <c r="A3" s="20"/>
      <c r="B3" s="20"/>
      <c r="C3" s="20"/>
      <c r="D3" s="20"/>
    </row>
    <row r="4" spans="1:14" x14ac:dyDescent="0.25">
      <c r="A4" s="20"/>
      <c r="B4" s="20"/>
      <c r="C4" s="20"/>
      <c r="D4" s="20"/>
    </row>
    <row r="5" spans="1:14" x14ac:dyDescent="0.25">
      <c r="A5" s="20"/>
      <c r="B5" s="20"/>
      <c r="C5" s="20"/>
      <c r="D5" s="20"/>
    </row>
    <row r="7" spans="1:14" x14ac:dyDescent="0.25">
      <c r="A7" s="19" t="s">
        <v>83</v>
      </c>
      <c r="B7" s="19"/>
    </row>
    <row r="9" spans="1:14" x14ac:dyDescent="0.25">
      <c r="A9" s="19" t="s">
        <v>81</v>
      </c>
      <c r="B9" s="19"/>
    </row>
    <row r="10" spans="1:14" x14ac:dyDescent="0.25">
      <c r="A10" s="19" t="s">
        <v>82</v>
      </c>
      <c r="B10" s="19"/>
    </row>
    <row r="12" spans="1:14" x14ac:dyDescent="0.25">
      <c r="A12" s="7" t="s">
        <v>0</v>
      </c>
      <c r="B12" s="7" t="s">
        <v>1</v>
      </c>
      <c r="C12" s="7" t="s">
        <v>25</v>
      </c>
      <c r="D12" s="7" t="s">
        <v>26</v>
      </c>
      <c r="E12" s="7" t="s">
        <v>27</v>
      </c>
      <c r="F12" s="7" t="s">
        <v>28</v>
      </c>
      <c r="G12" s="8" t="s">
        <v>29</v>
      </c>
      <c r="I12" s="19" t="s">
        <v>157</v>
      </c>
      <c r="J12" s="19"/>
      <c r="L12" s="21" t="s">
        <v>67</v>
      </c>
      <c r="M12" s="21"/>
      <c r="N12" s="21"/>
    </row>
    <row r="13" spans="1:14" x14ac:dyDescent="0.25">
      <c r="A13" s="1">
        <v>1</v>
      </c>
      <c r="B13" s="1" t="s">
        <v>2</v>
      </c>
      <c r="C13" s="3">
        <v>18499000</v>
      </c>
      <c r="D13" s="1" t="s">
        <v>94</v>
      </c>
      <c r="E13" s="1" t="s">
        <v>12</v>
      </c>
      <c r="F13" s="1" t="s">
        <v>24</v>
      </c>
      <c r="G13" s="4" t="s">
        <v>18</v>
      </c>
      <c r="I13" s="23" t="s">
        <v>36</v>
      </c>
      <c r="J13" s="23"/>
      <c r="L13" s="8" t="s">
        <v>68</v>
      </c>
      <c r="M13" s="7" t="s">
        <v>69</v>
      </c>
      <c r="N13" s="7" t="s">
        <v>70</v>
      </c>
    </row>
    <row r="14" spans="1:14" x14ac:dyDescent="0.25">
      <c r="A14" s="1">
        <v>2</v>
      </c>
      <c r="B14" s="1" t="s">
        <v>3</v>
      </c>
      <c r="C14" s="3">
        <v>34999000</v>
      </c>
      <c r="D14" s="1" t="s">
        <v>95</v>
      </c>
      <c r="E14" s="1" t="s">
        <v>20</v>
      </c>
      <c r="F14" s="1" t="s">
        <v>22</v>
      </c>
      <c r="G14" s="4" t="s">
        <v>13</v>
      </c>
      <c r="I14" s="1">
        <v>1</v>
      </c>
      <c r="J14" s="14" t="s">
        <v>31</v>
      </c>
      <c r="L14" s="1" t="s">
        <v>71</v>
      </c>
      <c r="M14" s="1" t="s">
        <v>65</v>
      </c>
      <c r="N14" s="1" t="s">
        <v>78</v>
      </c>
    </row>
    <row r="15" spans="1:14" x14ac:dyDescent="0.25">
      <c r="A15" s="1">
        <v>3</v>
      </c>
      <c r="B15" s="1" t="s">
        <v>4</v>
      </c>
      <c r="C15" s="3">
        <v>9099000</v>
      </c>
      <c r="D15" s="1" t="s">
        <v>96</v>
      </c>
      <c r="E15" s="1" t="s">
        <v>20</v>
      </c>
      <c r="F15" s="1" t="s">
        <v>23</v>
      </c>
      <c r="G15" s="4" t="s">
        <v>14</v>
      </c>
      <c r="I15" s="1">
        <v>2</v>
      </c>
      <c r="J15" s="14" t="s">
        <v>32</v>
      </c>
      <c r="L15" s="1" t="s">
        <v>72</v>
      </c>
      <c r="M15" s="1" t="s">
        <v>76</v>
      </c>
      <c r="N15" s="1" t="s">
        <v>79</v>
      </c>
    </row>
    <row r="16" spans="1:14" x14ac:dyDescent="0.25">
      <c r="A16" s="1">
        <v>4</v>
      </c>
      <c r="B16" s="1" t="s">
        <v>5</v>
      </c>
      <c r="C16" s="3">
        <v>13999000</v>
      </c>
      <c r="D16" s="1" t="s">
        <v>97</v>
      </c>
      <c r="E16" s="1" t="s">
        <v>20</v>
      </c>
      <c r="F16" s="1" t="s">
        <v>24</v>
      </c>
      <c r="G16" s="4" t="s">
        <v>15</v>
      </c>
      <c r="I16" s="1">
        <v>3</v>
      </c>
      <c r="J16" s="14" t="s">
        <v>33</v>
      </c>
      <c r="L16" s="1" t="s">
        <v>73</v>
      </c>
      <c r="M16" s="1" t="s">
        <v>11</v>
      </c>
      <c r="N16" s="1" t="s">
        <v>79</v>
      </c>
    </row>
    <row r="17" spans="1:14" x14ac:dyDescent="0.25">
      <c r="A17" s="1">
        <v>5</v>
      </c>
      <c r="B17" s="1" t="s">
        <v>6</v>
      </c>
      <c r="C17" s="3">
        <v>21999000</v>
      </c>
      <c r="D17" s="1" t="s">
        <v>98</v>
      </c>
      <c r="E17" s="1" t="s">
        <v>21</v>
      </c>
      <c r="F17" s="1" t="s">
        <v>24</v>
      </c>
      <c r="G17" s="4" t="s">
        <v>13</v>
      </c>
      <c r="I17" s="1">
        <v>4</v>
      </c>
      <c r="J17" s="14" t="s">
        <v>34</v>
      </c>
      <c r="L17" s="1" t="s">
        <v>74</v>
      </c>
      <c r="M17" s="1" t="s">
        <v>50</v>
      </c>
      <c r="N17" s="1" t="s">
        <v>79</v>
      </c>
    </row>
    <row r="18" spans="1:14" x14ac:dyDescent="0.25">
      <c r="A18" s="1">
        <v>6</v>
      </c>
      <c r="B18" s="1" t="s">
        <v>19</v>
      </c>
      <c r="C18" s="3">
        <v>18500000</v>
      </c>
      <c r="D18" s="1" t="s">
        <v>99</v>
      </c>
      <c r="E18" s="1" t="s">
        <v>21</v>
      </c>
      <c r="F18" s="1" t="s">
        <v>24</v>
      </c>
      <c r="G18" s="5" t="s">
        <v>18</v>
      </c>
      <c r="I18" s="1">
        <v>5</v>
      </c>
      <c r="J18" s="14" t="s">
        <v>35</v>
      </c>
      <c r="L18" s="1" t="s">
        <v>75</v>
      </c>
      <c r="M18" s="1" t="s">
        <v>77</v>
      </c>
      <c r="N18" s="1" t="s">
        <v>79</v>
      </c>
    </row>
    <row r="19" spans="1:14" x14ac:dyDescent="0.25">
      <c r="A19" s="1">
        <v>7</v>
      </c>
      <c r="B19" s="1" t="s">
        <v>7</v>
      </c>
      <c r="C19" s="3">
        <v>13499000</v>
      </c>
      <c r="D19" s="1" t="s">
        <v>100</v>
      </c>
      <c r="E19" s="1" t="s">
        <v>20</v>
      </c>
      <c r="F19" s="1" t="s">
        <v>24</v>
      </c>
      <c r="G19" s="4" t="s">
        <v>17</v>
      </c>
    </row>
    <row r="20" spans="1:14" x14ac:dyDescent="0.25">
      <c r="A20" s="1">
        <v>8</v>
      </c>
      <c r="B20" s="1" t="s">
        <v>8</v>
      </c>
      <c r="C20" s="3">
        <v>22999000</v>
      </c>
      <c r="D20" s="1" t="s">
        <v>101</v>
      </c>
      <c r="E20" s="1" t="s">
        <v>21</v>
      </c>
      <c r="F20" s="1" t="s">
        <v>22</v>
      </c>
      <c r="G20" s="4" t="s">
        <v>13</v>
      </c>
      <c r="L20" s="18" t="s">
        <v>104</v>
      </c>
      <c r="M20" s="18"/>
      <c r="N20" s="18"/>
    </row>
    <row r="21" spans="1:14" x14ac:dyDescent="0.25">
      <c r="A21" s="1">
        <v>9</v>
      </c>
      <c r="B21" s="1" t="s">
        <v>9</v>
      </c>
      <c r="C21" s="3">
        <v>22999000</v>
      </c>
      <c r="D21" s="1" t="s">
        <v>102</v>
      </c>
      <c r="E21" s="1" t="s">
        <v>20</v>
      </c>
      <c r="F21" s="1" t="s">
        <v>22</v>
      </c>
      <c r="G21" s="4" t="s">
        <v>16</v>
      </c>
      <c r="L21" s="15" t="s">
        <v>0</v>
      </c>
      <c r="M21" s="15" t="s">
        <v>84</v>
      </c>
      <c r="N21" s="15" t="s">
        <v>30</v>
      </c>
    </row>
    <row r="22" spans="1:14" x14ac:dyDescent="0.25">
      <c r="A22" s="1">
        <v>10</v>
      </c>
      <c r="B22" s="1" t="s">
        <v>10</v>
      </c>
      <c r="C22" s="3">
        <v>15499000</v>
      </c>
      <c r="D22" s="1" t="s">
        <v>103</v>
      </c>
      <c r="E22" s="1" t="s">
        <v>20</v>
      </c>
      <c r="F22" s="1" t="s">
        <v>24</v>
      </c>
      <c r="G22" s="4" t="s">
        <v>16</v>
      </c>
      <c r="L22" s="1">
        <v>1</v>
      </c>
      <c r="M22" s="1" t="s">
        <v>85</v>
      </c>
      <c r="N22" s="1">
        <v>9</v>
      </c>
    </row>
    <row r="23" spans="1:14" x14ac:dyDescent="0.25">
      <c r="L23" s="1">
        <v>2</v>
      </c>
      <c r="M23" s="1" t="s">
        <v>86</v>
      </c>
      <c r="N23" s="1">
        <v>8</v>
      </c>
    </row>
    <row r="24" spans="1:14" ht="19.5" x14ac:dyDescent="0.3">
      <c r="A24" s="24" t="s">
        <v>80</v>
      </c>
      <c r="B24" s="24"/>
      <c r="C24" s="24"/>
      <c r="D24" s="24"/>
      <c r="E24" s="24"/>
      <c r="F24" s="24"/>
      <c r="G24" s="24"/>
      <c r="H24" s="24"/>
      <c r="L24" s="1">
        <v>3</v>
      </c>
      <c r="M24" s="1" t="s">
        <v>87</v>
      </c>
      <c r="N24" s="1">
        <v>7</v>
      </c>
    </row>
    <row r="25" spans="1:14" x14ac:dyDescent="0.25">
      <c r="L25" s="1">
        <v>4</v>
      </c>
      <c r="M25" s="1" t="s">
        <v>88</v>
      </c>
      <c r="N25" s="1">
        <v>6</v>
      </c>
    </row>
    <row r="26" spans="1:14" x14ac:dyDescent="0.25">
      <c r="A26" s="18" t="s">
        <v>107</v>
      </c>
      <c r="B26" s="18"/>
      <c r="D26" s="18" t="s">
        <v>108</v>
      </c>
      <c r="E26" s="18"/>
      <c r="G26" s="25" t="s">
        <v>109</v>
      </c>
      <c r="H26" s="25"/>
      <c r="L26" s="1">
        <v>5</v>
      </c>
      <c r="M26" s="1" t="s">
        <v>89</v>
      </c>
      <c r="N26" s="1">
        <v>5</v>
      </c>
    </row>
    <row r="27" spans="1:14" x14ac:dyDescent="0.25">
      <c r="A27" s="8" t="s">
        <v>66</v>
      </c>
      <c r="B27" s="8"/>
      <c r="D27" s="23" t="s">
        <v>41</v>
      </c>
      <c r="E27" s="23"/>
      <c r="G27" s="22" t="s">
        <v>49</v>
      </c>
      <c r="H27" s="22"/>
      <c r="L27" s="1">
        <v>6</v>
      </c>
      <c r="M27" s="1" t="s">
        <v>90</v>
      </c>
      <c r="N27" s="1">
        <v>4</v>
      </c>
    </row>
    <row r="28" spans="1:14" x14ac:dyDescent="0.25">
      <c r="A28" s="12" t="s">
        <v>65</v>
      </c>
      <c r="B28" s="12" t="s">
        <v>43</v>
      </c>
      <c r="D28" s="11" t="s">
        <v>42</v>
      </c>
      <c r="E28" s="11" t="s">
        <v>43</v>
      </c>
      <c r="G28" s="12" t="s">
        <v>11</v>
      </c>
      <c r="H28" s="12" t="s">
        <v>30</v>
      </c>
      <c r="L28" s="1">
        <v>7</v>
      </c>
      <c r="M28" s="1" t="s">
        <v>91</v>
      </c>
      <c r="N28" s="1">
        <v>3</v>
      </c>
    </row>
    <row r="29" spans="1:14" ht="15.75" x14ac:dyDescent="0.25">
      <c r="A29" s="4" t="s">
        <v>60</v>
      </c>
      <c r="B29" s="4">
        <v>1</v>
      </c>
      <c r="D29" s="10" t="s">
        <v>44</v>
      </c>
      <c r="E29" s="1">
        <v>1</v>
      </c>
      <c r="G29" s="4" t="s">
        <v>37</v>
      </c>
      <c r="H29" s="4">
        <v>1</v>
      </c>
      <c r="L29" s="1">
        <v>8</v>
      </c>
      <c r="M29" s="1" t="s">
        <v>92</v>
      </c>
      <c r="N29" s="1">
        <v>2</v>
      </c>
    </row>
    <row r="30" spans="1:14" ht="15.75" x14ac:dyDescent="0.25">
      <c r="A30" s="4" t="s">
        <v>61</v>
      </c>
      <c r="B30" s="4">
        <v>2</v>
      </c>
      <c r="D30" s="10" t="s">
        <v>45</v>
      </c>
      <c r="E30" s="1">
        <v>2</v>
      </c>
      <c r="G30" s="4" t="s">
        <v>38</v>
      </c>
      <c r="H30" s="4">
        <v>2</v>
      </c>
      <c r="L30" s="1">
        <v>9</v>
      </c>
      <c r="M30" s="1" t="s">
        <v>93</v>
      </c>
      <c r="N30" s="1">
        <v>1</v>
      </c>
    </row>
    <row r="31" spans="1:14" ht="15.75" x14ac:dyDescent="0.25">
      <c r="A31" s="4" t="s">
        <v>62</v>
      </c>
      <c r="B31" s="4">
        <v>3</v>
      </c>
      <c r="D31" s="10" t="s">
        <v>46</v>
      </c>
      <c r="E31" s="1">
        <v>3</v>
      </c>
      <c r="G31" s="4" t="s">
        <v>12</v>
      </c>
      <c r="H31" s="4">
        <v>3</v>
      </c>
    </row>
    <row r="32" spans="1:14" ht="15.75" x14ac:dyDescent="0.25">
      <c r="A32" s="4" t="s">
        <v>63</v>
      </c>
      <c r="B32" s="4">
        <v>4</v>
      </c>
      <c r="D32" s="10" t="s">
        <v>47</v>
      </c>
      <c r="E32" s="1">
        <v>4</v>
      </c>
      <c r="G32" s="4" t="s">
        <v>39</v>
      </c>
      <c r="H32" s="4">
        <v>4</v>
      </c>
    </row>
    <row r="33" spans="1:8" ht="15.75" x14ac:dyDescent="0.25">
      <c r="A33" s="4" t="s">
        <v>64</v>
      </c>
      <c r="B33" s="4">
        <v>5</v>
      </c>
      <c r="D33" s="10" t="s">
        <v>48</v>
      </c>
      <c r="E33" s="1">
        <v>5</v>
      </c>
      <c r="G33" s="4" t="s">
        <v>40</v>
      </c>
      <c r="H33" s="4">
        <v>5</v>
      </c>
    </row>
    <row r="35" spans="1:8" x14ac:dyDescent="0.25">
      <c r="A35" s="18" t="s">
        <v>105</v>
      </c>
      <c r="B35" s="18"/>
      <c r="D35" s="18" t="s">
        <v>106</v>
      </c>
      <c r="E35" s="18"/>
    </row>
    <row r="36" spans="1:8" x14ac:dyDescent="0.25">
      <c r="A36" s="22" t="s">
        <v>52</v>
      </c>
      <c r="B36" s="22"/>
      <c r="D36" s="23" t="s">
        <v>53</v>
      </c>
      <c r="E36" s="23"/>
    </row>
    <row r="37" spans="1:8" x14ac:dyDescent="0.25">
      <c r="A37" s="12" t="s">
        <v>50</v>
      </c>
      <c r="B37" s="11" t="s">
        <v>43</v>
      </c>
      <c r="D37" s="11" t="s">
        <v>54</v>
      </c>
      <c r="E37" s="11" t="s">
        <v>43</v>
      </c>
    </row>
    <row r="38" spans="1:8" x14ac:dyDescent="0.25">
      <c r="A38" s="4" t="s">
        <v>51</v>
      </c>
      <c r="B38" s="1">
        <v>1</v>
      </c>
      <c r="D38" s="1" t="s">
        <v>55</v>
      </c>
      <c r="E38" s="1">
        <v>1</v>
      </c>
    </row>
    <row r="39" spans="1:8" x14ac:dyDescent="0.25">
      <c r="A39" s="4" t="s">
        <v>123</v>
      </c>
      <c r="B39" s="1">
        <v>2</v>
      </c>
      <c r="D39" s="1" t="s">
        <v>56</v>
      </c>
      <c r="E39" s="1">
        <v>2</v>
      </c>
    </row>
    <row r="40" spans="1:8" x14ac:dyDescent="0.25">
      <c r="A40" s="4" t="s">
        <v>124</v>
      </c>
      <c r="B40" s="1">
        <v>3</v>
      </c>
      <c r="D40" s="1" t="s">
        <v>57</v>
      </c>
      <c r="E40" s="1">
        <v>3</v>
      </c>
    </row>
    <row r="41" spans="1:8" x14ac:dyDescent="0.25">
      <c r="A41" s="4" t="s">
        <v>125</v>
      </c>
      <c r="B41" s="1">
        <v>4</v>
      </c>
      <c r="D41" s="1" t="s">
        <v>58</v>
      </c>
      <c r="E41" s="1">
        <v>4</v>
      </c>
    </row>
    <row r="42" spans="1:8" x14ac:dyDescent="0.25">
      <c r="A42" s="4" t="s">
        <v>126</v>
      </c>
      <c r="B42" s="1">
        <v>5</v>
      </c>
      <c r="D42" s="1" t="s">
        <v>59</v>
      </c>
      <c r="E42" s="1">
        <v>5</v>
      </c>
    </row>
    <row r="44" spans="1:8" x14ac:dyDescent="0.25">
      <c r="A44" s="21" t="s">
        <v>110</v>
      </c>
      <c r="B44" s="21"/>
      <c r="C44" s="21"/>
    </row>
    <row r="45" spans="1:8" x14ac:dyDescent="0.25">
      <c r="A45" s="8" t="s">
        <v>68</v>
      </c>
      <c r="B45" s="7" t="s">
        <v>84</v>
      </c>
      <c r="C45" s="7" t="s">
        <v>30</v>
      </c>
    </row>
    <row r="46" spans="1:8" x14ac:dyDescent="0.25">
      <c r="A46" s="1" t="s">
        <v>71</v>
      </c>
      <c r="B46" s="1" t="s">
        <v>90</v>
      </c>
      <c r="C46" s="1">
        <v>4</v>
      </c>
    </row>
    <row r="47" spans="1:8" x14ac:dyDescent="0.25">
      <c r="A47" s="1" t="s">
        <v>72</v>
      </c>
      <c r="B47" s="1" t="s">
        <v>86</v>
      </c>
      <c r="C47" s="1">
        <v>8</v>
      </c>
    </row>
    <row r="48" spans="1:8" x14ac:dyDescent="0.25">
      <c r="A48" s="1" t="s">
        <v>73</v>
      </c>
      <c r="B48" s="1" t="s">
        <v>111</v>
      </c>
      <c r="C48" s="1">
        <v>5</v>
      </c>
    </row>
    <row r="49" spans="1:6" x14ac:dyDescent="0.25">
      <c r="A49" s="1" t="s">
        <v>74</v>
      </c>
      <c r="B49" s="1" t="s">
        <v>87</v>
      </c>
      <c r="C49" s="1">
        <v>7</v>
      </c>
    </row>
    <row r="50" spans="1:6" x14ac:dyDescent="0.25">
      <c r="A50" s="1" t="s">
        <v>75</v>
      </c>
      <c r="B50" s="1" t="s">
        <v>111</v>
      </c>
      <c r="C50" s="1">
        <v>5</v>
      </c>
    </row>
    <row r="51" spans="1:6" x14ac:dyDescent="0.25">
      <c r="A51" s="9"/>
      <c r="B51" s="1" t="s">
        <v>112</v>
      </c>
      <c r="C51" s="1">
        <f>SUM(C46:C50)</f>
        <v>29</v>
      </c>
    </row>
    <row r="53" spans="1:6" x14ac:dyDescent="0.25">
      <c r="A53" s="19" t="s">
        <v>113</v>
      </c>
      <c r="B53" s="19"/>
      <c r="C53" s="16"/>
    </row>
    <row r="54" spans="1:6" x14ac:dyDescent="0.25">
      <c r="A54" s="13" t="s">
        <v>115</v>
      </c>
      <c r="B54" s="7" t="s">
        <v>114</v>
      </c>
    </row>
    <row r="55" spans="1:6" x14ac:dyDescent="0.25">
      <c r="A55" s="2" t="s">
        <v>116</v>
      </c>
      <c r="B55" s="2">
        <f>C46/C51</f>
        <v>0.13793103448275862</v>
      </c>
    </row>
    <row r="56" spans="1:6" x14ac:dyDescent="0.25">
      <c r="A56" s="2" t="s">
        <v>117</v>
      </c>
      <c r="B56" s="2">
        <f>C47/C51</f>
        <v>0.27586206896551724</v>
      </c>
    </row>
    <row r="57" spans="1:6" x14ac:dyDescent="0.25">
      <c r="A57" s="2" t="s">
        <v>118</v>
      </c>
      <c r="B57" s="2">
        <f>C48/C51</f>
        <v>0.17241379310344829</v>
      </c>
    </row>
    <row r="58" spans="1:6" x14ac:dyDescent="0.25">
      <c r="A58" s="2" t="s">
        <v>119</v>
      </c>
      <c r="B58" s="2">
        <f>C49/C51</f>
        <v>0.2413793103448276</v>
      </c>
    </row>
    <row r="59" spans="1:6" x14ac:dyDescent="0.25">
      <c r="A59" s="2" t="s">
        <v>120</v>
      </c>
      <c r="B59" s="2">
        <f>C50/C51</f>
        <v>0.17241379310344829</v>
      </c>
    </row>
    <row r="61" spans="1:6" x14ac:dyDescent="0.25">
      <c r="A61" s="19" t="s">
        <v>121</v>
      </c>
      <c r="B61" s="19"/>
      <c r="C61" s="19"/>
      <c r="D61" s="19"/>
      <c r="E61" s="19"/>
      <c r="F61" s="19"/>
    </row>
    <row r="62" spans="1:6" x14ac:dyDescent="0.25">
      <c r="A62" s="22" t="s">
        <v>122</v>
      </c>
      <c r="B62" s="23" t="s">
        <v>67</v>
      </c>
      <c r="C62" s="23"/>
      <c r="D62" s="23"/>
      <c r="E62" s="23"/>
      <c r="F62" s="23"/>
    </row>
    <row r="63" spans="1:6" x14ac:dyDescent="0.25">
      <c r="A63" s="22"/>
      <c r="B63" s="12" t="s">
        <v>71</v>
      </c>
      <c r="C63" s="12" t="s">
        <v>72</v>
      </c>
      <c r="D63" s="12" t="s">
        <v>73</v>
      </c>
      <c r="E63" s="12" t="s">
        <v>74</v>
      </c>
      <c r="F63" s="12" t="s">
        <v>75</v>
      </c>
    </row>
    <row r="64" spans="1:6" x14ac:dyDescent="0.25">
      <c r="A64" s="1" t="s">
        <v>2</v>
      </c>
      <c r="B64" s="4">
        <v>3</v>
      </c>
      <c r="C64" s="4">
        <v>2</v>
      </c>
      <c r="D64" s="4">
        <v>3</v>
      </c>
      <c r="E64" s="4">
        <v>4</v>
      </c>
      <c r="F64" s="4">
        <v>2</v>
      </c>
    </row>
    <row r="65" spans="1:6" x14ac:dyDescent="0.25">
      <c r="A65" s="1" t="s">
        <v>3</v>
      </c>
      <c r="B65" s="4">
        <v>5</v>
      </c>
      <c r="C65" s="4">
        <v>2</v>
      </c>
      <c r="D65" s="4">
        <v>5</v>
      </c>
      <c r="E65" s="4">
        <v>5</v>
      </c>
      <c r="F65" s="4">
        <v>3</v>
      </c>
    </row>
    <row r="66" spans="1:6" x14ac:dyDescent="0.25">
      <c r="A66" s="1" t="s">
        <v>4</v>
      </c>
      <c r="B66" s="4">
        <v>1</v>
      </c>
      <c r="C66" s="4">
        <v>2</v>
      </c>
      <c r="D66" s="4">
        <v>5</v>
      </c>
      <c r="E66" s="4">
        <v>4</v>
      </c>
      <c r="F66" s="4">
        <v>2</v>
      </c>
    </row>
    <row r="67" spans="1:6" x14ac:dyDescent="0.25">
      <c r="A67" s="1" t="s">
        <v>5</v>
      </c>
      <c r="B67" s="4">
        <v>2</v>
      </c>
      <c r="C67" s="4">
        <v>2</v>
      </c>
      <c r="D67" s="4">
        <v>5</v>
      </c>
      <c r="E67" s="4">
        <v>4</v>
      </c>
      <c r="F67" s="4">
        <v>2</v>
      </c>
    </row>
    <row r="68" spans="1:6" x14ac:dyDescent="0.25">
      <c r="A68" s="1" t="s">
        <v>6</v>
      </c>
      <c r="B68" s="4">
        <v>4</v>
      </c>
      <c r="C68" s="4">
        <v>2</v>
      </c>
      <c r="D68" s="4">
        <v>3</v>
      </c>
      <c r="E68" s="4">
        <v>4</v>
      </c>
      <c r="F68" s="4">
        <v>3</v>
      </c>
    </row>
    <row r="69" spans="1:6" x14ac:dyDescent="0.25">
      <c r="A69" s="1" t="s">
        <v>19</v>
      </c>
      <c r="B69" s="4">
        <v>3</v>
      </c>
      <c r="C69" s="4">
        <v>2</v>
      </c>
      <c r="D69" s="4">
        <v>3</v>
      </c>
      <c r="E69" s="4">
        <v>4</v>
      </c>
      <c r="F69" s="4">
        <v>2</v>
      </c>
    </row>
    <row r="70" spans="1:6" x14ac:dyDescent="0.25">
      <c r="A70" s="1" t="s">
        <v>7</v>
      </c>
      <c r="B70" s="4">
        <v>2</v>
      </c>
      <c r="C70" s="4">
        <v>1</v>
      </c>
      <c r="D70" s="4">
        <v>5</v>
      </c>
      <c r="E70" s="4">
        <v>4</v>
      </c>
      <c r="F70" s="4">
        <v>2</v>
      </c>
    </row>
    <row r="71" spans="1:6" x14ac:dyDescent="0.25">
      <c r="A71" s="1" t="s">
        <v>8</v>
      </c>
      <c r="B71" s="4">
        <v>4</v>
      </c>
      <c r="C71" s="4">
        <v>3</v>
      </c>
      <c r="D71" s="4">
        <v>4</v>
      </c>
      <c r="E71" s="4">
        <v>5</v>
      </c>
      <c r="F71" s="4">
        <v>3</v>
      </c>
    </row>
    <row r="72" spans="1:6" x14ac:dyDescent="0.25">
      <c r="A72" s="1" t="s">
        <v>9</v>
      </c>
      <c r="B72" s="4">
        <v>4</v>
      </c>
      <c r="C72" s="4">
        <v>3</v>
      </c>
      <c r="D72" s="4">
        <v>5</v>
      </c>
      <c r="E72" s="4">
        <v>5</v>
      </c>
      <c r="F72" s="4">
        <v>3</v>
      </c>
    </row>
    <row r="73" spans="1:6" x14ac:dyDescent="0.25">
      <c r="A73" s="1" t="s">
        <v>10</v>
      </c>
      <c r="B73" s="4">
        <v>3</v>
      </c>
      <c r="C73" s="4">
        <v>3</v>
      </c>
      <c r="D73" s="4">
        <v>5</v>
      </c>
      <c r="E73" s="4">
        <v>4</v>
      </c>
      <c r="F73" s="4">
        <v>3</v>
      </c>
    </row>
    <row r="75" spans="1:6" x14ac:dyDescent="0.25">
      <c r="A75" s="18" t="s">
        <v>127</v>
      </c>
      <c r="B75" s="18"/>
    </row>
    <row r="76" spans="1:6" x14ac:dyDescent="0.25">
      <c r="A76" s="11" t="s">
        <v>128</v>
      </c>
      <c r="B76" s="11" t="s">
        <v>43</v>
      </c>
    </row>
    <row r="77" spans="1:6" x14ac:dyDescent="0.25">
      <c r="A77" s="1" t="s">
        <v>129</v>
      </c>
      <c r="B77" s="1">
        <f>(B64^B55)*(C64^B56)*(D64^B57)*(E64^B58)*(F64^B59)</f>
        <v>2.6812753763946544</v>
      </c>
    </row>
    <row r="78" spans="1:6" x14ac:dyDescent="0.25">
      <c r="A78" s="1" t="s">
        <v>130</v>
      </c>
      <c r="B78" s="1">
        <f>(B65^B55)*(C65^B56)*(D65^B57)*(E65^B58)*(F65^B59)</f>
        <v>3.555851910995012</v>
      </c>
    </row>
    <row r="79" spans="1:6" x14ac:dyDescent="0.25">
      <c r="A79" s="1" t="s">
        <v>131</v>
      </c>
      <c r="B79" s="1">
        <f>(B66^B55)*(C66^B56)*(D66^B57)*(E66^B58)*(F66^B59)</f>
        <v>2.5164098473511256</v>
      </c>
    </row>
    <row r="80" spans="1:6" x14ac:dyDescent="0.25">
      <c r="A80" s="1" t="s">
        <v>132</v>
      </c>
      <c r="B80" s="1">
        <f>(B67^B55)*(C67^B56)*(D67^B57)*(E67^B58)*(F67^B59)</f>
        <v>2.7688712042067882</v>
      </c>
    </row>
    <row r="81" spans="1:2" x14ac:dyDescent="0.25">
      <c r="A81" s="1" t="s">
        <v>133</v>
      </c>
      <c r="B81" s="1">
        <f>(B68^B55)*(C68^B56)*(D68^B57)*(E68^B58)*(F68^B59)</f>
        <v>2.9918162102034276</v>
      </c>
    </row>
    <row r="82" spans="1:2" x14ac:dyDescent="0.25">
      <c r="A82" s="1" t="s">
        <v>134</v>
      </c>
      <c r="B82" s="1">
        <f>(B69^B55)*(C69^B56)*(D69^B57)*(E69^B58)*(F69^B59)</f>
        <v>2.6812753763946544</v>
      </c>
    </row>
    <row r="83" spans="1:2" x14ac:dyDescent="0.25">
      <c r="A83" s="1" t="s">
        <v>135</v>
      </c>
      <c r="B83" s="1">
        <f>(B70^B55)*(C70^B56)*(D70^B57)*(E70^B58)*(F70^B59)</f>
        <v>2.2869675231642872</v>
      </c>
    </row>
    <row r="84" spans="1:2" x14ac:dyDescent="0.25">
      <c r="A84" s="1" t="s">
        <v>136</v>
      </c>
      <c r="B84" s="1">
        <f>(B71^B56)*(C71^B57)*(D71^B58)*(E71^B59)*(F71^B60)</f>
        <v>3.2672675192616341</v>
      </c>
    </row>
    <row r="85" spans="1:2" x14ac:dyDescent="0.25">
      <c r="A85" s="1" t="s">
        <v>137</v>
      </c>
      <c r="B85" s="1">
        <f>(B72^B57)*(C72^B58)*(D72^B59)*(E72^B60)*(F72^B61)</f>
        <v>2.1851573528325217</v>
      </c>
    </row>
    <row r="86" spans="1:2" x14ac:dyDescent="0.25">
      <c r="A86" s="1" t="s">
        <v>138</v>
      </c>
      <c r="B86" s="1">
        <f>(B73^B55)*(C73^B56)*(D73^B57)*(E73^B58)*(F73^B59)</f>
        <v>3.5117910301014059</v>
      </c>
    </row>
    <row r="87" spans="1:2" x14ac:dyDescent="0.25">
      <c r="A87" s="1" t="s">
        <v>112</v>
      </c>
      <c r="B87" s="1">
        <f>(B77+B78+B79+B80+B81+B82+B83+B84+B85+B86)</f>
        <v>28.446683350905513</v>
      </c>
    </row>
    <row r="89" spans="1:2" x14ac:dyDescent="0.25">
      <c r="A89" s="19" t="s">
        <v>139</v>
      </c>
      <c r="B89" s="19"/>
    </row>
    <row r="90" spans="1:2" x14ac:dyDescent="0.25">
      <c r="A90" s="11" t="s">
        <v>140</v>
      </c>
      <c r="B90" s="11" t="s">
        <v>43</v>
      </c>
    </row>
    <row r="91" spans="1:2" x14ac:dyDescent="0.25">
      <c r="A91" s="1" t="s">
        <v>141</v>
      </c>
      <c r="B91" s="1">
        <f>B77/B87</f>
        <v>9.4256168401765691E-2</v>
      </c>
    </row>
    <row r="92" spans="1:2" x14ac:dyDescent="0.25">
      <c r="A92" s="1" t="s">
        <v>142</v>
      </c>
      <c r="B92" s="1">
        <f>B78/B87</f>
        <v>0.12500057975587592</v>
      </c>
    </row>
    <row r="93" spans="1:2" x14ac:dyDescent="0.25">
      <c r="A93" s="1" t="s">
        <v>143</v>
      </c>
      <c r="B93" s="1">
        <f>B79/B87</f>
        <v>8.8460570826827983E-2</v>
      </c>
    </row>
    <row r="94" spans="1:2" x14ac:dyDescent="0.25">
      <c r="A94" s="1" t="s">
        <v>144</v>
      </c>
      <c r="B94" s="1">
        <f>B80/B87</f>
        <v>9.7335466846916255E-2</v>
      </c>
    </row>
    <row r="95" spans="1:2" x14ac:dyDescent="0.25">
      <c r="A95" s="1" t="s">
        <v>145</v>
      </c>
      <c r="B95" s="1">
        <f>B81/B87</f>
        <v>0.10517276032842655</v>
      </c>
    </row>
    <row r="96" spans="1:2" x14ac:dyDescent="0.25">
      <c r="A96" s="1" t="s">
        <v>146</v>
      </c>
      <c r="B96" s="1">
        <f>B82/B87</f>
        <v>9.4256168401765691E-2</v>
      </c>
    </row>
    <row r="97" spans="1:4" x14ac:dyDescent="0.25">
      <c r="A97" s="1" t="s">
        <v>147</v>
      </c>
      <c r="B97" s="1">
        <f>B83/B87</f>
        <v>8.0394873980677559E-2</v>
      </c>
    </row>
    <row r="98" spans="1:4" x14ac:dyDescent="0.25">
      <c r="A98" s="1" t="s">
        <v>148</v>
      </c>
      <c r="B98" s="1">
        <f>B84/B87</f>
        <v>0.11485583324277523</v>
      </c>
    </row>
    <row r="99" spans="1:4" x14ac:dyDescent="0.25">
      <c r="A99" s="1" t="s">
        <v>149</v>
      </c>
      <c r="B99" s="1">
        <f>B85/B87</f>
        <v>7.6815891887198298E-2</v>
      </c>
    </row>
    <row r="100" spans="1:4" x14ac:dyDescent="0.25">
      <c r="A100" s="1" t="s">
        <v>150</v>
      </c>
      <c r="B100" s="1">
        <f>B86/B87</f>
        <v>0.12345168632777075</v>
      </c>
    </row>
    <row r="102" spans="1:4" x14ac:dyDescent="0.25">
      <c r="A102" s="18" t="s">
        <v>151</v>
      </c>
      <c r="B102" s="18"/>
      <c r="C102" s="18"/>
      <c r="D102" s="18"/>
    </row>
    <row r="103" spans="1:4" x14ac:dyDescent="0.25">
      <c r="A103" s="11" t="s">
        <v>152</v>
      </c>
      <c r="B103" s="11" t="s">
        <v>122</v>
      </c>
      <c r="C103" s="11" t="s">
        <v>153</v>
      </c>
      <c r="D103" s="11" t="s">
        <v>154</v>
      </c>
    </row>
    <row r="104" spans="1:4" x14ac:dyDescent="0.25">
      <c r="A104" s="1">
        <v>1</v>
      </c>
      <c r="B104" s="1" t="s">
        <v>2</v>
      </c>
      <c r="C104" s="1">
        <f t="shared" ref="C104:C113" si="0">B91</f>
        <v>9.4256168401765691E-2</v>
      </c>
      <c r="D104" s="1">
        <f>RANK(C104,C104:C113,0)</f>
        <v>6</v>
      </c>
    </row>
    <row r="105" spans="1:4" x14ac:dyDescent="0.25">
      <c r="A105" s="1">
        <v>2</v>
      </c>
      <c r="B105" s="1" t="s">
        <v>3</v>
      </c>
      <c r="C105" s="1">
        <f t="shared" si="0"/>
        <v>0.12500057975587592</v>
      </c>
      <c r="D105" s="1">
        <f t="shared" ref="D105:D113" si="1">RANK(C105,C105:C114,0)</f>
        <v>1</v>
      </c>
    </row>
    <row r="106" spans="1:4" x14ac:dyDescent="0.25">
      <c r="A106" s="1">
        <v>3</v>
      </c>
      <c r="B106" s="1" t="s">
        <v>4</v>
      </c>
      <c r="C106" s="1">
        <f t="shared" si="0"/>
        <v>8.8460570826827983E-2</v>
      </c>
      <c r="D106" s="1">
        <f t="shared" si="1"/>
        <v>6</v>
      </c>
    </row>
    <row r="107" spans="1:4" x14ac:dyDescent="0.25">
      <c r="A107" s="1">
        <v>4</v>
      </c>
      <c r="B107" s="1" t="s">
        <v>5</v>
      </c>
      <c r="C107" s="1">
        <f t="shared" si="0"/>
        <v>9.7335466846916255E-2</v>
      </c>
      <c r="D107" s="1">
        <f t="shared" si="1"/>
        <v>4</v>
      </c>
    </row>
    <row r="108" spans="1:4" x14ac:dyDescent="0.25">
      <c r="A108" s="1">
        <v>5</v>
      </c>
      <c r="B108" s="1" t="s">
        <v>6</v>
      </c>
      <c r="C108" s="1">
        <f t="shared" si="0"/>
        <v>0.10517276032842655</v>
      </c>
      <c r="D108" s="1">
        <f t="shared" si="1"/>
        <v>3</v>
      </c>
    </row>
    <row r="109" spans="1:4" x14ac:dyDescent="0.25">
      <c r="A109" s="1">
        <v>6</v>
      </c>
      <c r="B109" s="1" t="s">
        <v>19</v>
      </c>
      <c r="C109" s="1">
        <f t="shared" si="0"/>
        <v>9.4256168401765691E-2</v>
      </c>
      <c r="D109" s="1">
        <f t="shared" si="1"/>
        <v>3</v>
      </c>
    </row>
    <row r="110" spans="1:4" x14ac:dyDescent="0.25">
      <c r="A110" s="1">
        <v>7</v>
      </c>
      <c r="B110" s="1" t="s">
        <v>7</v>
      </c>
      <c r="C110" s="1">
        <f t="shared" si="0"/>
        <v>8.0394873980677559E-2</v>
      </c>
      <c r="D110" s="1">
        <f t="shared" si="1"/>
        <v>3</v>
      </c>
    </row>
    <row r="111" spans="1:4" x14ac:dyDescent="0.25">
      <c r="A111" s="1">
        <v>8</v>
      </c>
      <c r="B111" s="1" t="s">
        <v>8</v>
      </c>
      <c r="C111" s="1">
        <f t="shared" si="0"/>
        <v>0.11485583324277523</v>
      </c>
      <c r="D111" s="1">
        <f t="shared" si="1"/>
        <v>2</v>
      </c>
    </row>
    <row r="112" spans="1:4" x14ac:dyDescent="0.25">
      <c r="A112" s="1">
        <v>9</v>
      </c>
      <c r="B112" s="1" t="s">
        <v>9</v>
      </c>
      <c r="C112" s="1">
        <f t="shared" si="0"/>
        <v>7.6815891887198298E-2</v>
      </c>
      <c r="D112" s="1">
        <f t="shared" si="1"/>
        <v>2</v>
      </c>
    </row>
    <row r="113" spans="1:4" x14ac:dyDescent="0.25">
      <c r="A113" s="1">
        <v>10</v>
      </c>
      <c r="B113" s="1" t="s">
        <v>10</v>
      </c>
      <c r="C113" s="1">
        <f t="shared" si="0"/>
        <v>0.12345168632777075</v>
      </c>
      <c r="D113" s="1">
        <f t="shared" si="1"/>
        <v>1</v>
      </c>
    </row>
    <row r="115" spans="1:4" x14ac:dyDescent="0.25">
      <c r="A115" t="s">
        <v>155</v>
      </c>
    </row>
    <row r="116" spans="1:4" x14ac:dyDescent="0.25">
      <c r="A116" s="17" t="s">
        <v>158</v>
      </c>
      <c r="B116" s="17"/>
      <c r="C116" s="17"/>
      <c r="D116" s="17"/>
    </row>
    <row r="117" spans="1:4" x14ac:dyDescent="0.25">
      <c r="A117" s="17"/>
      <c r="B117" s="17"/>
      <c r="C117" s="17"/>
      <c r="D117" s="17"/>
    </row>
    <row r="118" spans="1:4" x14ac:dyDescent="0.25">
      <c r="A118" s="17"/>
      <c r="B118" s="17"/>
      <c r="C118" s="17"/>
      <c r="D118" s="17"/>
    </row>
    <row r="119" spans="1:4" x14ac:dyDescent="0.25">
      <c r="A119" s="17"/>
      <c r="B119" s="17"/>
      <c r="C119" s="17"/>
      <c r="D119" s="17"/>
    </row>
  </sheetData>
  <mergeCells count="27">
    <mergeCell ref="G27:H27"/>
    <mergeCell ref="I13:J13"/>
    <mergeCell ref="D27:E27"/>
    <mergeCell ref="A36:B36"/>
    <mergeCell ref="D36:E36"/>
    <mergeCell ref="A35:B35"/>
    <mergeCell ref="D35:E35"/>
    <mergeCell ref="D26:E26"/>
    <mergeCell ref="G26:H26"/>
    <mergeCell ref="A26:B26"/>
    <mergeCell ref="L12:N12"/>
    <mergeCell ref="A24:H24"/>
    <mergeCell ref="A9:B9"/>
    <mergeCell ref="A10:B10"/>
    <mergeCell ref="A7:B7"/>
    <mergeCell ref="L20:N20"/>
    <mergeCell ref="I12:J12"/>
    <mergeCell ref="A116:D119"/>
    <mergeCell ref="A75:B75"/>
    <mergeCell ref="A89:B89"/>
    <mergeCell ref="A102:D102"/>
    <mergeCell ref="A2:D5"/>
    <mergeCell ref="A44:C44"/>
    <mergeCell ref="A53:B53"/>
    <mergeCell ref="A62:A63"/>
    <mergeCell ref="A61:F61"/>
    <mergeCell ref="B62:F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Juliani Nuryadin</dc:creator>
  <cp:lastModifiedBy>Salsa Juliani Nuryadin</cp:lastModifiedBy>
  <dcterms:created xsi:type="dcterms:W3CDTF">2023-10-25T02:29:11Z</dcterms:created>
  <dcterms:modified xsi:type="dcterms:W3CDTF">2023-10-31T10:16:11Z</dcterms:modified>
</cp:coreProperties>
</file>