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5"/>
  <workbookPr/>
  <mc:AlternateContent xmlns:mc="http://schemas.openxmlformats.org/markup-compatibility/2006">
    <mc:Choice Requires="x15">
      <x15ac:absPath xmlns:x15ac="http://schemas.microsoft.com/office/spreadsheetml/2010/11/ac" url="D:\MegaStudy\MatCad\4t\IEF\"/>
    </mc:Choice>
  </mc:AlternateContent>
  <xr:revisionPtr revIDLastSave="0" documentId="13_ncr:1_{75EAAB72-0280-41DF-9AFC-F76251E78908}" xr6:coauthVersionLast="47" xr6:coauthVersionMax="47" xr10:uidLastSave="{00000000-0000-0000-0000-000000000000}"/>
  <bookViews>
    <workbookView xWindow="-110" yWindow="-110" windowWidth="38620" windowHeight="21100" tabRatio="500" xr2:uid="{00000000-000D-0000-FFFF-FFFF00000000}"/>
  </bookViews>
  <sheets>
    <sheet name="Hoja1" sheetId="1" r:id="rId1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13" i="1" l="1"/>
  <c r="D416" i="1"/>
  <c r="C11" i="1"/>
  <c r="C377" i="1" s="1"/>
  <c r="C5" i="1"/>
  <c r="E289" i="1" s="1"/>
  <c r="E416" i="1" l="1"/>
  <c r="E16" i="1"/>
  <c r="E22" i="1"/>
  <c r="E28" i="1"/>
  <c r="E34" i="1"/>
  <c r="E40" i="1"/>
  <c r="E46" i="1"/>
  <c r="E52" i="1"/>
  <c r="E58" i="1"/>
  <c r="E82" i="1"/>
  <c r="E97" i="1"/>
  <c r="E124" i="1"/>
  <c r="E135" i="1"/>
  <c r="E191" i="1"/>
  <c r="E72" i="1"/>
  <c r="E86" i="1"/>
  <c r="E90" i="1"/>
  <c r="E110" i="1"/>
  <c r="E119" i="1"/>
  <c r="E125" i="1"/>
  <c r="E147" i="1"/>
  <c r="E248" i="1"/>
  <c r="E360" i="1"/>
  <c r="E348" i="1"/>
  <c r="E336" i="1"/>
  <c r="E324" i="1"/>
  <c r="E312" i="1"/>
  <c r="E300" i="1"/>
  <c r="E288" i="1"/>
  <c r="E276" i="1"/>
  <c r="E264" i="1"/>
  <c r="E252" i="1"/>
  <c r="E240" i="1"/>
  <c r="E367" i="1"/>
  <c r="E355" i="1"/>
  <c r="E343" i="1"/>
  <c r="E331" i="1"/>
  <c r="E319" i="1"/>
  <c r="E307" i="1"/>
  <c r="E362" i="1"/>
  <c r="E350" i="1"/>
  <c r="E338" i="1"/>
  <c r="E326" i="1"/>
  <c r="E314" i="1"/>
  <c r="E302" i="1"/>
  <c r="E290" i="1"/>
  <c r="E278" i="1"/>
  <c r="E266" i="1"/>
  <c r="E364" i="1"/>
  <c r="E361" i="1"/>
  <c r="E358" i="1"/>
  <c r="E316" i="1"/>
  <c r="E313" i="1"/>
  <c r="E310" i="1"/>
  <c r="E294" i="1"/>
  <c r="E274" i="1"/>
  <c r="E271" i="1"/>
  <c r="E268" i="1"/>
  <c r="E246" i="1"/>
  <c r="E233" i="1"/>
  <c r="E226" i="1"/>
  <c r="E213" i="1"/>
  <c r="E202" i="1"/>
  <c r="E200" i="1"/>
  <c r="E198" i="1"/>
  <c r="E196" i="1"/>
  <c r="E194" i="1"/>
  <c r="E192" i="1"/>
  <c r="E190" i="1"/>
  <c r="E188" i="1"/>
  <c r="E186" i="1"/>
  <c r="E184" i="1"/>
  <c r="E182" i="1"/>
  <c r="E180" i="1"/>
  <c r="E178" i="1"/>
  <c r="E176" i="1"/>
  <c r="E174" i="1"/>
  <c r="E172" i="1"/>
  <c r="E170" i="1"/>
  <c r="E335" i="1"/>
  <c r="E332" i="1"/>
  <c r="E329" i="1"/>
  <c r="E291" i="1"/>
  <c r="E285" i="1"/>
  <c r="E357" i="1"/>
  <c r="E354" i="1"/>
  <c r="E351" i="1"/>
  <c r="E309" i="1"/>
  <c r="E306" i="1"/>
  <c r="E303" i="1"/>
  <c r="E282" i="1"/>
  <c r="E262" i="1"/>
  <c r="E259" i="1"/>
  <c r="E256" i="1"/>
  <c r="E243" i="1"/>
  <c r="E235" i="1"/>
  <c r="E230" i="1"/>
  <c r="E217" i="1"/>
  <c r="E206" i="1"/>
  <c r="E370" i="1"/>
  <c r="E328" i="1"/>
  <c r="E325" i="1"/>
  <c r="E322" i="1"/>
  <c r="E279" i="1"/>
  <c r="E273" i="1"/>
  <c r="E368" i="1"/>
  <c r="E334" i="1"/>
  <c r="E320" i="1"/>
  <c r="E283" i="1"/>
  <c r="E263" i="1"/>
  <c r="E237" i="1"/>
  <c r="E234" i="1"/>
  <c r="E231" i="1"/>
  <c r="E223" i="1"/>
  <c r="E195" i="1"/>
  <c r="E171" i="1"/>
  <c r="E353" i="1"/>
  <c r="E339" i="1"/>
  <c r="E305" i="1"/>
  <c r="E347" i="1"/>
  <c r="E333" i="1"/>
  <c r="E299" i="1"/>
  <c r="E295" i="1"/>
  <c r="E220" i="1"/>
  <c r="E212" i="1"/>
  <c r="E207" i="1"/>
  <c r="E175" i="1"/>
  <c r="E366" i="1"/>
  <c r="E352" i="1"/>
  <c r="E318" i="1"/>
  <c r="E304" i="1"/>
  <c r="E249" i="1"/>
  <c r="E225" i="1"/>
  <c r="E204" i="1"/>
  <c r="E199" i="1"/>
  <c r="E177" i="1"/>
  <c r="E337" i="1"/>
  <c r="E323" i="1"/>
  <c r="E341" i="1"/>
  <c r="E308" i="1"/>
  <c r="E275" i="1"/>
  <c r="E227" i="1"/>
  <c r="E173" i="1"/>
  <c r="E163" i="1"/>
  <c r="E158" i="1"/>
  <c r="E151" i="1"/>
  <c r="E146" i="1"/>
  <c r="E139" i="1"/>
  <c r="E134" i="1"/>
  <c r="E127" i="1"/>
  <c r="E116" i="1"/>
  <c r="E103" i="1"/>
  <c r="E92" i="1"/>
  <c r="E136" i="1"/>
  <c r="E120" i="1"/>
  <c r="E107" i="1"/>
  <c r="E79" i="1"/>
  <c r="E75" i="1"/>
  <c r="E69" i="1"/>
  <c r="E63" i="1"/>
  <c r="E57" i="1"/>
  <c r="E51" i="1"/>
  <c r="E45" i="1"/>
  <c r="E39" i="1"/>
  <c r="E33" i="1"/>
  <c r="E27" i="1"/>
  <c r="E21" i="1"/>
  <c r="E15" i="1"/>
  <c r="E292" i="1"/>
  <c r="E317" i="1"/>
  <c r="E301" i="1"/>
  <c r="E293" i="1"/>
  <c r="E287" i="1"/>
  <c r="E269" i="1"/>
  <c r="E255" i="1"/>
  <c r="E251" i="1"/>
  <c r="E247" i="1"/>
  <c r="E118" i="1"/>
  <c r="E105" i="1"/>
  <c r="E94" i="1"/>
  <c r="E96" i="1"/>
  <c r="E81" i="1"/>
  <c r="E73" i="1"/>
  <c r="E67" i="1"/>
  <c r="E61" i="1"/>
  <c r="E55" i="1"/>
  <c r="E49" i="1"/>
  <c r="E43" i="1"/>
  <c r="E37" i="1"/>
  <c r="E31" i="1"/>
  <c r="E25" i="1"/>
  <c r="E19" i="1"/>
  <c r="E13" i="1"/>
  <c r="E356" i="1"/>
  <c r="E340" i="1"/>
  <c r="E286" i="1"/>
  <c r="E280" i="1"/>
  <c r="E260" i="1"/>
  <c r="E242" i="1"/>
  <c r="E216" i="1"/>
  <c r="E209" i="1"/>
  <c r="E193" i="1"/>
  <c r="E187" i="1"/>
  <c r="E181" i="1"/>
  <c r="E165" i="1"/>
  <c r="E160" i="1"/>
  <c r="E153" i="1"/>
  <c r="E148" i="1"/>
  <c r="E141" i="1"/>
  <c r="E129" i="1"/>
  <c r="E83" i="1"/>
  <c r="E77" i="1"/>
  <c r="E71" i="1"/>
  <c r="E65" i="1"/>
  <c r="E59" i="1"/>
  <c r="E53" i="1"/>
  <c r="E47" i="1"/>
  <c r="E41" i="1"/>
  <c r="E35" i="1"/>
  <c r="E29" i="1"/>
  <c r="E23" i="1"/>
  <c r="E17" i="1"/>
  <c r="E11" i="1"/>
  <c r="E365" i="1"/>
  <c r="E349" i="1"/>
  <c r="E238" i="1"/>
  <c r="E219" i="1"/>
  <c r="E122" i="1"/>
  <c r="E109" i="1"/>
  <c r="E98" i="1"/>
  <c r="E85" i="1"/>
  <c r="E315" i="1"/>
  <c r="E321" i="1"/>
  <c r="E298" i="1"/>
  <c r="E258" i="1"/>
  <c r="E254" i="1"/>
  <c r="E250" i="1"/>
  <c r="E222" i="1"/>
  <c r="E208" i="1"/>
  <c r="E205" i="1"/>
  <c r="E201" i="1"/>
  <c r="E126" i="1"/>
  <c r="E363" i="1"/>
  <c r="E346" i="1"/>
  <c r="E330" i="1"/>
  <c r="E284" i="1"/>
  <c r="E272" i="1"/>
  <c r="E245" i="1"/>
  <c r="E229" i="1"/>
  <c r="E215" i="1"/>
  <c r="E189" i="1"/>
  <c r="E183" i="1"/>
  <c r="E169" i="1"/>
  <c r="E164" i="1"/>
  <c r="E157" i="1"/>
  <c r="E152" i="1"/>
  <c r="E145" i="1"/>
  <c r="E140" i="1"/>
  <c r="E133" i="1"/>
  <c r="E128" i="1"/>
  <c r="E115" i="1"/>
  <c r="E104" i="1"/>
  <c r="E369" i="1"/>
  <c r="E297" i="1"/>
  <c r="E267" i="1"/>
  <c r="E241" i="1"/>
  <c r="E232" i="1"/>
  <c r="E117" i="1"/>
  <c r="E106" i="1"/>
  <c r="E93" i="1"/>
  <c r="E359" i="1"/>
  <c r="E342" i="1"/>
  <c r="E281" i="1"/>
  <c r="E270" i="1"/>
  <c r="E265" i="1"/>
  <c r="E239" i="1"/>
  <c r="E224" i="1"/>
  <c r="E210" i="1"/>
  <c r="E203" i="1"/>
  <c r="E62" i="1"/>
  <c r="E130" i="1"/>
  <c r="E159" i="1"/>
  <c r="E218" i="1"/>
  <c r="E76" i="1"/>
  <c r="E131" i="1"/>
  <c r="E20" i="1"/>
  <c r="E91" i="1"/>
  <c r="E132" i="1"/>
  <c r="E155" i="1"/>
  <c r="E161" i="1"/>
  <c r="E167" i="1"/>
  <c r="E185" i="1"/>
  <c r="E236" i="1"/>
  <c r="E253" i="1"/>
  <c r="E296" i="1"/>
  <c r="E14" i="1"/>
  <c r="E257" i="1"/>
  <c r="E142" i="1"/>
  <c r="E26" i="1"/>
  <c r="E38" i="1"/>
  <c r="E56" i="1"/>
  <c r="E149" i="1"/>
  <c r="E327" i="1"/>
  <c r="E87" i="1"/>
  <c r="E70" i="1"/>
  <c r="E95" i="1"/>
  <c r="E99" i="1"/>
  <c r="E112" i="1"/>
  <c r="E138" i="1"/>
  <c r="E144" i="1"/>
  <c r="E168" i="1"/>
  <c r="E60" i="1"/>
  <c r="E84" i="1"/>
  <c r="E88" i="1"/>
  <c r="E150" i="1"/>
  <c r="E156" i="1"/>
  <c r="E197" i="1"/>
  <c r="E108" i="1"/>
  <c r="E162" i="1"/>
  <c r="E211" i="1"/>
  <c r="E277" i="1"/>
  <c r="E44" i="1"/>
  <c r="E66" i="1"/>
  <c r="E154" i="1"/>
  <c r="E80" i="1"/>
  <c r="C12" i="1"/>
  <c r="C13" i="1" s="1"/>
  <c r="C14" i="1" s="1"/>
  <c r="E24" i="1"/>
  <c r="E30" i="1"/>
  <c r="E48" i="1"/>
  <c r="E74" i="1"/>
  <c r="E113" i="1"/>
  <c r="E244" i="1"/>
  <c r="E50" i="1"/>
  <c r="E111" i="1"/>
  <c r="E166" i="1"/>
  <c r="E221" i="1"/>
  <c r="E121" i="1"/>
  <c r="E12" i="1"/>
  <c r="E18" i="1"/>
  <c r="E36" i="1"/>
  <c r="E64" i="1"/>
  <c r="E123" i="1"/>
  <c r="E78" i="1"/>
  <c r="E100" i="1"/>
  <c r="E179" i="1"/>
  <c r="E228" i="1"/>
  <c r="E261" i="1"/>
  <c r="E311" i="1"/>
  <c r="E344" i="1"/>
  <c r="C6" i="1"/>
  <c r="E102" i="1"/>
  <c r="E137" i="1"/>
  <c r="E32" i="1"/>
  <c r="E143" i="1"/>
  <c r="E42" i="1"/>
  <c r="E54" i="1"/>
  <c r="E68" i="1"/>
  <c r="E89" i="1"/>
  <c r="E101" i="1"/>
  <c r="E114" i="1"/>
  <c r="E214" i="1"/>
  <c r="E345" i="1"/>
  <c r="C15" i="1" l="1"/>
  <c r="C16" i="1" s="1"/>
  <c r="C17" i="1" s="1"/>
  <c r="C18" i="1" s="1"/>
  <c r="C19" i="1" s="1"/>
  <c r="C20" i="1" s="1"/>
  <c r="C21" i="1" s="1"/>
  <c r="C22" i="1" s="1"/>
  <c r="C23" i="1" s="1"/>
  <c r="E401" i="1"/>
  <c r="E398" i="1"/>
  <c r="G416" i="1" a="1"/>
  <c r="G416" i="1" s="1"/>
  <c r="D417" i="1" s="1"/>
  <c r="F416" i="1"/>
  <c r="E402" i="1"/>
  <c r="B410" i="1"/>
  <c r="D365" i="1"/>
  <c r="D353" i="1"/>
  <c r="D341" i="1"/>
  <c r="D329" i="1"/>
  <c r="D317" i="1"/>
  <c r="D305" i="1"/>
  <c r="D293" i="1"/>
  <c r="D281" i="1"/>
  <c r="D269" i="1"/>
  <c r="D257" i="1"/>
  <c r="D245" i="1"/>
  <c r="D233" i="1"/>
  <c r="D360" i="1"/>
  <c r="D348" i="1"/>
  <c r="D336" i="1"/>
  <c r="D324" i="1"/>
  <c r="D312" i="1"/>
  <c r="D300" i="1"/>
  <c r="D367" i="1"/>
  <c r="D355" i="1"/>
  <c r="D343" i="1"/>
  <c r="D331" i="1"/>
  <c r="D319" i="1"/>
  <c r="D307" i="1"/>
  <c r="D295" i="1"/>
  <c r="D283" i="1"/>
  <c r="D271" i="1"/>
  <c r="D259" i="1"/>
  <c r="D345" i="1"/>
  <c r="D342" i="1"/>
  <c r="D339" i="1"/>
  <c r="D297" i="1"/>
  <c r="D277" i="1"/>
  <c r="D254" i="1"/>
  <c r="D241" i="1"/>
  <c r="D224" i="1"/>
  <c r="D211" i="1"/>
  <c r="D364" i="1"/>
  <c r="D361" i="1"/>
  <c r="D358" i="1"/>
  <c r="D316" i="1"/>
  <c r="D313" i="1"/>
  <c r="D310" i="1"/>
  <c r="D294" i="1"/>
  <c r="D274" i="1"/>
  <c r="D338" i="1"/>
  <c r="D335" i="1"/>
  <c r="D332" i="1"/>
  <c r="D291" i="1"/>
  <c r="D288" i="1"/>
  <c r="D285" i="1"/>
  <c r="D265" i="1"/>
  <c r="D251" i="1"/>
  <c r="D238" i="1"/>
  <c r="D228" i="1"/>
  <c r="D215" i="1"/>
  <c r="D204" i="1"/>
  <c r="D357" i="1"/>
  <c r="D354" i="1"/>
  <c r="D351" i="1"/>
  <c r="D309" i="1"/>
  <c r="D306" i="1"/>
  <c r="D303" i="1"/>
  <c r="D282" i="1"/>
  <c r="D363" i="1"/>
  <c r="D349" i="1"/>
  <c r="D315" i="1"/>
  <c r="D301" i="1"/>
  <c r="D287" i="1"/>
  <c r="D270" i="1"/>
  <c r="D260" i="1"/>
  <c r="D256" i="1"/>
  <c r="D253" i="1"/>
  <c r="D250" i="1"/>
  <c r="D218" i="1"/>
  <c r="D210" i="1"/>
  <c r="D205" i="1"/>
  <c r="D193" i="1"/>
  <c r="D182" i="1"/>
  <c r="D169" i="1"/>
  <c r="D167" i="1"/>
  <c r="D165" i="1"/>
  <c r="D163" i="1"/>
  <c r="D161" i="1"/>
  <c r="D159" i="1"/>
  <c r="D157" i="1"/>
  <c r="D155" i="1"/>
  <c r="D153" i="1"/>
  <c r="D151" i="1"/>
  <c r="D149" i="1"/>
  <c r="D147" i="1"/>
  <c r="D145" i="1"/>
  <c r="D143" i="1"/>
  <c r="D141" i="1"/>
  <c r="D139" i="1"/>
  <c r="D137" i="1"/>
  <c r="D135" i="1"/>
  <c r="D133" i="1"/>
  <c r="D131" i="1"/>
  <c r="D129" i="1"/>
  <c r="D127" i="1"/>
  <c r="D125" i="1"/>
  <c r="D123" i="1"/>
  <c r="D121" i="1"/>
  <c r="D119" i="1"/>
  <c r="D117" i="1"/>
  <c r="D115" i="1"/>
  <c r="D113" i="1"/>
  <c r="D111" i="1"/>
  <c r="D109" i="1"/>
  <c r="D107" i="1"/>
  <c r="D105" i="1"/>
  <c r="D103" i="1"/>
  <c r="D101" i="1"/>
  <c r="D99" i="1"/>
  <c r="D97" i="1"/>
  <c r="D95" i="1"/>
  <c r="D93" i="1"/>
  <c r="D91" i="1"/>
  <c r="D89" i="1"/>
  <c r="D87" i="1"/>
  <c r="D85" i="1"/>
  <c r="D368" i="1"/>
  <c r="D334" i="1"/>
  <c r="D320" i="1"/>
  <c r="D362" i="1"/>
  <c r="D328" i="1"/>
  <c r="D314" i="1"/>
  <c r="D273" i="1"/>
  <c r="D266" i="1"/>
  <c r="D243" i="1"/>
  <c r="D197" i="1"/>
  <c r="D186" i="1"/>
  <c r="D173" i="1"/>
  <c r="D347" i="1"/>
  <c r="D333" i="1"/>
  <c r="D299" i="1"/>
  <c r="D290" i="1"/>
  <c r="D246" i="1"/>
  <c r="D220" i="1"/>
  <c r="D212" i="1"/>
  <c r="D207" i="1"/>
  <c r="D188" i="1"/>
  <c r="D175" i="1"/>
  <c r="D366" i="1"/>
  <c r="D352" i="1"/>
  <c r="D318" i="1"/>
  <c r="D304" i="1"/>
  <c r="D359" i="1"/>
  <c r="D326" i="1"/>
  <c r="D239" i="1"/>
  <c r="D231" i="1"/>
  <c r="D206" i="1"/>
  <c r="D203" i="1"/>
  <c r="D176" i="1"/>
  <c r="D114" i="1"/>
  <c r="D90" i="1"/>
  <c r="D94" i="1"/>
  <c r="D322" i="1"/>
  <c r="D325" i="1"/>
  <c r="D308" i="1"/>
  <c r="D275" i="1"/>
  <c r="D230" i="1"/>
  <c r="D227" i="1"/>
  <c r="D199" i="1"/>
  <c r="D196" i="1"/>
  <c r="D190" i="1"/>
  <c r="D170" i="1"/>
  <c r="D158" i="1"/>
  <c r="D146" i="1"/>
  <c r="D134" i="1"/>
  <c r="D116" i="1"/>
  <c r="D92" i="1"/>
  <c r="D255" i="1"/>
  <c r="D247" i="1"/>
  <c r="D213" i="1"/>
  <c r="D118" i="1"/>
  <c r="D356" i="1"/>
  <c r="D340" i="1"/>
  <c r="D323" i="1"/>
  <c r="D286" i="1"/>
  <c r="D280" i="1"/>
  <c r="D264" i="1"/>
  <c r="D242" i="1"/>
  <c r="D234" i="1"/>
  <c r="D223" i="1"/>
  <c r="D216" i="1"/>
  <c r="D209" i="1"/>
  <c r="D202" i="1"/>
  <c r="D187" i="1"/>
  <c r="D184" i="1"/>
  <c r="D181" i="1"/>
  <c r="D160" i="1"/>
  <c r="D148" i="1"/>
  <c r="D136" i="1"/>
  <c r="D120" i="1"/>
  <c r="D96" i="1"/>
  <c r="D83" i="1"/>
  <c r="D81" i="1"/>
  <c r="D79" i="1"/>
  <c r="D77" i="1"/>
  <c r="D75" i="1"/>
  <c r="D73" i="1"/>
  <c r="D71" i="1"/>
  <c r="D69" i="1"/>
  <c r="D67" i="1"/>
  <c r="D65" i="1"/>
  <c r="D63" i="1"/>
  <c r="D61" i="1"/>
  <c r="D59" i="1"/>
  <c r="D57" i="1"/>
  <c r="D55" i="1"/>
  <c r="D53" i="1"/>
  <c r="D51" i="1"/>
  <c r="D49" i="1"/>
  <c r="D47" i="1"/>
  <c r="D45" i="1"/>
  <c r="D43" i="1"/>
  <c r="D41" i="1"/>
  <c r="D39" i="1"/>
  <c r="D37" i="1"/>
  <c r="D35" i="1"/>
  <c r="D33" i="1"/>
  <c r="D31" i="1"/>
  <c r="D29" i="1"/>
  <c r="D27" i="1"/>
  <c r="D25" i="1"/>
  <c r="D23" i="1"/>
  <c r="D21" i="1"/>
  <c r="D19" i="1"/>
  <c r="D17" i="1"/>
  <c r="D15" i="1"/>
  <c r="D13" i="1"/>
  <c r="D11" i="1"/>
  <c r="D279" i="1"/>
  <c r="D268" i="1"/>
  <c r="D219" i="1"/>
  <c r="D292" i="1"/>
  <c r="D226" i="1"/>
  <c r="D192" i="1"/>
  <c r="D162" i="1"/>
  <c r="D150" i="1"/>
  <c r="D138" i="1"/>
  <c r="D124" i="1"/>
  <c r="D370" i="1"/>
  <c r="D337" i="1"/>
  <c r="D321" i="1"/>
  <c r="D298" i="1"/>
  <c r="D278" i="1"/>
  <c r="D263" i="1"/>
  <c r="D258" i="1"/>
  <c r="D237" i="1"/>
  <c r="D222" i="1"/>
  <c r="D208" i="1"/>
  <c r="D201" i="1"/>
  <c r="D198" i="1"/>
  <c r="D195" i="1"/>
  <c r="D126" i="1"/>
  <c r="D102" i="1"/>
  <c r="D346" i="1"/>
  <c r="D330" i="1"/>
  <c r="D284" i="1"/>
  <c r="D272" i="1"/>
  <c r="D262" i="1"/>
  <c r="D249" i="1"/>
  <c r="D229" i="1"/>
  <c r="D225" i="1"/>
  <c r="D189" i="1"/>
  <c r="D183" i="1"/>
  <c r="D177" i="1"/>
  <c r="D164" i="1"/>
  <c r="D152" i="1"/>
  <c r="D140" i="1"/>
  <c r="D128" i="1"/>
  <c r="D104" i="1"/>
  <c r="D350" i="1"/>
  <c r="D244" i="1"/>
  <c r="D235" i="1"/>
  <c r="D200" i="1"/>
  <c r="D191" i="1"/>
  <c r="D185" i="1"/>
  <c r="D179" i="1"/>
  <c r="D168" i="1"/>
  <c r="D171" i="1"/>
  <c r="D82" i="1"/>
  <c r="D58" i="1"/>
  <c r="D52" i="1"/>
  <c r="D46" i="1"/>
  <c r="D40" i="1"/>
  <c r="D34" i="1"/>
  <c r="D28" i="1"/>
  <c r="D22" i="1"/>
  <c r="D16" i="1"/>
  <c r="D296" i="1"/>
  <c r="D327" i="1"/>
  <c r="D252" i="1"/>
  <c r="D50" i="1"/>
  <c r="D214" i="1"/>
  <c r="D68" i="1"/>
  <c r="D100" i="1"/>
  <c r="D344" i="1"/>
  <c r="D311" i="1"/>
  <c r="D261" i="1"/>
  <c r="D178" i="1"/>
  <c r="D78" i="1"/>
  <c r="D64" i="1"/>
  <c r="D369" i="1"/>
  <c r="D302" i="1"/>
  <c r="D276" i="1"/>
  <c r="D240" i="1"/>
  <c r="D122" i="1"/>
  <c r="D108" i="1"/>
  <c r="D74" i="1"/>
  <c r="D54" i="1"/>
  <c r="D48" i="1"/>
  <c r="D42" i="1"/>
  <c r="D36" i="1"/>
  <c r="D30" i="1"/>
  <c r="D24" i="1"/>
  <c r="D18" i="1"/>
  <c r="D12" i="1"/>
  <c r="D156" i="1"/>
  <c r="D88" i="1"/>
  <c r="D84" i="1"/>
  <c r="D60" i="1"/>
  <c r="D70" i="1"/>
  <c r="D236" i="1"/>
  <c r="D174" i="1"/>
  <c r="D132" i="1"/>
  <c r="D166" i="1"/>
  <c r="D56" i="1"/>
  <c r="D32" i="1"/>
  <c r="D20" i="1"/>
  <c r="D154" i="1"/>
  <c r="D44" i="1"/>
  <c r="D26" i="1"/>
  <c r="D144" i="1"/>
  <c r="D112" i="1"/>
  <c r="D194" i="1"/>
  <c r="D98" i="1"/>
  <c r="D80" i="1"/>
  <c r="D221" i="1"/>
  <c r="D66" i="1"/>
  <c r="D38" i="1"/>
  <c r="D14" i="1"/>
  <c r="D267" i="1"/>
  <c r="D232" i="1"/>
  <c r="D142" i="1"/>
  <c r="D106" i="1"/>
  <c r="D76" i="1"/>
  <c r="D172" i="1"/>
  <c r="D130" i="1"/>
  <c r="D62" i="1"/>
  <c r="D289" i="1"/>
  <c r="D248" i="1"/>
  <c r="D217" i="1"/>
  <c r="D180" i="1"/>
  <c r="D110" i="1"/>
  <c r="D86" i="1"/>
  <c r="D72" i="1"/>
  <c r="E380" i="1"/>
  <c r="E405" i="1"/>
  <c r="E395" i="1"/>
  <c r="E391" i="1"/>
  <c r="E387" i="1"/>
  <c r="E382" i="1"/>
  <c r="E399" i="1"/>
  <c r="E397" i="1"/>
  <c r="E403" i="1"/>
  <c r="E394" i="1"/>
  <c r="E383" i="1"/>
  <c r="E388" i="1"/>
  <c r="E400" i="1"/>
  <c r="E377" i="1"/>
  <c r="G11" i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E386" i="1"/>
  <c r="E384" i="1"/>
  <c r="E378" i="1"/>
  <c r="C378" i="1"/>
  <c r="C24" i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E389" i="1"/>
  <c r="E396" i="1"/>
  <c r="E385" i="1"/>
  <c r="E381" i="1"/>
  <c r="E404" i="1"/>
  <c r="E406" i="1"/>
  <c r="E390" i="1"/>
  <c r="E393" i="1"/>
  <c r="E379" i="1"/>
  <c r="E392" i="1"/>
  <c r="I416" i="1" l="1"/>
  <c r="H416" i="1"/>
  <c r="E417" i="1"/>
  <c r="D379" i="1"/>
  <c r="D383" i="1"/>
  <c r="D391" i="1"/>
  <c r="D393" i="1"/>
  <c r="D386" i="1"/>
  <c r="D388" i="1"/>
  <c r="D390" i="1"/>
  <c r="D400" i="1"/>
  <c r="D398" i="1"/>
  <c r="D384" i="1"/>
  <c r="C379" i="1"/>
  <c r="C36" i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D395" i="1"/>
  <c r="D394" i="1"/>
  <c r="D405" i="1"/>
  <c r="D385" i="1"/>
  <c r="D387" i="1"/>
  <c r="D389" i="1"/>
  <c r="D381" i="1"/>
  <c r="D401" i="1"/>
  <c r="D402" i="1"/>
  <c r="F11" i="1"/>
  <c r="D377" i="1"/>
  <c r="D399" i="1"/>
  <c r="D406" i="1"/>
  <c r="D392" i="1"/>
  <c r="D380" i="1"/>
  <c r="D396" i="1"/>
  <c r="D397" i="1"/>
  <c r="G377" i="1"/>
  <c r="G23" i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D378" i="1"/>
  <c r="D382" i="1"/>
  <c r="D403" i="1"/>
  <c r="D404" i="1"/>
  <c r="F417" i="1" l="1"/>
  <c r="G417" i="1" a="1"/>
  <c r="G417" i="1" s="1"/>
  <c r="D418" i="1" s="1"/>
  <c r="E418" i="1" s="1"/>
  <c r="I417" i="1"/>
  <c r="C380" i="1"/>
  <c r="C48" i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F12" i="1"/>
  <c r="H11" i="1"/>
  <c r="G378" i="1"/>
  <c r="G35" i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F418" i="1" l="1"/>
  <c r="G418" i="1" a="1"/>
  <c r="G418" i="1" s="1"/>
  <c r="D419" i="1" s="1"/>
  <c r="E419" i="1" s="1"/>
  <c r="I418" i="1"/>
  <c r="H417" i="1"/>
  <c r="G379" i="1"/>
  <c r="G47" i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F13" i="1"/>
  <c r="H12" i="1"/>
  <c r="C381" i="1"/>
  <c r="C60" i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G419" i="1" l="1" a="1"/>
  <c r="G419" i="1" s="1"/>
  <c r="D420" i="1" s="1"/>
  <c r="E420" i="1" s="1"/>
  <c r="F419" i="1"/>
  <c r="H418" i="1"/>
  <c r="C382" i="1"/>
  <c r="C72" i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G380" i="1"/>
  <c r="G59" i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F14" i="1"/>
  <c r="H13" i="1"/>
  <c r="H419" i="1" l="1"/>
  <c r="F420" i="1"/>
  <c r="G420" i="1" a="1"/>
  <c r="G420" i="1" s="1"/>
  <c r="D421" i="1" s="1"/>
  <c r="E421" i="1" s="1"/>
  <c r="I419" i="1"/>
  <c r="I420" i="1" s="1"/>
  <c r="G381" i="1"/>
  <c r="G71" i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F15" i="1"/>
  <c r="H14" i="1"/>
  <c r="C383" i="1"/>
  <c r="C84" i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H420" i="1" l="1"/>
  <c r="F421" i="1"/>
  <c r="G421" i="1" a="1"/>
  <c r="G421" i="1" s="1"/>
  <c r="D422" i="1" s="1"/>
  <c r="E422" i="1" s="1"/>
  <c r="F422" i="1" s="1"/>
  <c r="C384" i="1"/>
  <c r="C96" i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H15" i="1"/>
  <c r="F16" i="1"/>
  <c r="G382" i="1"/>
  <c r="G83" i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422" i="1" l="1" a="1"/>
  <c r="G422" i="1" s="1"/>
  <c r="D423" i="1" s="1"/>
  <c r="E423" i="1" s="1"/>
  <c r="H421" i="1"/>
  <c r="I421" i="1"/>
  <c r="I422" i="1" s="1"/>
  <c r="F17" i="1"/>
  <c r="H16" i="1"/>
  <c r="C385" i="1"/>
  <c r="C108" i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G383" i="1"/>
  <c r="G95" i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H422" i="1" l="1"/>
  <c r="F423" i="1"/>
  <c r="G423" i="1" a="1"/>
  <c r="G423" i="1" s="1"/>
  <c r="D424" i="1" s="1"/>
  <c r="G107" i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384" i="1"/>
  <c r="C386" i="1"/>
  <c r="C120" i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F18" i="1"/>
  <c r="H17" i="1"/>
  <c r="H423" i="1" l="1"/>
  <c r="I423" i="1"/>
  <c r="E424" i="1"/>
  <c r="F19" i="1"/>
  <c r="H18" i="1"/>
  <c r="C387" i="1"/>
  <c r="C132" i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G119" i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385" i="1"/>
  <c r="I424" i="1" l="1"/>
  <c r="F424" i="1"/>
  <c r="G424" i="1" a="1"/>
  <c r="G424" i="1" s="1"/>
  <c r="D425" i="1" s="1"/>
  <c r="G386" i="1"/>
  <c r="G131" i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C388" i="1"/>
  <c r="C144" i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F20" i="1"/>
  <c r="H19" i="1"/>
  <c r="H424" i="1" l="1"/>
  <c r="E425" i="1"/>
  <c r="F21" i="1"/>
  <c r="H20" i="1"/>
  <c r="C389" i="1"/>
  <c r="C156" i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G387" i="1"/>
  <c r="G143" i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F425" i="1" l="1"/>
  <c r="G425" i="1" a="1"/>
  <c r="G425" i="1" s="1"/>
  <c r="D426" i="1" s="1"/>
  <c r="G155" i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388" i="1"/>
  <c r="C390" i="1"/>
  <c r="C168" i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H21" i="1"/>
  <c r="F22" i="1"/>
  <c r="H425" i="1" l="1"/>
  <c r="I425" i="1"/>
  <c r="E426" i="1"/>
  <c r="F377" i="1"/>
  <c r="F23" i="1"/>
  <c r="H22" i="1"/>
  <c r="H377" i="1" s="1"/>
  <c r="C180" i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391" i="1"/>
  <c r="G167" i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389" i="1"/>
  <c r="F426" i="1" l="1"/>
  <c r="G426" i="1" a="1"/>
  <c r="G426" i="1" s="1"/>
  <c r="D427" i="1" s="1"/>
  <c r="G179" i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390" i="1"/>
  <c r="C392" i="1"/>
  <c r="C192" i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H23" i="1"/>
  <c r="F24" i="1"/>
  <c r="H426" i="1" l="1"/>
  <c r="I426" i="1"/>
  <c r="E427" i="1"/>
  <c r="F25" i="1"/>
  <c r="H24" i="1"/>
  <c r="C393" i="1"/>
  <c r="C204" i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G391" i="1"/>
  <c r="G191" i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427" i="1" l="1" a="1"/>
  <c r="G427" i="1" s="1"/>
  <c r="D428" i="1" s="1"/>
  <c r="F427" i="1"/>
  <c r="G392" i="1"/>
  <c r="G203" i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C394" i="1"/>
  <c r="C216" i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F26" i="1"/>
  <c r="H25" i="1"/>
  <c r="H427" i="1" l="1"/>
  <c r="I427" i="1"/>
  <c r="E428" i="1"/>
  <c r="F27" i="1"/>
  <c r="H26" i="1"/>
  <c r="G215" i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393" i="1"/>
  <c r="C395" i="1"/>
  <c r="C228" i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F428" i="1" l="1"/>
  <c r="G428" i="1" a="1"/>
  <c r="G428" i="1" s="1"/>
  <c r="D429" i="1" s="1"/>
  <c r="C396" i="1"/>
  <c r="C240" i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G394" i="1"/>
  <c r="G227" i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H27" i="1"/>
  <c r="F28" i="1"/>
  <c r="H428" i="1" l="1"/>
  <c r="I428" i="1"/>
  <c r="E429" i="1"/>
  <c r="F29" i="1"/>
  <c r="H28" i="1"/>
  <c r="G395" i="1"/>
  <c r="G239" i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C252" i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397" i="1"/>
  <c r="F429" i="1" l="1"/>
  <c r="G429" i="1" a="1"/>
  <c r="G429" i="1" s="1"/>
  <c r="D430" i="1" s="1"/>
  <c r="C398" i="1"/>
  <c r="C264" i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G251" i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396" i="1"/>
  <c r="F30" i="1"/>
  <c r="H29" i="1"/>
  <c r="H429" i="1" l="1"/>
  <c r="I429" i="1"/>
  <c r="E430" i="1"/>
  <c r="F31" i="1"/>
  <c r="H30" i="1"/>
  <c r="G397" i="1"/>
  <c r="G263" i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C276" i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399" i="1"/>
  <c r="G430" i="1" l="1" a="1"/>
  <c r="G430" i="1" s="1"/>
  <c r="D431" i="1" s="1"/>
  <c r="F430" i="1"/>
  <c r="C400" i="1"/>
  <c r="C288" i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G398" i="1"/>
  <c r="G275" i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F32" i="1"/>
  <c r="H31" i="1"/>
  <c r="H430" i="1" l="1"/>
  <c r="I430" i="1"/>
  <c r="E431" i="1"/>
  <c r="G399" i="1"/>
  <c r="G287" i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C300" i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401" i="1"/>
  <c r="F33" i="1"/>
  <c r="H32" i="1"/>
  <c r="F431" i="1" l="1"/>
  <c r="G431" i="1" a="1"/>
  <c r="G431" i="1" s="1"/>
  <c r="D432" i="1" s="1"/>
  <c r="H33" i="1"/>
  <c r="F34" i="1"/>
  <c r="C402" i="1"/>
  <c r="C312" i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G400" i="1"/>
  <c r="G299" i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H431" i="1" l="1"/>
  <c r="I431" i="1"/>
  <c r="E432" i="1"/>
  <c r="C324" i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403" i="1"/>
  <c r="F378" i="1"/>
  <c r="F35" i="1"/>
  <c r="H34" i="1"/>
  <c r="H378" i="1" s="1"/>
  <c r="G401" i="1"/>
  <c r="G311" i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F432" i="1" l="1"/>
  <c r="G432" i="1" a="1"/>
  <c r="G432" i="1" s="1"/>
  <c r="D433" i="1" s="1"/>
  <c r="G402" i="1"/>
  <c r="G323" i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F36" i="1"/>
  <c r="H35" i="1"/>
  <c r="C404" i="1"/>
  <c r="C336" i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H432" i="1" l="1"/>
  <c r="I432" i="1"/>
  <c r="E433" i="1"/>
  <c r="C405" i="1"/>
  <c r="C348" i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F37" i="1"/>
  <c r="H36" i="1"/>
  <c r="G403" i="1"/>
  <c r="G335" i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F433" i="1" l="1"/>
  <c r="G433" i="1" a="1"/>
  <c r="G433" i="1" s="1"/>
  <c r="D434" i="1" s="1"/>
  <c r="G404" i="1"/>
  <c r="G347" i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F38" i="1"/>
  <c r="H37" i="1"/>
  <c r="C406" i="1"/>
  <c r="C360" i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H433" i="1" l="1"/>
  <c r="I433" i="1"/>
  <c r="E434" i="1"/>
  <c r="F39" i="1"/>
  <c r="H38" i="1"/>
  <c r="G405" i="1"/>
  <c r="G359" i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406" i="1" s="1"/>
  <c r="F434" i="1" l="1"/>
  <c r="G434" i="1" a="1"/>
  <c r="G434" i="1" s="1"/>
  <c r="D435" i="1" s="1"/>
  <c r="H39" i="1"/>
  <c r="F40" i="1"/>
  <c r="H434" i="1" l="1"/>
  <c r="I434" i="1"/>
  <c r="E435" i="1"/>
  <c r="F41" i="1"/>
  <c r="H40" i="1"/>
  <c r="I435" i="1" l="1"/>
  <c r="F435" i="1"/>
  <c r="G435" i="1" a="1"/>
  <c r="G435" i="1" s="1"/>
  <c r="D436" i="1" s="1"/>
  <c r="F42" i="1"/>
  <c r="H41" i="1"/>
  <c r="H435" i="1" l="1"/>
  <c r="E436" i="1"/>
  <c r="F43" i="1"/>
  <c r="H42" i="1"/>
  <c r="F436" i="1" l="1"/>
  <c r="G436" i="1" a="1"/>
  <c r="G436" i="1" s="1"/>
  <c r="D437" i="1" s="1"/>
  <c r="F44" i="1"/>
  <c r="H43" i="1"/>
  <c r="H436" i="1" l="1"/>
  <c r="I436" i="1"/>
  <c r="E437" i="1"/>
  <c r="F45" i="1"/>
  <c r="H44" i="1"/>
  <c r="F437" i="1" l="1"/>
  <c r="G437" i="1" a="1"/>
  <c r="G437" i="1" s="1"/>
  <c r="D438" i="1" s="1"/>
  <c r="H45" i="1"/>
  <c r="F46" i="1"/>
  <c r="H437" i="1" l="1"/>
  <c r="I437" i="1"/>
  <c r="E438" i="1"/>
  <c r="F379" i="1"/>
  <c r="F47" i="1"/>
  <c r="H46" i="1"/>
  <c r="H379" i="1" s="1"/>
  <c r="G438" i="1" l="1" a="1"/>
  <c r="G438" i="1" s="1"/>
  <c r="D439" i="1" s="1"/>
  <c r="F438" i="1"/>
  <c r="F48" i="1"/>
  <c r="H47" i="1"/>
  <c r="H438" i="1" l="1"/>
  <c r="I438" i="1"/>
  <c r="E439" i="1"/>
  <c r="F49" i="1"/>
  <c r="H48" i="1"/>
  <c r="G439" i="1" l="1" a="1"/>
  <c r="G439" i="1" s="1"/>
  <c r="D440" i="1" s="1"/>
  <c r="F439" i="1"/>
  <c r="F50" i="1"/>
  <c r="H49" i="1"/>
  <c r="H439" i="1" l="1"/>
  <c r="I439" i="1"/>
  <c r="E440" i="1"/>
  <c r="F51" i="1"/>
  <c r="H50" i="1"/>
  <c r="G440" i="1" l="1" a="1"/>
  <c r="G440" i="1" s="1"/>
  <c r="D441" i="1" s="1"/>
  <c r="F440" i="1"/>
  <c r="H51" i="1"/>
  <c r="F52" i="1"/>
  <c r="H440" i="1" l="1"/>
  <c r="I440" i="1"/>
  <c r="E441" i="1"/>
  <c r="F53" i="1"/>
  <c r="H52" i="1"/>
  <c r="F441" i="1" l="1"/>
  <c r="G441" i="1" a="1"/>
  <c r="G441" i="1" s="1"/>
  <c r="D442" i="1" s="1"/>
  <c r="F54" i="1"/>
  <c r="H53" i="1"/>
  <c r="H441" i="1" l="1"/>
  <c r="I441" i="1"/>
  <c r="E442" i="1"/>
  <c r="F55" i="1"/>
  <c r="H54" i="1"/>
  <c r="F442" i="1" l="1"/>
  <c r="G442" i="1" a="1"/>
  <c r="G442" i="1" s="1"/>
  <c r="D443" i="1" s="1"/>
  <c r="F56" i="1"/>
  <c r="H55" i="1"/>
  <c r="H442" i="1" l="1"/>
  <c r="I442" i="1"/>
  <c r="E443" i="1"/>
  <c r="F57" i="1"/>
  <c r="H56" i="1"/>
  <c r="G443" i="1" l="1" a="1"/>
  <c r="G443" i="1" s="1"/>
  <c r="D444" i="1" s="1"/>
  <c r="F443" i="1"/>
  <c r="F58" i="1"/>
  <c r="H57" i="1"/>
  <c r="H443" i="1" l="1"/>
  <c r="I443" i="1"/>
  <c r="E444" i="1"/>
  <c r="F380" i="1"/>
  <c r="F59" i="1"/>
  <c r="H58" i="1"/>
  <c r="H380" i="1" s="1"/>
  <c r="F444" i="1" l="1"/>
  <c r="G444" i="1" a="1"/>
  <c r="G444" i="1" s="1"/>
  <c r="D445" i="1" s="1"/>
  <c r="E445" i="1" s="1"/>
  <c r="F60" i="1"/>
  <c r="H59" i="1"/>
  <c r="H444" i="1" l="1"/>
  <c r="I444" i="1"/>
  <c r="F445" i="1"/>
  <c r="G445" i="1" a="1"/>
  <c r="G445" i="1" s="1"/>
  <c r="F61" i="1"/>
  <c r="H60" i="1"/>
  <c r="H445" i="1" l="1"/>
  <c r="I445" i="1"/>
  <c r="F62" i="1"/>
  <c r="H61" i="1"/>
  <c r="F63" i="1" l="1"/>
  <c r="H62" i="1"/>
  <c r="F64" i="1" l="1"/>
  <c r="H63" i="1"/>
  <c r="F65" i="1" l="1"/>
  <c r="H64" i="1"/>
  <c r="F66" i="1" l="1"/>
  <c r="H65" i="1"/>
  <c r="F67" i="1" l="1"/>
  <c r="H66" i="1"/>
  <c r="F68" i="1" l="1"/>
  <c r="H67" i="1"/>
  <c r="F69" i="1" l="1"/>
  <c r="H68" i="1"/>
  <c r="F70" i="1" l="1"/>
  <c r="H69" i="1"/>
  <c r="F381" i="1" l="1"/>
  <c r="F71" i="1"/>
  <c r="H70" i="1"/>
  <c r="H381" i="1" s="1"/>
  <c r="F72" i="1" l="1"/>
  <c r="H71" i="1"/>
  <c r="F73" i="1" l="1"/>
  <c r="H72" i="1"/>
  <c r="F74" i="1" l="1"/>
  <c r="H73" i="1"/>
  <c r="F75" i="1" l="1"/>
  <c r="H74" i="1"/>
  <c r="F76" i="1" l="1"/>
  <c r="H75" i="1"/>
  <c r="F77" i="1" l="1"/>
  <c r="H76" i="1"/>
  <c r="F78" i="1" l="1"/>
  <c r="H77" i="1"/>
  <c r="F79" i="1" l="1"/>
  <c r="H78" i="1"/>
  <c r="F80" i="1" l="1"/>
  <c r="H79" i="1"/>
  <c r="F81" i="1" l="1"/>
  <c r="H80" i="1"/>
  <c r="F82" i="1" l="1"/>
  <c r="H81" i="1"/>
  <c r="F382" i="1" l="1"/>
  <c r="F83" i="1"/>
  <c r="H82" i="1"/>
  <c r="H382" i="1" s="1"/>
  <c r="F84" i="1" l="1"/>
  <c r="H83" i="1"/>
  <c r="F85" i="1" l="1"/>
  <c r="H84" i="1"/>
  <c r="H85" i="1" l="1"/>
  <c r="F86" i="1"/>
  <c r="F87" i="1" l="1"/>
  <c r="H86" i="1"/>
  <c r="H87" i="1" l="1"/>
  <c r="F88" i="1"/>
  <c r="H88" i="1" l="1"/>
  <c r="F89" i="1"/>
  <c r="H89" i="1" l="1"/>
  <c r="F90" i="1"/>
  <c r="F91" i="1" l="1"/>
  <c r="H90" i="1"/>
  <c r="H91" i="1" l="1"/>
  <c r="F92" i="1"/>
  <c r="H92" i="1" l="1"/>
  <c r="F93" i="1"/>
  <c r="F94" i="1" l="1"/>
  <c r="H93" i="1"/>
  <c r="F383" i="1" l="1"/>
  <c r="F95" i="1"/>
  <c r="H94" i="1"/>
  <c r="H383" i="1" s="1"/>
  <c r="F96" i="1" l="1"/>
  <c r="H95" i="1"/>
  <c r="H96" i="1" l="1"/>
  <c r="F97" i="1"/>
  <c r="F98" i="1" l="1"/>
  <c r="H97" i="1"/>
  <c r="H98" i="1" l="1"/>
  <c r="F99" i="1"/>
  <c r="F100" i="1" l="1"/>
  <c r="H99" i="1"/>
  <c r="H100" i="1" l="1"/>
  <c r="F101" i="1"/>
  <c r="F102" i="1" l="1"/>
  <c r="H101" i="1"/>
  <c r="H102" i="1" l="1"/>
  <c r="F103" i="1"/>
  <c r="F104" i="1" l="1"/>
  <c r="H103" i="1"/>
  <c r="F105" i="1" l="1"/>
  <c r="H104" i="1"/>
  <c r="F106" i="1" l="1"/>
  <c r="H105" i="1"/>
  <c r="F384" i="1" l="1"/>
  <c r="F107" i="1"/>
  <c r="H106" i="1"/>
  <c r="H384" i="1" s="1"/>
  <c r="F108" i="1" l="1"/>
  <c r="H107" i="1"/>
  <c r="F109" i="1" l="1"/>
  <c r="H108" i="1"/>
  <c r="H109" i="1" l="1"/>
  <c r="F110" i="1"/>
  <c r="F111" i="1" l="1"/>
  <c r="H110" i="1"/>
  <c r="H111" i="1" l="1"/>
  <c r="F112" i="1"/>
  <c r="H112" i="1" l="1"/>
  <c r="F113" i="1"/>
  <c r="H113" i="1" l="1"/>
  <c r="F114" i="1"/>
  <c r="F115" i="1" l="1"/>
  <c r="H114" i="1"/>
  <c r="H115" i="1" l="1"/>
  <c r="F116" i="1"/>
  <c r="F117" i="1" l="1"/>
  <c r="H116" i="1"/>
  <c r="F118" i="1" l="1"/>
  <c r="H117" i="1"/>
  <c r="F385" i="1" l="1"/>
  <c r="F119" i="1"/>
  <c r="H118" i="1"/>
  <c r="H385" i="1" s="1"/>
  <c r="F120" i="1" l="1"/>
  <c r="H119" i="1"/>
  <c r="H120" i="1" l="1"/>
  <c r="F121" i="1"/>
  <c r="F122" i="1" l="1"/>
  <c r="H121" i="1"/>
  <c r="H122" i="1" l="1"/>
  <c r="F123" i="1"/>
  <c r="F124" i="1" l="1"/>
  <c r="H123" i="1"/>
  <c r="H124" i="1" l="1"/>
  <c r="F125" i="1"/>
  <c r="F126" i="1" l="1"/>
  <c r="H125" i="1"/>
  <c r="H126" i="1" l="1"/>
  <c r="F127" i="1"/>
  <c r="F128" i="1" l="1"/>
  <c r="H127" i="1"/>
  <c r="F129" i="1" l="1"/>
  <c r="H128" i="1"/>
  <c r="F130" i="1" l="1"/>
  <c r="H129" i="1"/>
  <c r="F386" i="1" l="1"/>
  <c r="F131" i="1"/>
  <c r="H130" i="1"/>
  <c r="H386" i="1" s="1"/>
  <c r="H131" i="1" l="1"/>
  <c r="F132" i="1"/>
  <c r="F133" i="1" l="1"/>
  <c r="H132" i="1"/>
  <c r="H133" i="1" l="1"/>
  <c r="F134" i="1"/>
  <c r="F135" i="1" l="1"/>
  <c r="H134" i="1"/>
  <c r="F136" i="1" l="1"/>
  <c r="H135" i="1"/>
  <c r="H136" i="1" l="1"/>
  <c r="F137" i="1"/>
  <c r="F138" i="1" l="1"/>
  <c r="H137" i="1"/>
  <c r="H138" i="1" l="1"/>
  <c r="F139" i="1"/>
  <c r="F140" i="1" l="1"/>
  <c r="H139" i="1"/>
  <c r="F141" i="1" l="1"/>
  <c r="H140" i="1"/>
  <c r="F142" i="1" l="1"/>
  <c r="H141" i="1"/>
  <c r="F387" i="1" l="1"/>
  <c r="F143" i="1"/>
  <c r="H142" i="1"/>
  <c r="H387" i="1" s="1"/>
  <c r="H143" i="1" l="1"/>
  <c r="F144" i="1"/>
  <c r="F145" i="1" l="1"/>
  <c r="H144" i="1"/>
  <c r="H145" i="1" l="1"/>
  <c r="F146" i="1"/>
  <c r="F147" i="1" l="1"/>
  <c r="H146" i="1"/>
  <c r="F148" i="1" l="1"/>
  <c r="H147" i="1"/>
  <c r="H148" i="1" l="1"/>
  <c r="F149" i="1"/>
  <c r="F150" i="1" l="1"/>
  <c r="H149" i="1"/>
  <c r="H150" i="1" l="1"/>
  <c r="F151" i="1"/>
  <c r="F152" i="1" l="1"/>
  <c r="H151" i="1"/>
  <c r="F153" i="1" l="1"/>
  <c r="H152" i="1"/>
  <c r="F154" i="1" l="1"/>
  <c r="H153" i="1"/>
  <c r="F388" i="1" l="1"/>
  <c r="F155" i="1"/>
  <c r="H154" i="1"/>
  <c r="H388" i="1" s="1"/>
  <c r="H155" i="1" l="1"/>
  <c r="F156" i="1"/>
  <c r="F157" i="1" l="1"/>
  <c r="H156" i="1"/>
  <c r="H157" i="1" l="1"/>
  <c r="F158" i="1"/>
  <c r="F159" i="1" l="1"/>
  <c r="H158" i="1"/>
  <c r="F160" i="1" l="1"/>
  <c r="H159" i="1"/>
  <c r="H160" i="1" l="1"/>
  <c r="F161" i="1"/>
  <c r="F162" i="1" l="1"/>
  <c r="H161" i="1"/>
  <c r="H162" i="1" l="1"/>
  <c r="F163" i="1"/>
  <c r="F164" i="1" l="1"/>
  <c r="H163" i="1"/>
  <c r="F165" i="1" l="1"/>
  <c r="H164" i="1"/>
  <c r="F166" i="1" l="1"/>
  <c r="H165" i="1"/>
  <c r="F389" i="1" l="1"/>
  <c r="F167" i="1"/>
  <c r="H166" i="1"/>
  <c r="H389" i="1" s="1"/>
  <c r="H167" i="1" l="1"/>
  <c r="F168" i="1"/>
  <c r="F169" i="1" l="1"/>
  <c r="H168" i="1"/>
  <c r="F170" i="1" l="1"/>
  <c r="H169" i="1"/>
  <c r="H170" i="1" l="1"/>
  <c r="F171" i="1"/>
  <c r="F172" i="1" l="1"/>
  <c r="H171" i="1"/>
  <c r="F173" i="1" l="1"/>
  <c r="H172" i="1"/>
  <c r="F174" i="1" l="1"/>
  <c r="H173" i="1"/>
  <c r="F175" i="1" l="1"/>
  <c r="H174" i="1"/>
  <c r="H175" i="1" l="1"/>
  <c r="F176" i="1"/>
  <c r="F177" i="1" l="1"/>
  <c r="H176" i="1"/>
  <c r="H177" i="1" l="1"/>
  <c r="F178" i="1"/>
  <c r="F390" i="1" l="1"/>
  <c r="F179" i="1"/>
  <c r="H178" i="1"/>
  <c r="H390" i="1" s="1"/>
  <c r="F180" i="1" l="1"/>
  <c r="H179" i="1"/>
  <c r="F181" i="1" l="1"/>
  <c r="H180" i="1"/>
  <c r="H181" i="1" l="1"/>
  <c r="F182" i="1"/>
  <c r="F183" i="1" l="1"/>
  <c r="H182" i="1"/>
  <c r="F184" i="1" l="1"/>
  <c r="H183" i="1"/>
  <c r="H184" i="1" l="1"/>
  <c r="F185" i="1"/>
  <c r="F186" i="1" l="1"/>
  <c r="H185" i="1"/>
  <c r="F187" i="1" l="1"/>
  <c r="H186" i="1"/>
  <c r="F188" i="1" l="1"/>
  <c r="H187" i="1"/>
  <c r="H188" i="1" l="1"/>
  <c r="F189" i="1"/>
  <c r="F190" i="1" l="1"/>
  <c r="H189" i="1"/>
  <c r="F391" i="1" l="1"/>
  <c r="H190" i="1"/>
  <c r="H391" i="1" s="1"/>
  <c r="F191" i="1"/>
  <c r="F192" i="1" l="1"/>
  <c r="H191" i="1"/>
  <c r="H192" i="1" l="1"/>
  <c r="F193" i="1"/>
  <c r="H193" i="1" l="1"/>
  <c r="F194" i="1"/>
  <c r="H194" i="1" l="1"/>
  <c r="F195" i="1"/>
  <c r="F196" i="1" l="1"/>
  <c r="H195" i="1"/>
  <c r="F197" i="1" l="1"/>
  <c r="H196" i="1"/>
  <c r="F198" i="1" l="1"/>
  <c r="H197" i="1"/>
  <c r="F199" i="1" l="1"/>
  <c r="H198" i="1"/>
  <c r="H199" i="1" l="1"/>
  <c r="F200" i="1"/>
  <c r="F201" i="1" l="1"/>
  <c r="H200" i="1"/>
  <c r="F202" i="1" l="1"/>
  <c r="H201" i="1"/>
  <c r="F392" i="1" l="1"/>
  <c r="H202" i="1"/>
  <c r="H392" i="1" s="1"/>
  <c r="F203" i="1"/>
  <c r="F204" i="1" l="1"/>
  <c r="H203" i="1"/>
  <c r="H204" i="1" l="1"/>
  <c r="F205" i="1"/>
  <c r="H205" i="1" l="1"/>
  <c r="F206" i="1"/>
  <c r="H206" i="1" l="1"/>
  <c r="F207" i="1"/>
  <c r="F208" i="1" l="1"/>
  <c r="H207" i="1"/>
  <c r="H208" i="1" l="1"/>
  <c r="F209" i="1"/>
  <c r="H209" i="1" l="1"/>
  <c r="F210" i="1"/>
  <c r="H210" i="1" l="1"/>
  <c r="F211" i="1"/>
  <c r="F212" i="1" l="1"/>
  <c r="H211" i="1"/>
  <c r="H212" i="1" l="1"/>
  <c r="F213" i="1"/>
  <c r="F214" i="1" l="1"/>
  <c r="H213" i="1"/>
  <c r="H214" i="1" l="1"/>
  <c r="H393" i="1" s="1"/>
  <c r="F215" i="1"/>
  <c r="F393" i="1"/>
  <c r="F216" i="1" l="1"/>
  <c r="H215" i="1"/>
  <c r="H216" i="1" l="1"/>
  <c r="F217" i="1"/>
  <c r="H217" i="1" l="1"/>
  <c r="F218" i="1"/>
  <c r="H218" i="1" l="1"/>
  <c r="F219" i="1"/>
  <c r="H219" i="1" l="1"/>
  <c r="F220" i="1"/>
  <c r="H220" i="1" l="1"/>
  <c r="F221" i="1"/>
  <c r="F222" i="1" l="1"/>
  <c r="H221" i="1"/>
  <c r="H222" i="1" l="1"/>
  <c r="F223" i="1"/>
  <c r="H223" i="1" l="1"/>
  <c r="F224" i="1"/>
  <c r="H224" i="1" l="1"/>
  <c r="F225" i="1"/>
  <c r="H225" i="1" l="1"/>
  <c r="F226" i="1"/>
  <c r="F394" i="1" l="1"/>
  <c r="H226" i="1"/>
  <c r="H394" i="1" s="1"/>
  <c r="F227" i="1"/>
  <c r="F228" i="1" l="1"/>
  <c r="H227" i="1"/>
  <c r="H228" i="1" l="1"/>
  <c r="F229" i="1"/>
  <c r="F230" i="1" l="1"/>
  <c r="H229" i="1"/>
  <c r="H230" i="1" l="1"/>
  <c r="F231" i="1"/>
  <c r="F232" i="1" l="1"/>
  <c r="H231" i="1"/>
  <c r="H232" i="1" l="1"/>
  <c r="F233" i="1"/>
  <c r="F234" i="1" l="1"/>
  <c r="H233" i="1"/>
  <c r="F235" i="1" l="1"/>
  <c r="H234" i="1"/>
  <c r="F236" i="1" l="1"/>
  <c r="H235" i="1"/>
  <c r="H236" i="1" l="1"/>
  <c r="F237" i="1"/>
  <c r="F238" i="1" l="1"/>
  <c r="H237" i="1"/>
  <c r="F395" i="1" l="1"/>
  <c r="H238" i="1"/>
  <c r="H395" i="1" s="1"/>
  <c r="F239" i="1"/>
  <c r="F240" i="1" l="1"/>
  <c r="H239" i="1"/>
  <c r="H240" i="1" l="1"/>
  <c r="F241" i="1"/>
  <c r="F242" i="1" l="1"/>
  <c r="H241" i="1"/>
  <c r="H242" i="1" l="1"/>
  <c r="F243" i="1"/>
  <c r="F244" i="1" l="1"/>
  <c r="H243" i="1"/>
  <c r="F245" i="1" l="1"/>
  <c r="H244" i="1"/>
  <c r="F246" i="1" l="1"/>
  <c r="H245" i="1"/>
  <c r="F247" i="1" l="1"/>
  <c r="H246" i="1"/>
  <c r="F248" i="1" l="1"/>
  <c r="H247" i="1"/>
  <c r="F249" i="1" l="1"/>
  <c r="H248" i="1"/>
  <c r="F250" i="1" l="1"/>
  <c r="H249" i="1"/>
  <c r="F396" i="1" l="1"/>
  <c r="F251" i="1"/>
  <c r="H250" i="1"/>
  <c r="H396" i="1" s="1"/>
  <c r="F252" i="1" l="1"/>
  <c r="H251" i="1"/>
  <c r="H252" i="1" l="1"/>
  <c r="F253" i="1"/>
  <c r="F254" i="1" l="1"/>
  <c r="H253" i="1"/>
  <c r="H254" i="1" l="1"/>
  <c r="F255" i="1"/>
  <c r="F256" i="1" l="1"/>
  <c r="H255" i="1"/>
  <c r="H256" i="1" l="1"/>
  <c r="F257" i="1"/>
  <c r="F258" i="1" l="1"/>
  <c r="H257" i="1"/>
  <c r="F259" i="1" l="1"/>
  <c r="H258" i="1"/>
  <c r="F260" i="1" l="1"/>
  <c r="H259" i="1"/>
  <c r="F261" i="1" l="1"/>
  <c r="H260" i="1"/>
  <c r="F262" i="1" l="1"/>
  <c r="H261" i="1"/>
  <c r="F397" i="1" l="1"/>
  <c r="H262" i="1"/>
  <c r="H397" i="1" s="1"/>
  <c r="F263" i="1"/>
  <c r="F264" i="1" l="1"/>
  <c r="H263" i="1"/>
  <c r="F265" i="1" l="1"/>
  <c r="H264" i="1"/>
  <c r="F266" i="1" l="1"/>
  <c r="H265" i="1"/>
  <c r="H266" i="1" l="1"/>
  <c r="F267" i="1"/>
  <c r="F268" i="1" l="1"/>
  <c r="H267" i="1"/>
  <c r="H268" i="1" l="1"/>
  <c r="F269" i="1"/>
  <c r="F270" i="1" l="1"/>
  <c r="H269" i="1"/>
  <c r="F271" i="1" l="1"/>
  <c r="H270" i="1"/>
  <c r="F272" i="1" l="1"/>
  <c r="H271" i="1"/>
  <c r="F273" i="1" l="1"/>
  <c r="H272" i="1"/>
  <c r="F274" i="1" l="1"/>
  <c r="H273" i="1"/>
  <c r="F398" i="1" l="1"/>
  <c r="H274" i="1"/>
  <c r="H398" i="1" s="1"/>
  <c r="F275" i="1"/>
  <c r="F276" i="1" l="1"/>
  <c r="H275" i="1"/>
  <c r="H276" i="1" l="1"/>
  <c r="F277" i="1"/>
  <c r="F278" i="1" l="1"/>
  <c r="H277" i="1"/>
  <c r="H278" i="1" l="1"/>
  <c r="F279" i="1"/>
  <c r="F280" i="1" l="1"/>
  <c r="H279" i="1"/>
  <c r="H280" i="1" l="1"/>
  <c r="F281" i="1"/>
  <c r="F282" i="1" l="1"/>
  <c r="H281" i="1"/>
  <c r="F283" i="1" l="1"/>
  <c r="H282" i="1"/>
  <c r="F284" i="1" l="1"/>
  <c r="H283" i="1"/>
  <c r="F285" i="1" l="1"/>
  <c r="H284" i="1"/>
  <c r="F286" i="1" l="1"/>
  <c r="H285" i="1"/>
  <c r="F399" i="1" l="1"/>
  <c r="H286" i="1"/>
  <c r="H399" i="1" s="1"/>
  <c r="F287" i="1"/>
  <c r="F288" i="1" l="1"/>
  <c r="H287" i="1"/>
  <c r="H288" i="1" l="1"/>
  <c r="F289" i="1"/>
  <c r="F290" i="1" l="1"/>
  <c r="H289" i="1"/>
  <c r="H290" i="1" l="1"/>
  <c r="F291" i="1"/>
  <c r="F292" i="1" l="1"/>
  <c r="H291" i="1"/>
  <c r="H292" i="1" l="1"/>
  <c r="F293" i="1"/>
  <c r="F294" i="1" l="1"/>
  <c r="H293" i="1"/>
  <c r="F295" i="1" l="1"/>
  <c r="H294" i="1"/>
  <c r="F296" i="1" l="1"/>
  <c r="H295" i="1"/>
  <c r="F297" i="1" l="1"/>
  <c r="H296" i="1"/>
  <c r="F298" i="1" l="1"/>
  <c r="H297" i="1"/>
  <c r="F400" i="1" l="1"/>
  <c r="F299" i="1"/>
  <c r="H298" i="1"/>
  <c r="H400" i="1" s="1"/>
  <c r="F300" i="1" l="1"/>
  <c r="H299" i="1"/>
  <c r="H300" i="1" l="1"/>
  <c r="F301" i="1"/>
  <c r="F302" i="1" l="1"/>
  <c r="H301" i="1"/>
  <c r="H302" i="1" l="1"/>
  <c r="F303" i="1"/>
  <c r="F304" i="1" l="1"/>
  <c r="H303" i="1"/>
  <c r="H304" i="1" l="1"/>
  <c r="F305" i="1"/>
  <c r="F306" i="1" l="1"/>
  <c r="H305" i="1"/>
  <c r="F307" i="1" l="1"/>
  <c r="H306" i="1"/>
  <c r="F308" i="1" l="1"/>
  <c r="H307" i="1"/>
  <c r="F309" i="1" l="1"/>
  <c r="H308" i="1"/>
  <c r="F310" i="1" l="1"/>
  <c r="H309" i="1"/>
  <c r="F401" i="1" l="1"/>
  <c r="H310" i="1"/>
  <c r="H401" i="1" s="1"/>
  <c r="F311" i="1"/>
  <c r="F312" i="1" l="1"/>
  <c r="H311" i="1"/>
  <c r="H312" i="1" l="1"/>
  <c r="F313" i="1"/>
  <c r="F314" i="1" l="1"/>
  <c r="H313" i="1"/>
  <c r="H314" i="1" l="1"/>
  <c r="F315" i="1"/>
  <c r="F316" i="1" l="1"/>
  <c r="H315" i="1"/>
  <c r="H316" i="1" l="1"/>
  <c r="F317" i="1"/>
  <c r="F318" i="1" l="1"/>
  <c r="H317" i="1"/>
  <c r="F319" i="1" l="1"/>
  <c r="H318" i="1"/>
  <c r="F320" i="1" l="1"/>
  <c r="H319" i="1"/>
  <c r="F321" i="1" l="1"/>
  <c r="H320" i="1"/>
  <c r="F322" i="1" l="1"/>
  <c r="H321" i="1"/>
  <c r="F402" i="1" l="1"/>
  <c r="H322" i="1"/>
  <c r="H402" i="1" s="1"/>
  <c r="F323" i="1"/>
  <c r="F324" i="1" l="1"/>
  <c r="H323" i="1"/>
  <c r="F325" i="1" l="1"/>
  <c r="H324" i="1"/>
  <c r="F326" i="1" l="1"/>
  <c r="H325" i="1"/>
  <c r="H326" i="1" l="1"/>
  <c r="F327" i="1"/>
  <c r="F328" i="1" l="1"/>
  <c r="H327" i="1"/>
  <c r="H328" i="1" l="1"/>
  <c r="F329" i="1"/>
  <c r="F330" i="1" l="1"/>
  <c r="H329" i="1"/>
  <c r="F331" i="1" l="1"/>
  <c r="H330" i="1"/>
  <c r="F332" i="1" l="1"/>
  <c r="H331" i="1"/>
  <c r="F333" i="1" l="1"/>
  <c r="H332" i="1"/>
  <c r="F334" i="1" l="1"/>
  <c r="H333" i="1"/>
  <c r="F335" i="1" l="1"/>
  <c r="F403" i="1"/>
  <c r="H334" i="1"/>
  <c r="H403" i="1" s="1"/>
  <c r="F336" i="1" l="1"/>
  <c r="H335" i="1"/>
  <c r="F337" i="1" l="1"/>
  <c r="H336" i="1"/>
  <c r="F338" i="1" l="1"/>
  <c r="H337" i="1"/>
  <c r="H338" i="1" l="1"/>
  <c r="F339" i="1"/>
  <c r="F340" i="1" l="1"/>
  <c r="H339" i="1"/>
  <c r="H340" i="1" l="1"/>
  <c r="F341" i="1"/>
  <c r="F342" i="1" l="1"/>
  <c r="H341" i="1"/>
  <c r="F343" i="1" l="1"/>
  <c r="H342" i="1"/>
  <c r="F344" i="1" l="1"/>
  <c r="H343" i="1"/>
  <c r="F345" i="1" l="1"/>
  <c r="H344" i="1"/>
  <c r="F346" i="1" l="1"/>
  <c r="H345" i="1"/>
  <c r="F404" i="1" l="1"/>
  <c r="F347" i="1"/>
  <c r="H346" i="1"/>
  <c r="H404" i="1" s="1"/>
  <c r="F348" i="1" l="1"/>
  <c r="H347" i="1"/>
  <c r="H348" i="1" l="1"/>
  <c r="F349" i="1"/>
  <c r="F350" i="1" l="1"/>
  <c r="H349" i="1"/>
  <c r="H350" i="1" l="1"/>
  <c r="F351" i="1"/>
  <c r="F352" i="1" l="1"/>
  <c r="H351" i="1"/>
  <c r="H352" i="1" l="1"/>
  <c r="F353" i="1"/>
  <c r="F354" i="1" l="1"/>
  <c r="H353" i="1"/>
  <c r="F355" i="1" l="1"/>
  <c r="H354" i="1"/>
  <c r="F356" i="1" l="1"/>
  <c r="H355" i="1"/>
  <c r="F357" i="1" l="1"/>
  <c r="H356" i="1"/>
  <c r="F358" i="1" l="1"/>
  <c r="H357" i="1"/>
  <c r="F405" i="1" l="1"/>
  <c r="H358" i="1"/>
  <c r="H405" i="1" s="1"/>
  <c r="F359" i="1"/>
  <c r="F360" i="1" l="1"/>
  <c r="H359" i="1"/>
  <c r="H360" i="1" l="1"/>
  <c r="F361" i="1"/>
  <c r="F362" i="1" l="1"/>
  <c r="H361" i="1"/>
  <c r="H362" i="1" l="1"/>
  <c r="F363" i="1"/>
  <c r="F364" i="1" l="1"/>
  <c r="H363" i="1"/>
  <c r="H364" i="1" l="1"/>
  <c r="F365" i="1"/>
  <c r="F366" i="1" l="1"/>
  <c r="H365" i="1"/>
  <c r="F367" i="1" l="1"/>
  <c r="H366" i="1"/>
  <c r="F368" i="1" l="1"/>
  <c r="H367" i="1"/>
  <c r="F369" i="1" l="1"/>
  <c r="H368" i="1"/>
  <c r="F370" i="1" l="1"/>
  <c r="H369" i="1"/>
  <c r="F406" i="1" l="1"/>
  <c r="H370" i="1"/>
  <c r="H406" i="1" s="1"/>
</calcChain>
</file>

<file path=xl/sharedStrings.xml><?xml version="1.0" encoding="utf-8"?>
<sst xmlns="http://schemas.openxmlformats.org/spreadsheetml/2006/main" count="35" uniqueCount="25">
  <si>
    <t>D</t>
  </si>
  <si>
    <t>R</t>
  </si>
  <si>
    <t>T</t>
  </si>
  <si>
    <t>a)</t>
  </si>
  <si>
    <t>x</t>
  </si>
  <si>
    <t>Monthly Installment</t>
  </si>
  <si>
    <t>b)</t>
  </si>
  <si>
    <t xml:space="preserve"> Table containing the interest paid and the capital amortization portion of the installment for all payments (360)</t>
  </si>
  <si>
    <t>Month</t>
  </si>
  <si>
    <t>Debt at the start of the period</t>
  </si>
  <si>
    <t>Interest portion of
The installment</t>
  </si>
  <si>
    <t>Capital Portion of
The installment</t>
  </si>
  <si>
    <t>Accumulated Interest Paid</t>
  </si>
  <si>
    <t>Accumulated Capital Amortization</t>
  </si>
  <si>
    <t>Total</t>
  </si>
  <si>
    <t>Summary table containing the interest paid and the capital amortization portion of the installment for all years (30)</t>
  </si>
  <si>
    <t>Year</t>
  </si>
  <si>
    <t>c)</t>
  </si>
  <si>
    <t>Total Paid at the end of the loan</t>
  </si>
  <si>
    <t>d)</t>
  </si>
  <si>
    <t>Interest portion of
The year installment</t>
  </si>
  <si>
    <t>Capital Portion of
The year installment</t>
  </si>
  <si>
    <t>Interest</t>
  </si>
  <si>
    <t>Anual Capital Repayment</t>
  </si>
  <si>
    <t>Anual Interest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</si>
</sst>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#,##0.00\ &quot;€&quot;;[Red]\-#,##0.00\ &quot;€&quot;"/>
    <numFmt numFmtId="164" formatCode="#,##0.00&quot; €&quot;;[Red]\-#,##0.00&quot; €&quot;"/>
    <numFmt numFmtId="165" formatCode="0.00\ %"/>
    <numFmt numFmtId="166" formatCode="#,##0_ ;[Red]\-#,##0\ "/>
    <numFmt numFmtId="167" formatCode="#,##0.00\ [$€-C0A];[Red]\-#,##0.00\ [$€-C0A]"/>
    <numFmt numFmtId="168" formatCode="#,##0.00_ ;[Red]\-#,##0.00\ "/>
  </numFmts>
  <fonts count="4" x14ac:knownFonts="1">
    <font>
      <sz val="11"/>
      <color theme="1"/>
      <name val="Aptos Narrow"/>
      <family val="2"/>
      <charset val="1"/>
    </font>
    <font>
      <sz val="11"/>
      <color theme="1"/>
      <name val="Calibri"/>
      <family val="2"/>
      <charset val="1"/>
    </font>
    <font>
      <b/>
      <sz val="11"/>
      <color theme="1"/>
      <name val="Calibri"/>
      <family val="2"/>
      <charset val="1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167" fontId="1" fillId="0" borderId="0" xfId="0" applyNumberFormat="1" applyFont="1"/>
    <xf numFmtId="167" fontId="0" fillId="0" borderId="0" xfId="0" applyNumberFormat="1"/>
    <xf numFmtId="8" fontId="1" fillId="0" borderId="0" xfId="0" applyNumberFormat="1" applyFont="1"/>
    <xf numFmtId="10" fontId="1" fillId="0" borderId="0" xfId="0" applyNumberFormat="1" applyFont="1"/>
    <xf numFmtId="168" fontId="1" fillId="0" borderId="0" xfId="0" applyNumberFormat="1" applyFont="1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07"/>
  <sheetViews>
    <sheetView tabSelected="1" topLeftCell="A401" zoomScale="120" zoomScaleNormal="120" workbookViewId="0">
      <selection activeCell="H416" sqref="H416"/>
    </sheetView>
  </sheetViews>
  <sheetFormatPr baseColWidth="10" defaultColWidth="10.453125" defaultRowHeight="13.75" customHeight="1" x14ac:dyDescent="0.35"/>
  <cols>
    <col min="1" max="1" width="18.36328125" style="1" customWidth="1"/>
    <col min="2" max="2" width="20" style="1" customWidth="1"/>
    <col min="3" max="3" width="28.90625" style="1" customWidth="1"/>
    <col min="4" max="4" width="25.81640625" style="1" bestFit="1" customWidth="1"/>
    <col min="5" max="5" width="17.54296875" style="1" customWidth="1"/>
    <col min="6" max="6" width="25.6328125" style="1" customWidth="1"/>
    <col min="7" max="7" width="32.81640625" style="1" customWidth="1"/>
    <col min="8" max="8" width="20.7265625" style="1" bestFit="1" customWidth="1"/>
    <col min="9" max="9" width="11.26953125" style="1" bestFit="1" customWidth="1"/>
    <col min="10" max="16384" width="10.453125" style="1"/>
  </cols>
  <sheetData>
    <row r="1" spans="1:13" ht="14.5" x14ac:dyDescent="0.35">
      <c r="A1" s="15" t="s">
        <v>0</v>
      </c>
      <c r="B1" s="3">
        <v>240000</v>
      </c>
    </row>
    <row r="2" spans="1:13" ht="14.5" x14ac:dyDescent="0.35">
      <c r="A2" s="15" t="s">
        <v>1</v>
      </c>
      <c r="B2" s="4">
        <v>1.9900000000000001E-2</v>
      </c>
    </row>
    <row r="3" spans="1:13" ht="14.5" x14ac:dyDescent="0.35">
      <c r="A3" s="15" t="s">
        <v>2</v>
      </c>
      <c r="B3" s="5">
        <v>30</v>
      </c>
    </row>
    <row r="5" spans="1:13" ht="14.5" x14ac:dyDescent="0.35">
      <c r="A5" s="1" t="s">
        <v>3</v>
      </c>
      <c r="B5" s="15" t="s">
        <v>4</v>
      </c>
      <c r="C5" s="3">
        <f>($B$1*$B$2/12)/((1+$B$2/12)^(12*$B$3)-1)</f>
        <v>487.88705128046257</v>
      </c>
    </row>
    <row r="6" spans="1:13" ht="14.5" x14ac:dyDescent="0.35">
      <c r="B6" s="15" t="s">
        <v>5</v>
      </c>
      <c r="C6" s="3">
        <f>C5*(1+$B$2/12)^(12*$B$3)</f>
        <v>885.88705128046263</v>
      </c>
      <c r="H6" s="3"/>
    </row>
    <row r="7" spans="1:13" ht="14.5" x14ac:dyDescent="0.35">
      <c r="B7" s="2"/>
      <c r="C7" s="3"/>
    </row>
    <row r="8" spans="1:13" ht="14.5" x14ac:dyDescent="0.35">
      <c r="A8" s="1" t="s">
        <v>6</v>
      </c>
      <c r="B8" s="13" t="s">
        <v>7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</row>
    <row r="10" spans="1:13" ht="29" x14ac:dyDescent="0.35">
      <c r="B10" s="6" t="s">
        <v>8</v>
      </c>
      <c r="C10" s="6" t="s">
        <v>9</v>
      </c>
      <c r="D10" s="7" t="s">
        <v>10</v>
      </c>
      <c r="E10" s="7" t="s">
        <v>11</v>
      </c>
      <c r="F10" s="6" t="s">
        <v>12</v>
      </c>
      <c r="G10" s="6" t="s">
        <v>13</v>
      </c>
      <c r="H10" s="6" t="s">
        <v>14</v>
      </c>
    </row>
    <row r="11" spans="1:13" ht="14.5" x14ac:dyDescent="0.35">
      <c r="B11" s="1">
        <v>1</v>
      </c>
      <c r="C11" s="8">
        <f>$B$1</f>
        <v>240000</v>
      </c>
      <c r="D11" s="8">
        <f t="shared" ref="D11:D74" si="0">$C$6 - $E11</f>
        <v>398.00000000000006</v>
      </c>
      <c r="E11" s="3">
        <f t="shared" ref="E11:E74" si="1">$C$5*(1+$B$2/12)^($B11-1)</f>
        <v>487.88705128046257</v>
      </c>
      <c r="F11" s="3">
        <f>$D$11</f>
        <v>398.00000000000006</v>
      </c>
      <c r="G11" s="3">
        <f>$E$11</f>
        <v>487.88705128046257</v>
      </c>
      <c r="H11" s="8">
        <f t="shared" ref="H11:H74" si="2">$F11 + $G11</f>
        <v>885.88705128046263</v>
      </c>
    </row>
    <row r="12" spans="1:13" ht="14.5" x14ac:dyDescent="0.35">
      <c r="B12" s="1">
        <v>2</v>
      </c>
      <c r="C12" s="8">
        <f t="shared" ref="C12:C75" si="3">$C11-$E11</f>
        <v>239512.11294871953</v>
      </c>
      <c r="D12" s="8">
        <f t="shared" si="0"/>
        <v>397.19092063995998</v>
      </c>
      <c r="E12" s="3">
        <f t="shared" si="1"/>
        <v>488.69613064050264</v>
      </c>
      <c r="F12" s="3">
        <f t="shared" ref="F12:F75" si="4">$F11 + $D12</f>
        <v>795.19092063996004</v>
      </c>
      <c r="G12" s="3">
        <f t="shared" ref="G12:G75" si="5">$G11 + $E12</f>
        <v>976.58318192096522</v>
      </c>
      <c r="H12" s="8">
        <f t="shared" si="2"/>
        <v>1771.7741025609253</v>
      </c>
    </row>
    <row r="13" spans="1:13" ht="14.5" x14ac:dyDescent="0.35">
      <c r="B13" s="1">
        <v>3</v>
      </c>
      <c r="C13" s="8">
        <f t="shared" si="3"/>
        <v>239023.41681807901</v>
      </c>
      <c r="D13" s="8">
        <f t="shared" si="0"/>
        <v>396.38049955664781</v>
      </c>
      <c r="E13" s="3">
        <f t="shared" si="1"/>
        <v>489.50655172381482</v>
      </c>
      <c r="F13" s="3">
        <f t="shared" si="4"/>
        <v>1191.571420196608</v>
      </c>
      <c r="G13" s="3">
        <f t="shared" si="5"/>
        <v>1466.0897336447802</v>
      </c>
      <c r="H13" s="8">
        <f t="shared" si="2"/>
        <v>2657.6611538413881</v>
      </c>
    </row>
    <row r="14" spans="1:13" ht="14.5" x14ac:dyDescent="0.35">
      <c r="B14" s="1">
        <v>4</v>
      </c>
      <c r="C14" s="8">
        <f t="shared" si="3"/>
        <v>238533.9102663552</v>
      </c>
      <c r="D14" s="8">
        <f t="shared" si="0"/>
        <v>395.56873452503919</v>
      </c>
      <c r="E14" s="3">
        <f t="shared" si="1"/>
        <v>490.31831675542344</v>
      </c>
      <c r="F14" s="3">
        <f t="shared" si="4"/>
        <v>1587.1401547216471</v>
      </c>
      <c r="G14" s="3">
        <f t="shared" si="5"/>
        <v>1956.4080504002036</v>
      </c>
      <c r="H14" s="8">
        <f t="shared" si="2"/>
        <v>3543.5482051218505</v>
      </c>
    </row>
    <row r="15" spans="1:13" ht="14.5" x14ac:dyDescent="0.35">
      <c r="B15" s="1">
        <v>5</v>
      </c>
      <c r="C15" s="8">
        <f t="shared" si="3"/>
        <v>238043.5919495998</v>
      </c>
      <c r="D15" s="8">
        <f t="shared" si="0"/>
        <v>394.75562331641981</v>
      </c>
      <c r="E15" s="3">
        <f t="shared" si="1"/>
        <v>491.13142796404281</v>
      </c>
      <c r="F15" s="3">
        <f t="shared" si="4"/>
        <v>1981.895778038067</v>
      </c>
      <c r="G15" s="3">
        <f t="shared" si="5"/>
        <v>2447.5394783642464</v>
      </c>
      <c r="H15" s="8">
        <f t="shared" si="2"/>
        <v>4429.4352564023138</v>
      </c>
    </row>
    <row r="16" spans="1:13" ht="14.5" x14ac:dyDescent="0.35">
      <c r="B16" s="1">
        <v>6</v>
      </c>
      <c r="C16" s="8">
        <f t="shared" si="3"/>
        <v>237552.46052163574</v>
      </c>
      <c r="D16" s="8">
        <f t="shared" si="0"/>
        <v>393.9411636983794</v>
      </c>
      <c r="E16" s="3">
        <f t="shared" si="1"/>
        <v>491.94588758208323</v>
      </c>
      <c r="F16" s="3">
        <f t="shared" si="4"/>
        <v>2375.8369417364465</v>
      </c>
      <c r="G16" s="3">
        <f t="shared" si="5"/>
        <v>2939.4853659463297</v>
      </c>
      <c r="H16" s="8">
        <f t="shared" si="2"/>
        <v>5315.3223076827762</v>
      </c>
    </row>
    <row r="17" spans="2:8" ht="14.5" x14ac:dyDescent="0.35">
      <c r="B17" s="1">
        <v>7</v>
      </c>
      <c r="C17" s="8">
        <f t="shared" si="3"/>
        <v>237060.51463405366</v>
      </c>
      <c r="D17" s="8">
        <f t="shared" si="0"/>
        <v>393.12535343480585</v>
      </c>
      <c r="E17" s="3">
        <f t="shared" si="1"/>
        <v>492.76169784565678</v>
      </c>
      <c r="F17" s="3">
        <f t="shared" si="4"/>
        <v>2768.9622951712522</v>
      </c>
      <c r="G17" s="3">
        <f t="shared" si="5"/>
        <v>3432.2470637919864</v>
      </c>
      <c r="H17" s="8">
        <f t="shared" si="2"/>
        <v>6201.2093589632386</v>
      </c>
    </row>
    <row r="18" spans="2:8" ht="14.5" x14ac:dyDescent="0.35">
      <c r="B18" s="1">
        <v>8</v>
      </c>
      <c r="C18" s="8">
        <f t="shared" si="3"/>
        <v>236567.75293620801</v>
      </c>
      <c r="D18" s="8">
        <f t="shared" si="0"/>
        <v>392.30819028587842</v>
      </c>
      <c r="E18" s="3">
        <f t="shared" si="1"/>
        <v>493.5788609945842</v>
      </c>
      <c r="F18" s="3">
        <f t="shared" si="4"/>
        <v>3161.2704854571307</v>
      </c>
      <c r="G18" s="3">
        <f t="shared" si="5"/>
        <v>3925.8259247865708</v>
      </c>
      <c r="H18" s="8">
        <f t="shared" si="2"/>
        <v>7087.096410243701</v>
      </c>
    </row>
    <row r="19" spans="2:8" ht="14.5" x14ac:dyDescent="0.35">
      <c r="B19" s="1">
        <v>9</v>
      </c>
      <c r="C19" s="8">
        <f t="shared" si="3"/>
        <v>236074.17407521344</v>
      </c>
      <c r="D19" s="8">
        <f t="shared" si="0"/>
        <v>391.48967200806248</v>
      </c>
      <c r="E19" s="3">
        <f t="shared" si="1"/>
        <v>494.39737927240014</v>
      </c>
      <c r="F19" s="3">
        <f t="shared" si="4"/>
        <v>3552.7601574651931</v>
      </c>
      <c r="G19" s="3">
        <f t="shared" si="5"/>
        <v>4420.2233040589708</v>
      </c>
      <c r="H19" s="8">
        <f t="shared" si="2"/>
        <v>7972.9834615241634</v>
      </c>
    </row>
    <row r="20" spans="2:8" ht="14.5" x14ac:dyDescent="0.35">
      <c r="B20" s="1">
        <v>10</v>
      </c>
      <c r="C20" s="8">
        <f t="shared" si="3"/>
        <v>235579.77669594102</v>
      </c>
      <c r="D20" s="8">
        <f t="shared" si="0"/>
        <v>390.66979635410246</v>
      </c>
      <c r="E20" s="3">
        <f t="shared" si="1"/>
        <v>495.21725492636017</v>
      </c>
      <c r="F20" s="3">
        <f t="shared" si="4"/>
        <v>3943.4299538192954</v>
      </c>
      <c r="G20" s="3">
        <f t="shared" si="5"/>
        <v>4915.4405589853313</v>
      </c>
      <c r="H20" s="8">
        <f t="shared" si="2"/>
        <v>8858.8705128046277</v>
      </c>
    </row>
    <row r="21" spans="2:8" ht="14.5" x14ac:dyDescent="0.35">
      <c r="B21" s="1">
        <v>11</v>
      </c>
      <c r="C21" s="8">
        <f t="shared" si="3"/>
        <v>235084.55944101466</v>
      </c>
      <c r="D21" s="8">
        <f t="shared" si="0"/>
        <v>389.84856107301624</v>
      </c>
      <c r="E21" s="3">
        <f t="shared" si="1"/>
        <v>496.03849020744639</v>
      </c>
      <c r="F21" s="3">
        <f t="shared" si="4"/>
        <v>4333.2785148923113</v>
      </c>
      <c r="G21" s="3">
        <f t="shared" si="5"/>
        <v>5411.4790491927779</v>
      </c>
      <c r="H21" s="8">
        <f t="shared" si="2"/>
        <v>9744.7575640850882</v>
      </c>
    </row>
    <row r="22" spans="2:8" ht="14.5" x14ac:dyDescent="0.35">
      <c r="B22" s="1">
        <v>12</v>
      </c>
      <c r="C22" s="8">
        <f t="shared" si="3"/>
        <v>234588.5209508072</v>
      </c>
      <c r="D22" s="8">
        <f t="shared" si="0"/>
        <v>389.02596391008888</v>
      </c>
      <c r="E22" s="3">
        <f t="shared" si="1"/>
        <v>496.86108737037375</v>
      </c>
      <c r="F22" s="3">
        <f t="shared" si="4"/>
        <v>4722.3044788023999</v>
      </c>
      <c r="G22" s="3">
        <f t="shared" si="5"/>
        <v>5908.3401365631516</v>
      </c>
      <c r="H22" s="8">
        <f t="shared" si="2"/>
        <v>10630.644615365552</v>
      </c>
    </row>
    <row r="23" spans="2:8" ht="14.5" x14ac:dyDescent="0.35">
      <c r="B23" s="1">
        <v>13</v>
      </c>
      <c r="C23" s="8">
        <f t="shared" si="3"/>
        <v>234091.65986343683</v>
      </c>
      <c r="D23" s="8">
        <f t="shared" si="0"/>
        <v>388.20200260686642</v>
      </c>
      <c r="E23" s="3">
        <f t="shared" si="1"/>
        <v>497.68504867359621</v>
      </c>
      <c r="F23" s="3">
        <f t="shared" si="4"/>
        <v>5110.5064814092666</v>
      </c>
      <c r="G23" s="3">
        <f t="shared" si="5"/>
        <v>6406.0251852367483</v>
      </c>
      <c r="H23" s="8">
        <f t="shared" si="2"/>
        <v>11516.531666646015</v>
      </c>
    </row>
    <row r="24" spans="2:8" ht="14.5" x14ac:dyDescent="0.35">
      <c r="B24" s="1">
        <v>14</v>
      </c>
      <c r="C24" s="8">
        <f t="shared" si="3"/>
        <v>233593.97481476323</v>
      </c>
      <c r="D24" s="8">
        <f t="shared" si="0"/>
        <v>387.37667490114939</v>
      </c>
      <c r="E24" s="3">
        <f t="shared" si="1"/>
        <v>498.51037637931324</v>
      </c>
      <c r="F24" s="3">
        <f t="shared" si="4"/>
        <v>5497.8831563104159</v>
      </c>
      <c r="G24" s="3">
        <f t="shared" si="5"/>
        <v>6904.5355616160614</v>
      </c>
      <c r="H24" s="8">
        <f t="shared" si="2"/>
        <v>12402.418717926477</v>
      </c>
    </row>
    <row r="25" spans="2:8" ht="14.5" x14ac:dyDescent="0.35">
      <c r="B25" s="1">
        <v>15</v>
      </c>
      <c r="C25" s="8">
        <f t="shared" si="3"/>
        <v>233095.46443838393</v>
      </c>
      <c r="D25" s="8">
        <f t="shared" si="0"/>
        <v>386.54997852698705</v>
      </c>
      <c r="E25" s="3">
        <f t="shared" si="1"/>
        <v>499.33707275347558</v>
      </c>
      <c r="F25" s="3">
        <f t="shared" si="4"/>
        <v>5884.4331348374026</v>
      </c>
      <c r="G25" s="3">
        <f t="shared" si="5"/>
        <v>7403.8726343695371</v>
      </c>
      <c r="H25" s="8">
        <f t="shared" si="2"/>
        <v>13288.30576920694</v>
      </c>
    </row>
    <row r="26" spans="2:8" ht="14.5" x14ac:dyDescent="0.35">
      <c r="B26" s="1">
        <v>16</v>
      </c>
      <c r="C26" s="8">
        <f t="shared" si="3"/>
        <v>232596.12736563047</v>
      </c>
      <c r="D26" s="8">
        <f t="shared" si="0"/>
        <v>385.7219112146708</v>
      </c>
      <c r="E26" s="3">
        <f t="shared" si="1"/>
        <v>500.16514006579183</v>
      </c>
      <c r="F26" s="3">
        <f t="shared" si="4"/>
        <v>6270.155046052073</v>
      </c>
      <c r="G26" s="3">
        <f t="shared" si="5"/>
        <v>7904.0377744353291</v>
      </c>
      <c r="H26" s="8">
        <f t="shared" si="2"/>
        <v>14174.192820487402</v>
      </c>
    </row>
    <row r="27" spans="2:8" ht="14.5" x14ac:dyDescent="0.35">
      <c r="B27" s="1">
        <v>17</v>
      </c>
      <c r="C27" s="8">
        <f t="shared" si="3"/>
        <v>232095.96222556467</v>
      </c>
      <c r="D27" s="8">
        <f t="shared" si="0"/>
        <v>384.89247069072843</v>
      </c>
      <c r="E27" s="3">
        <f t="shared" si="1"/>
        <v>500.9945805897342</v>
      </c>
      <c r="F27" s="3">
        <f t="shared" si="4"/>
        <v>6655.0475167428012</v>
      </c>
      <c r="G27" s="3">
        <f t="shared" si="5"/>
        <v>8405.0323550250632</v>
      </c>
      <c r="H27" s="8">
        <f t="shared" si="2"/>
        <v>15060.079871767864</v>
      </c>
    </row>
    <row r="28" spans="2:8" ht="14.5" x14ac:dyDescent="0.35">
      <c r="B28" s="1">
        <v>18</v>
      </c>
      <c r="C28" s="8">
        <f t="shared" si="3"/>
        <v>231594.96764497494</v>
      </c>
      <c r="D28" s="8">
        <f t="shared" si="0"/>
        <v>384.06165467791709</v>
      </c>
      <c r="E28" s="3">
        <f t="shared" si="1"/>
        <v>501.82539660254554</v>
      </c>
      <c r="F28" s="3">
        <f t="shared" si="4"/>
        <v>7039.1091714207187</v>
      </c>
      <c r="G28" s="3">
        <f t="shared" si="5"/>
        <v>8906.8577516276091</v>
      </c>
      <c r="H28" s="8">
        <f t="shared" si="2"/>
        <v>15945.966923048327</v>
      </c>
    </row>
    <row r="29" spans="2:8" ht="14.5" x14ac:dyDescent="0.35">
      <c r="B29" s="1">
        <v>19</v>
      </c>
      <c r="C29" s="8">
        <f t="shared" si="3"/>
        <v>231093.1422483724</v>
      </c>
      <c r="D29" s="8">
        <f t="shared" si="0"/>
        <v>383.22946089521793</v>
      </c>
      <c r="E29" s="3">
        <f t="shared" si="1"/>
        <v>502.6575903852447</v>
      </c>
      <c r="F29" s="3">
        <f t="shared" si="4"/>
        <v>7422.3386323159366</v>
      </c>
      <c r="G29" s="3">
        <f t="shared" si="5"/>
        <v>9409.5153420128536</v>
      </c>
      <c r="H29" s="8">
        <f t="shared" si="2"/>
        <v>16831.853974328791</v>
      </c>
    </row>
    <row r="30" spans="2:8" ht="14.5" x14ac:dyDescent="0.35">
      <c r="B30" s="1">
        <v>20</v>
      </c>
      <c r="C30" s="8">
        <f t="shared" si="3"/>
        <v>230590.48465798717</v>
      </c>
      <c r="D30" s="8">
        <f t="shared" si="0"/>
        <v>382.3958870578291</v>
      </c>
      <c r="E30" s="3">
        <f t="shared" si="1"/>
        <v>503.49116422263353</v>
      </c>
      <c r="F30" s="3">
        <f t="shared" si="4"/>
        <v>7804.7345193737656</v>
      </c>
      <c r="G30" s="3">
        <f t="shared" si="5"/>
        <v>9913.0065062354879</v>
      </c>
      <c r="H30" s="8">
        <f t="shared" si="2"/>
        <v>17717.741025609255</v>
      </c>
    </row>
    <row r="31" spans="2:8" ht="14.5" x14ac:dyDescent="0.35">
      <c r="B31" s="1">
        <v>21</v>
      </c>
      <c r="C31" s="8">
        <f t="shared" si="3"/>
        <v>230086.99349376454</v>
      </c>
      <c r="D31" s="8">
        <f t="shared" si="0"/>
        <v>381.56093087715993</v>
      </c>
      <c r="E31" s="3">
        <f t="shared" si="1"/>
        <v>504.3261204033027</v>
      </c>
      <c r="F31" s="3">
        <f t="shared" si="4"/>
        <v>8186.2954502509256</v>
      </c>
      <c r="G31" s="3">
        <f t="shared" si="5"/>
        <v>10417.33262663879</v>
      </c>
      <c r="H31" s="8">
        <f t="shared" si="2"/>
        <v>18603.628076889716</v>
      </c>
    </row>
    <row r="32" spans="2:8" ht="14.5" x14ac:dyDescent="0.35">
      <c r="B32" s="1">
        <v>22</v>
      </c>
      <c r="C32" s="8">
        <f t="shared" si="3"/>
        <v>229582.66737336124</v>
      </c>
      <c r="D32" s="8">
        <f t="shared" si="0"/>
        <v>380.72459006082443</v>
      </c>
      <c r="E32" s="3">
        <f t="shared" si="1"/>
        <v>505.1624612196382</v>
      </c>
      <c r="F32" s="3">
        <f t="shared" si="4"/>
        <v>8567.0200403117506</v>
      </c>
      <c r="G32" s="3">
        <f t="shared" si="5"/>
        <v>10922.495087858428</v>
      </c>
      <c r="H32" s="8">
        <f t="shared" si="2"/>
        <v>19489.515128170176</v>
      </c>
    </row>
    <row r="33" spans="2:8" ht="14.5" x14ac:dyDescent="0.35">
      <c r="B33" s="1">
        <v>23</v>
      </c>
      <c r="C33" s="8">
        <f t="shared" si="3"/>
        <v>229077.50491214159</v>
      </c>
      <c r="D33" s="8">
        <f t="shared" si="0"/>
        <v>379.88686231263523</v>
      </c>
      <c r="E33" s="3">
        <f t="shared" si="1"/>
        <v>506.0001889678274</v>
      </c>
      <c r="F33" s="3">
        <f t="shared" si="4"/>
        <v>8946.9069026243851</v>
      </c>
      <c r="G33" s="3">
        <f t="shared" si="5"/>
        <v>11428.495276826256</v>
      </c>
      <c r="H33" s="8">
        <f t="shared" si="2"/>
        <v>20375.402179450641</v>
      </c>
    </row>
    <row r="34" spans="2:8" ht="14.5" x14ac:dyDescent="0.35">
      <c r="B34" s="1">
        <v>24</v>
      </c>
      <c r="C34" s="8">
        <f t="shared" si="3"/>
        <v>228571.50472317377</v>
      </c>
      <c r="D34" s="8">
        <f t="shared" si="0"/>
        <v>379.04774533259689</v>
      </c>
      <c r="E34" s="3">
        <f t="shared" si="1"/>
        <v>506.83930594786574</v>
      </c>
      <c r="F34" s="3">
        <f t="shared" si="4"/>
        <v>9325.9546479569817</v>
      </c>
      <c r="G34" s="3">
        <f t="shared" si="5"/>
        <v>11935.334582774121</v>
      </c>
      <c r="H34" s="8">
        <f t="shared" si="2"/>
        <v>21261.289230731105</v>
      </c>
    </row>
    <row r="35" spans="2:8" ht="14.5" x14ac:dyDescent="0.35">
      <c r="B35" s="1">
        <v>25</v>
      </c>
      <c r="C35" s="8">
        <f t="shared" si="3"/>
        <v>228064.66541722592</v>
      </c>
      <c r="D35" s="8">
        <f t="shared" si="0"/>
        <v>378.20723681690009</v>
      </c>
      <c r="E35" s="3">
        <f t="shared" si="1"/>
        <v>507.67981446356254</v>
      </c>
      <c r="F35" s="3">
        <f t="shared" si="4"/>
        <v>9704.161884773881</v>
      </c>
      <c r="G35" s="3">
        <f t="shared" si="5"/>
        <v>12443.014397237685</v>
      </c>
      <c r="H35" s="8">
        <f t="shared" si="2"/>
        <v>22147.176282011565</v>
      </c>
    </row>
    <row r="36" spans="2:8" ht="14.5" x14ac:dyDescent="0.35">
      <c r="B36" s="1">
        <v>26</v>
      </c>
      <c r="C36" s="8">
        <f t="shared" si="3"/>
        <v>227556.98560276235</v>
      </c>
      <c r="D36" s="8">
        <f t="shared" si="0"/>
        <v>377.36533445791468</v>
      </c>
      <c r="E36" s="3">
        <f t="shared" si="1"/>
        <v>508.52171682254794</v>
      </c>
      <c r="F36" s="3">
        <f t="shared" si="4"/>
        <v>10081.527219231795</v>
      </c>
      <c r="G36" s="3">
        <f t="shared" si="5"/>
        <v>12951.536114060233</v>
      </c>
      <c r="H36" s="8">
        <f t="shared" si="2"/>
        <v>23033.063333292026</v>
      </c>
    </row>
    <row r="37" spans="2:8" ht="14.5" x14ac:dyDescent="0.35">
      <c r="B37" s="1">
        <v>27</v>
      </c>
      <c r="C37" s="8">
        <f t="shared" si="3"/>
        <v>227048.4638859398</v>
      </c>
      <c r="D37" s="8">
        <f t="shared" si="0"/>
        <v>376.52203594418393</v>
      </c>
      <c r="E37" s="3">
        <f t="shared" si="1"/>
        <v>509.3650153362787</v>
      </c>
      <c r="F37" s="3">
        <f t="shared" si="4"/>
        <v>10458.04925517598</v>
      </c>
      <c r="G37" s="3">
        <f t="shared" si="5"/>
        <v>13460.901129396512</v>
      </c>
      <c r="H37" s="8">
        <f t="shared" si="2"/>
        <v>23918.95038457249</v>
      </c>
    </row>
    <row r="38" spans="2:8" ht="14.5" x14ac:dyDescent="0.35">
      <c r="B38" s="1">
        <v>28</v>
      </c>
      <c r="C38" s="8">
        <f t="shared" si="3"/>
        <v>226539.09887060351</v>
      </c>
      <c r="D38" s="8">
        <f t="shared" si="0"/>
        <v>375.67733896041796</v>
      </c>
      <c r="E38" s="3">
        <f t="shared" si="1"/>
        <v>510.20971232004467</v>
      </c>
      <c r="F38" s="3">
        <f t="shared" si="4"/>
        <v>10833.726594136398</v>
      </c>
      <c r="G38" s="3">
        <f t="shared" si="5"/>
        <v>13971.110841716556</v>
      </c>
      <c r="H38" s="8">
        <f t="shared" si="2"/>
        <v>24804.837435852955</v>
      </c>
    </row>
    <row r="39" spans="2:8" ht="14.5" x14ac:dyDescent="0.35">
      <c r="B39" s="1">
        <v>29</v>
      </c>
      <c r="C39" s="8">
        <f t="shared" si="3"/>
        <v>226028.88915828348</v>
      </c>
      <c r="D39" s="8">
        <f t="shared" si="0"/>
        <v>374.83124118748731</v>
      </c>
      <c r="E39" s="3">
        <f t="shared" si="1"/>
        <v>511.05581009297532</v>
      </c>
      <c r="F39" s="3">
        <f t="shared" si="4"/>
        <v>11208.557835323885</v>
      </c>
      <c r="G39" s="3">
        <f t="shared" si="5"/>
        <v>14482.166651809532</v>
      </c>
      <c r="H39" s="8">
        <f t="shared" si="2"/>
        <v>25690.724487133419</v>
      </c>
    </row>
    <row r="40" spans="2:8" ht="14.5" x14ac:dyDescent="0.35">
      <c r="B40" s="1">
        <v>30</v>
      </c>
      <c r="C40" s="8">
        <f t="shared" si="3"/>
        <v>225517.8333481905</v>
      </c>
      <c r="D40" s="8">
        <f t="shared" si="0"/>
        <v>373.98374030241644</v>
      </c>
      <c r="E40" s="3">
        <f t="shared" si="1"/>
        <v>511.90331097804619</v>
      </c>
      <c r="F40" s="3">
        <f t="shared" si="4"/>
        <v>11582.541575626301</v>
      </c>
      <c r="G40" s="3">
        <f t="shared" si="5"/>
        <v>14994.069962787578</v>
      </c>
      <c r="H40" s="8">
        <f t="shared" si="2"/>
        <v>26576.611538413879</v>
      </c>
    </row>
    <row r="41" spans="2:8" ht="14.5" x14ac:dyDescent="0.35">
      <c r="B41" s="1">
        <v>31</v>
      </c>
      <c r="C41" s="8">
        <f t="shared" si="3"/>
        <v>225005.93003721244</v>
      </c>
      <c r="D41" s="8">
        <f t="shared" si="0"/>
        <v>373.13483397837786</v>
      </c>
      <c r="E41" s="3">
        <f t="shared" si="1"/>
        <v>512.75221730208477</v>
      </c>
      <c r="F41" s="3">
        <f t="shared" si="4"/>
        <v>11955.676409604679</v>
      </c>
      <c r="G41" s="3">
        <f t="shared" si="5"/>
        <v>15506.822180089663</v>
      </c>
      <c r="H41" s="8">
        <f t="shared" si="2"/>
        <v>27462.49858969434</v>
      </c>
    </row>
    <row r="42" spans="2:8" ht="14.5" x14ac:dyDescent="0.35">
      <c r="B42" s="1">
        <v>32</v>
      </c>
      <c r="C42" s="8">
        <f t="shared" si="3"/>
        <v>224493.17781991034</v>
      </c>
      <c r="D42" s="8">
        <f t="shared" si="0"/>
        <v>372.28451988468521</v>
      </c>
      <c r="E42" s="3">
        <f t="shared" si="1"/>
        <v>513.60253139577742</v>
      </c>
      <c r="F42" s="3">
        <f t="shared" si="4"/>
        <v>12327.960929489363</v>
      </c>
      <c r="G42" s="3">
        <f t="shared" si="5"/>
        <v>16020.424711485441</v>
      </c>
      <c r="H42" s="8">
        <f t="shared" si="2"/>
        <v>28348.385640974804</v>
      </c>
    </row>
    <row r="43" spans="2:8" ht="14.5" x14ac:dyDescent="0.35">
      <c r="B43" s="1">
        <v>33</v>
      </c>
      <c r="C43" s="8">
        <f t="shared" si="3"/>
        <v>223979.57528851458</v>
      </c>
      <c r="D43" s="8">
        <f t="shared" si="0"/>
        <v>371.43279568678724</v>
      </c>
      <c r="E43" s="3">
        <f t="shared" si="1"/>
        <v>514.45425559367538</v>
      </c>
      <c r="F43" s="3">
        <f t="shared" si="4"/>
        <v>12699.393725176151</v>
      </c>
      <c r="G43" s="3">
        <f t="shared" si="5"/>
        <v>16534.878967079116</v>
      </c>
      <c r="H43" s="8">
        <f t="shared" si="2"/>
        <v>29234.272692255268</v>
      </c>
    </row>
    <row r="44" spans="2:8" ht="14.5" x14ac:dyDescent="0.35">
      <c r="B44" s="1">
        <v>34</v>
      </c>
      <c r="C44" s="8">
        <f t="shared" si="3"/>
        <v>223465.1210329209</v>
      </c>
      <c r="D44" s="8">
        <f t="shared" si="0"/>
        <v>370.5796590462611</v>
      </c>
      <c r="E44" s="3">
        <f t="shared" si="1"/>
        <v>515.30739223420153</v>
      </c>
      <c r="F44" s="3">
        <f t="shared" si="4"/>
        <v>13069.973384222412</v>
      </c>
      <c r="G44" s="3">
        <f t="shared" si="5"/>
        <v>17050.186359313317</v>
      </c>
      <c r="H44" s="8">
        <f t="shared" si="2"/>
        <v>30120.159743535729</v>
      </c>
    </row>
    <row r="45" spans="2:8" ht="14.5" x14ac:dyDescent="0.35">
      <c r="B45" s="1">
        <v>35</v>
      </c>
      <c r="C45" s="8">
        <f t="shared" si="3"/>
        <v>222949.81364068668</v>
      </c>
      <c r="D45" s="8">
        <f t="shared" si="0"/>
        <v>369.72510762080594</v>
      </c>
      <c r="E45" s="3">
        <f t="shared" si="1"/>
        <v>516.16194365965669</v>
      </c>
      <c r="F45" s="3">
        <f t="shared" si="4"/>
        <v>13439.698491843219</v>
      </c>
      <c r="G45" s="3">
        <f t="shared" si="5"/>
        <v>17566.348302972972</v>
      </c>
      <c r="H45" s="8">
        <f t="shared" si="2"/>
        <v>31006.04679481619</v>
      </c>
    </row>
    <row r="46" spans="2:8" ht="14.5" x14ac:dyDescent="0.35">
      <c r="B46" s="1">
        <v>36</v>
      </c>
      <c r="C46" s="8">
        <f t="shared" si="3"/>
        <v>222433.65169702703</v>
      </c>
      <c r="D46" s="8">
        <f t="shared" si="0"/>
        <v>368.86913906423706</v>
      </c>
      <c r="E46" s="3">
        <f t="shared" si="1"/>
        <v>517.01791221622557</v>
      </c>
      <c r="F46" s="3">
        <f t="shared" si="4"/>
        <v>13808.567630907455</v>
      </c>
      <c r="G46" s="3">
        <f t="shared" si="5"/>
        <v>18083.366215189199</v>
      </c>
      <c r="H46" s="8">
        <f t="shared" si="2"/>
        <v>31891.933846096654</v>
      </c>
    </row>
    <row r="47" spans="2:8" ht="14.5" x14ac:dyDescent="0.35">
      <c r="B47" s="1">
        <v>37</v>
      </c>
      <c r="C47" s="8">
        <f t="shared" si="3"/>
        <v>221916.63378481081</v>
      </c>
      <c r="D47" s="8">
        <f t="shared" si="0"/>
        <v>368.01175102647858</v>
      </c>
      <c r="E47" s="3">
        <f t="shared" si="1"/>
        <v>517.87530025398405</v>
      </c>
      <c r="F47" s="3">
        <f t="shared" si="4"/>
        <v>14176.579381933934</v>
      </c>
      <c r="G47" s="3">
        <f t="shared" si="5"/>
        <v>18601.241515443184</v>
      </c>
      <c r="H47" s="8">
        <f t="shared" si="2"/>
        <v>32777.820897377118</v>
      </c>
    </row>
    <row r="48" spans="2:8" ht="14.5" x14ac:dyDescent="0.35">
      <c r="B48" s="1">
        <v>38</v>
      </c>
      <c r="C48" s="8">
        <f t="shared" si="3"/>
        <v>221398.75848455683</v>
      </c>
      <c r="D48" s="8">
        <f t="shared" si="0"/>
        <v>367.15294115355744</v>
      </c>
      <c r="E48" s="3">
        <f t="shared" si="1"/>
        <v>518.73411012690519</v>
      </c>
      <c r="F48" s="3">
        <f t="shared" si="4"/>
        <v>14543.732323087492</v>
      </c>
      <c r="G48" s="3">
        <f t="shared" si="5"/>
        <v>19119.975625570089</v>
      </c>
      <c r="H48" s="8">
        <f t="shared" si="2"/>
        <v>33663.707948657582</v>
      </c>
    </row>
    <row r="49" spans="2:8" ht="14.5" x14ac:dyDescent="0.35">
      <c r="B49" s="1">
        <v>39</v>
      </c>
      <c r="C49" s="8">
        <f t="shared" si="3"/>
        <v>220880.02437442992</v>
      </c>
      <c r="D49" s="8">
        <f t="shared" si="0"/>
        <v>366.29270708759691</v>
      </c>
      <c r="E49" s="3">
        <f t="shared" si="1"/>
        <v>519.59434419286572</v>
      </c>
      <c r="F49" s="3">
        <f t="shared" si="4"/>
        <v>14910.025030175089</v>
      </c>
      <c r="G49" s="3">
        <f t="shared" si="5"/>
        <v>19639.569969762953</v>
      </c>
      <c r="H49" s="8">
        <f t="shared" si="2"/>
        <v>34549.594999938039</v>
      </c>
    </row>
    <row r="50" spans="2:8" ht="14.5" x14ac:dyDescent="0.35">
      <c r="B50" s="1">
        <v>40</v>
      </c>
      <c r="C50" s="8">
        <f t="shared" si="3"/>
        <v>220360.43003023707</v>
      </c>
      <c r="D50" s="8">
        <f t="shared" si="0"/>
        <v>365.43104646681036</v>
      </c>
      <c r="E50" s="3">
        <f t="shared" si="1"/>
        <v>520.45600481365227</v>
      </c>
      <c r="F50" s="3">
        <f t="shared" si="4"/>
        <v>15275.4560766419</v>
      </c>
      <c r="G50" s="3">
        <f t="shared" si="5"/>
        <v>20160.025974576605</v>
      </c>
      <c r="H50" s="8">
        <f t="shared" si="2"/>
        <v>35435.482051218503</v>
      </c>
    </row>
    <row r="51" spans="2:8" ht="14.5" x14ac:dyDescent="0.35">
      <c r="B51" s="1">
        <v>41</v>
      </c>
      <c r="C51" s="8">
        <f t="shared" si="3"/>
        <v>219839.97402542341</v>
      </c>
      <c r="D51" s="8">
        <f t="shared" si="0"/>
        <v>364.56795692549451</v>
      </c>
      <c r="E51" s="3">
        <f t="shared" si="1"/>
        <v>521.31909435496812</v>
      </c>
      <c r="F51" s="3">
        <f t="shared" si="4"/>
        <v>15640.024033567395</v>
      </c>
      <c r="G51" s="3">
        <f t="shared" si="5"/>
        <v>20681.345068931572</v>
      </c>
      <c r="H51" s="8">
        <f t="shared" si="2"/>
        <v>36321.369102498968</v>
      </c>
    </row>
    <row r="52" spans="2:8" ht="14.5" x14ac:dyDescent="0.35">
      <c r="B52" s="1">
        <v>42</v>
      </c>
      <c r="C52" s="8">
        <f t="shared" si="3"/>
        <v>219318.65493106845</v>
      </c>
      <c r="D52" s="8">
        <f t="shared" si="0"/>
        <v>363.70343609402255</v>
      </c>
      <c r="E52" s="3">
        <f t="shared" si="1"/>
        <v>522.18361518644008</v>
      </c>
      <c r="F52" s="3">
        <f t="shared" si="4"/>
        <v>16003.727469661419</v>
      </c>
      <c r="G52" s="3">
        <f t="shared" si="5"/>
        <v>21203.528684118013</v>
      </c>
      <c r="H52" s="8">
        <f t="shared" si="2"/>
        <v>37207.256153779432</v>
      </c>
    </row>
    <row r="53" spans="2:8" ht="14.5" x14ac:dyDescent="0.35">
      <c r="B53" s="1">
        <v>43</v>
      </c>
      <c r="C53" s="8">
        <f t="shared" si="3"/>
        <v>218796.47131588202</v>
      </c>
      <c r="D53" s="8">
        <f t="shared" si="0"/>
        <v>362.83748159883839</v>
      </c>
      <c r="E53" s="3">
        <f t="shared" si="1"/>
        <v>523.04956968162423</v>
      </c>
      <c r="F53" s="3">
        <f t="shared" si="4"/>
        <v>16366.564951260258</v>
      </c>
      <c r="G53" s="3">
        <f t="shared" si="5"/>
        <v>21726.578253799638</v>
      </c>
      <c r="H53" s="8">
        <f t="shared" si="2"/>
        <v>38093.143205059896</v>
      </c>
    </row>
    <row r="54" spans="2:8" ht="14.5" x14ac:dyDescent="0.35">
      <c r="B54" s="1">
        <v>44</v>
      </c>
      <c r="C54" s="8">
        <f t="shared" si="3"/>
        <v>218273.42174620039</v>
      </c>
      <c r="D54" s="8">
        <f t="shared" si="0"/>
        <v>361.97009106244968</v>
      </c>
      <c r="E54" s="3">
        <f t="shared" si="1"/>
        <v>523.91696021801295</v>
      </c>
      <c r="F54" s="3">
        <f t="shared" si="4"/>
        <v>16728.535042322706</v>
      </c>
      <c r="G54" s="3">
        <f t="shared" si="5"/>
        <v>22250.49521401765</v>
      </c>
      <c r="H54" s="8">
        <f t="shared" si="2"/>
        <v>38979.030256340353</v>
      </c>
    </row>
    <row r="55" spans="2:8" ht="14.5" x14ac:dyDescent="0.35">
      <c r="B55" s="1">
        <v>45</v>
      </c>
      <c r="C55" s="8">
        <f t="shared" si="3"/>
        <v>217749.50478598237</v>
      </c>
      <c r="D55" s="8">
        <f t="shared" si="0"/>
        <v>361.1012621034215</v>
      </c>
      <c r="E55" s="3">
        <f t="shared" si="1"/>
        <v>524.78578917704112</v>
      </c>
      <c r="F55" s="3">
        <f t="shared" si="4"/>
        <v>17089.636304426127</v>
      </c>
      <c r="G55" s="3">
        <f t="shared" si="5"/>
        <v>22775.28100319469</v>
      </c>
      <c r="H55" s="8">
        <f t="shared" si="2"/>
        <v>39864.917307620817</v>
      </c>
    </row>
    <row r="56" spans="2:8" ht="14.5" x14ac:dyDescent="0.35">
      <c r="B56" s="1">
        <v>46</v>
      </c>
      <c r="C56" s="8">
        <f t="shared" si="3"/>
        <v>217224.71899680531</v>
      </c>
      <c r="D56" s="8">
        <f t="shared" si="0"/>
        <v>360.23099233636958</v>
      </c>
      <c r="E56" s="3">
        <f t="shared" si="1"/>
        <v>525.65605894409305</v>
      </c>
      <c r="F56" s="3">
        <f t="shared" si="4"/>
        <v>17449.867296762495</v>
      </c>
      <c r="G56" s="3">
        <f t="shared" si="5"/>
        <v>23300.937062138782</v>
      </c>
      <c r="H56" s="8">
        <f t="shared" si="2"/>
        <v>40750.804358901281</v>
      </c>
    </row>
    <row r="57" spans="2:8" ht="14.5" x14ac:dyDescent="0.35">
      <c r="B57" s="1">
        <v>47</v>
      </c>
      <c r="C57" s="8">
        <f t="shared" si="3"/>
        <v>216699.06293786122</v>
      </c>
      <c r="D57" s="8">
        <f t="shared" si="0"/>
        <v>359.35927937195402</v>
      </c>
      <c r="E57" s="3">
        <f t="shared" si="1"/>
        <v>526.52777190850861</v>
      </c>
      <c r="F57" s="3">
        <f t="shared" si="4"/>
        <v>17809.22657613445</v>
      </c>
      <c r="G57" s="3">
        <f t="shared" si="5"/>
        <v>23827.464834047292</v>
      </c>
      <c r="H57" s="8">
        <f t="shared" si="2"/>
        <v>41636.691410181738</v>
      </c>
    </row>
    <row r="58" spans="2:8" ht="14.5" x14ac:dyDescent="0.35">
      <c r="B58" s="1">
        <v>48</v>
      </c>
      <c r="C58" s="8">
        <f t="shared" si="3"/>
        <v>216172.53516595272</v>
      </c>
      <c r="D58" s="8">
        <f t="shared" si="0"/>
        <v>358.48612081687236</v>
      </c>
      <c r="E58" s="3">
        <f t="shared" si="1"/>
        <v>527.40093046359027</v>
      </c>
      <c r="F58" s="3">
        <f t="shared" si="4"/>
        <v>18167.712696951323</v>
      </c>
      <c r="G58" s="3">
        <f t="shared" si="5"/>
        <v>24354.865764510883</v>
      </c>
      <c r="H58" s="8">
        <f t="shared" si="2"/>
        <v>42522.57846146221</v>
      </c>
    </row>
    <row r="59" spans="2:8" ht="14.5" x14ac:dyDescent="0.35">
      <c r="B59" s="1">
        <v>49</v>
      </c>
      <c r="C59" s="8">
        <f t="shared" si="3"/>
        <v>215645.13423548912</v>
      </c>
      <c r="D59" s="8">
        <f t="shared" si="0"/>
        <v>357.61151427385369</v>
      </c>
      <c r="E59" s="3">
        <f t="shared" si="1"/>
        <v>528.27553700660894</v>
      </c>
      <c r="F59" s="3">
        <f t="shared" si="4"/>
        <v>18525.324211225176</v>
      </c>
      <c r="G59" s="3">
        <f t="shared" si="5"/>
        <v>24883.141301517491</v>
      </c>
      <c r="H59" s="8">
        <f t="shared" si="2"/>
        <v>43408.465512742667</v>
      </c>
    </row>
    <row r="60" spans="2:8" ht="14.5" x14ac:dyDescent="0.35">
      <c r="B60" s="1">
        <v>50</v>
      </c>
      <c r="C60" s="8">
        <f t="shared" si="3"/>
        <v>215116.85869848251</v>
      </c>
      <c r="D60" s="8">
        <f t="shared" si="0"/>
        <v>356.735457341651</v>
      </c>
      <c r="E60" s="3">
        <f t="shared" si="1"/>
        <v>529.15159393881163</v>
      </c>
      <c r="F60" s="3">
        <f t="shared" si="4"/>
        <v>18882.059668566828</v>
      </c>
      <c r="G60" s="3">
        <f t="shared" si="5"/>
        <v>25412.292895456303</v>
      </c>
      <c r="H60" s="8">
        <f t="shared" si="2"/>
        <v>44294.352564023131</v>
      </c>
    </row>
    <row r="61" spans="2:8" ht="14.5" x14ac:dyDescent="0.35">
      <c r="B61" s="1">
        <v>51</v>
      </c>
      <c r="C61" s="8">
        <f t="shared" si="3"/>
        <v>214587.70710454369</v>
      </c>
      <c r="D61" s="8">
        <f t="shared" si="0"/>
        <v>355.85794761503587</v>
      </c>
      <c r="E61" s="3">
        <f t="shared" si="1"/>
        <v>530.02910366542676</v>
      </c>
      <c r="F61" s="3">
        <f t="shared" si="4"/>
        <v>19237.917616181865</v>
      </c>
      <c r="G61" s="3">
        <f t="shared" si="5"/>
        <v>25942.32199912173</v>
      </c>
      <c r="H61" s="8">
        <f t="shared" si="2"/>
        <v>45180.239615303595</v>
      </c>
    </row>
    <row r="62" spans="2:8" ht="14.5" x14ac:dyDescent="0.35">
      <c r="B62" s="1">
        <v>52</v>
      </c>
      <c r="C62" s="8">
        <f t="shared" si="3"/>
        <v>214057.67800087825</v>
      </c>
      <c r="D62" s="8">
        <f t="shared" si="0"/>
        <v>354.97898268479071</v>
      </c>
      <c r="E62" s="3">
        <f t="shared" si="1"/>
        <v>530.90806859567192</v>
      </c>
      <c r="F62" s="3">
        <f t="shared" si="4"/>
        <v>19592.896598866657</v>
      </c>
      <c r="G62" s="3">
        <f t="shared" si="5"/>
        <v>26473.230067717403</v>
      </c>
      <c r="H62" s="8">
        <f t="shared" si="2"/>
        <v>46066.126666584059</v>
      </c>
    </row>
    <row r="63" spans="2:8" ht="14.5" x14ac:dyDescent="0.35">
      <c r="B63" s="1">
        <v>53</v>
      </c>
      <c r="C63" s="8">
        <f t="shared" si="3"/>
        <v>213526.76993228259</v>
      </c>
      <c r="D63" s="8">
        <f t="shared" si="0"/>
        <v>354.09856013770298</v>
      </c>
      <c r="E63" s="3">
        <f t="shared" si="1"/>
        <v>531.78849114275965</v>
      </c>
      <c r="F63" s="3">
        <f t="shared" si="4"/>
        <v>19946.99515900436</v>
      </c>
      <c r="G63" s="3">
        <f t="shared" si="5"/>
        <v>27005.018558860163</v>
      </c>
      <c r="H63" s="8">
        <f t="shared" si="2"/>
        <v>46952.013717864524</v>
      </c>
    </row>
    <row r="64" spans="2:8" ht="14.5" x14ac:dyDescent="0.35">
      <c r="B64" s="1">
        <v>54</v>
      </c>
      <c r="C64" s="8">
        <f t="shared" si="3"/>
        <v>212994.98144113983</v>
      </c>
      <c r="D64" s="8">
        <f t="shared" si="0"/>
        <v>353.21667755655778</v>
      </c>
      <c r="E64" s="3">
        <f t="shared" si="1"/>
        <v>532.67037372390485</v>
      </c>
      <c r="F64" s="3">
        <f t="shared" si="4"/>
        <v>20300.211836560917</v>
      </c>
      <c r="G64" s="3">
        <f t="shared" si="5"/>
        <v>27537.688932584068</v>
      </c>
      <c r="H64" s="8">
        <f t="shared" si="2"/>
        <v>47837.900769144981</v>
      </c>
    </row>
    <row r="65" spans="2:8" ht="14.5" x14ac:dyDescent="0.35">
      <c r="B65" s="1">
        <v>55</v>
      </c>
      <c r="C65" s="8">
        <f t="shared" si="3"/>
        <v>212462.31106741593</v>
      </c>
      <c r="D65" s="8">
        <f t="shared" si="0"/>
        <v>352.33333252013233</v>
      </c>
      <c r="E65" s="3">
        <f t="shared" si="1"/>
        <v>533.5537187603303</v>
      </c>
      <c r="F65" s="3">
        <f t="shared" si="4"/>
        <v>20652.545169081048</v>
      </c>
      <c r="G65" s="3">
        <f t="shared" si="5"/>
        <v>28071.242651344397</v>
      </c>
      <c r="H65" s="8">
        <f t="shared" si="2"/>
        <v>48723.787820425445</v>
      </c>
    </row>
    <row r="66" spans="2:8" ht="14.5" x14ac:dyDescent="0.35">
      <c r="B66" s="1">
        <v>56</v>
      </c>
      <c r="C66" s="8">
        <f t="shared" si="3"/>
        <v>211928.75734865561</v>
      </c>
      <c r="D66" s="8">
        <f t="shared" si="0"/>
        <v>351.44852260318817</v>
      </c>
      <c r="E66" s="3">
        <f t="shared" si="1"/>
        <v>534.43852867727446</v>
      </c>
      <c r="F66" s="3">
        <f t="shared" si="4"/>
        <v>21003.993691684234</v>
      </c>
      <c r="G66" s="3">
        <f t="shared" si="5"/>
        <v>28605.681180021671</v>
      </c>
      <c r="H66" s="8">
        <f t="shared" si="2"/>
        <v>49609.674871705909</v>
      </c>
    </row>
    <row r="67" spans="2:8" ht="14.5" x14ac:dyDescent="0.35">
      <c r="B67" s="1">
        <v>57</v>
      </c>
      <c r="C67" s="8">
        <f t="shared" si="3"/>
        <v>211394.31881997833</v>
      </c>
      <c r="D67" s="8">
        <f t="shared" si="0"/>
        <v>350.56224537646517</v>
      </c>
      <c r="E67" s="3">
        <f t="shared" si="1"/>
        <v>535.32480590399746</v>
      </c>
      <c r="F67" s="3">
        <f t="shared" si="4"/>
        <v>21354.555937060701</v>
      </c>
      <c r="G67" s="3">
        <f t="shared" si="5"/>
        <v>29141.005985925669</v>
      </c>
      <c r="H67" s="8">
        <f t="shared" si="2"/>
        <v>50495.561922986366</v>
      </c>
    </row>
    <row r="68" spans="2:8" ht="14.5" x14ac:dyDescent="0.35">
      <c r="B68" s="1">
        <v>58</v>
      </c>
      <c r="C68" s="8">
        <f t="shared" si="3"/>
        <v>210858.99401407433</v>
      </c>
      <c r="D68" s="8">
        <f t="shared" si="0"/>
        <v>349.67449840667439</v>
      </c>
      <c r="E68" s="3">
        <f t="shared" si="1"/>
        <v>536.21255287378824</v>
      </c>
      <c r="F68" s="3">
        <f t="shared" si="4"/>
        <v>21704.230435467376</v>
      </c>
      <c r="G68" s="3">
        <f t="shared" si="5"/>
        <v>29677.218538799458</v>
      </c>
      <c r="H68" s="8">
        <f t="shared" si="2"/>
        <v>51381.448974266837</v>
      </c>
    </row>
    <row r="69" spans="2:8" ht="14.5" x14ac:dyDescent="0.35">
      <c r="B69" s="1">
        <v>59</v>
      </c>
      <c r="C69" s="8">
        <f t="shared" si="3"/>
        <v>210322.78146120053</v>
      </c>
      <c r="D69" s="8">
        <f t="shared" si="0"/>
        <v>348.78527925649189</v>
      </c>
      <c r="E69" s="3">
        <f t="shared" si="1"/>
        <v>537.10177202397074</v>
      </c>
      <c r="F69" s="3">
        <f t="shared" si="4"/>
        <v>22053.015714723868</v>
      </c>
      <c r="G69" s="3">
        <f t="shared" si="5"/>
        <v>30214.32031082343</v>
      </c>
      <c r="H69" s="8">
        <f t="shared" si="2"/>
        <v>52267.336025547294</v>
      </c>
    </row>
    <row r="70" spans="2:8" ht="14.5" x14ac:dyDescent="0.35">
      <c r="B70" s="1">
        <v>60</v>
      </c>
      <c r="C70" s="8">
        <f t="shared" si="3"/>
        <v>209785.67968917656</v>
      </c>
      <c r="D70" s="8">
        <f t="shared" si="0"/>
        <v>347.89458548455229</v>
      </c>
      <c r="E70" s="3">
        <f t="shared" si="1"/>
        <v>537.99246579591033</v>
      </c>
      <c r="F70" s="3">
        <f t="shared" si="4"/>
        <v>22400.910300208419</v>
      </c>
      <c r="G70" s="3">
        <f t="shared" si="5"/>
        <v>30752.312776619339</v>
      </c>
      <c r="H70" s="8">
        <f t="shared" si="2"/>
        <v>53153.223076827759</v>
      </c>
    </row>
    <row r="71" spans="2:8" ht="14.5" x14ac:dyDescent="0.35">
      <c r="B71" s="1">
        <v>61</v>
      </c>
      <c r="C71" s="8">
        <f t="shared" si="3"/>
        <v>209247.68722338064</v>
      </c>
      <c r="D71" s="8">
        <f t="shared" si="0"/>
        <v>347.00241464544069</v>
      </c>
      <c r="E71" s="3">
        <f t="shared" si="1"/>
        <v>538.88463663502193</v>
      </c>
      <c r="F71" s="3">
        <f t="shared" si="4"/>
        <v>22747.912714853861</v>
      </c>
      <c r="G71" s="3">
        <f t="shared" si="5"/>
        <v>31291.197413254362</v>
      </c>
      <c r="H71" s="8">
        <f t="shared" si="2"/>
        <v>54039.110128108223</v>
      </c>
    </row>
    <row r="72" spans="2:8" ht="14.5" x14ac:dyDescent="0.35">
      <c r="B72" s="1">
        <v>62</v>
      </c>
      <c r="C72" s="8">
        <f t="shared" si="3"/>
        <v>208708.80258674562</v>
      </c>
      <c r="D72" s="8">
        <f t="shared" si="0"/>
        <v>346.10876428968766</v>
      </c>
      <c r="E72" s="3">
        <f t="shared" si="1"/>
        <v>539.77828699077497</v>
      </c>
      <c r="F72" s="3">
        <f t="shared" si="4"/>
        <v>23094.02147914355</v>
      </c>
      <c r="G72" s="3">
        <f t="shared" si="5"/>
        <v>31830.975700245137</v>
      </c>
      <c r="H72" s="8">
        <f t="shared" si="2"/>
        <v>54924.997179388687</v>
      </c>
    </row>
    <row r="73" spans="2:8" ht="14.5" x14ac:dyDescent="0.35">
      <c r="B73" s="1">
        <v>63</v>
      </c>
      <c r="C73" s="8">
        <f t="shared" si="3"/>
        <v>208169.02429975485</v>
      </c>
      <c r="D73" s="8">
        <f t="shared" si="0"/>
        <v>345.21363196376137</v>
      </c>
      <c r="E73" s="3">
        <f t="shared" si="1"/>
        <v>540.67341931670126</v>
      </c>
      <c r="F73" s="3">
        <f t="shared" si="4"/>
        <v>23439.235111107311</v>
      </c>
      <c r="G73" s="3">
        <f t="shared" si="5"/>
        <v>32371.649119561836</v>
      </c>
      <c r="H73" s="8">
        <f t="shared" si="2"/>
        <v>55810.884230669151</v>
      </c>
    </row>
    <row r="74" spans="2:8" ht="14.5" x14ac:dyDescent="0.35">
      <c r="B74" s="1">
        <v>64</v>
      </c>
      <c r="C74" s="8">
        <f t="shared" si="3"/>
        <v>207628.35088043814</v>
      </c>
      <c r="D74" s="8">
        <f t="shared" si="0"/>
        <v>344.31701521006096</v>
      </c>
      <c r="E74" s="3">
        <f t="shared" si="1"/>
        <v>541.57003607040167</v>
      </c>
      <c r="F74" s="3">
        <f t="shared" si="4"/>
        <v>23783.552126317372</v>
      </c>
      <c r="G74" s="3">
        <f t="shared" si="5"/>
        <v>32913.219155632236</v>
      </c>
      <c r="H74" s="8">
        <f t="shared" si="2"/>
        <v>56696.771281949608</v>
      </c>
    </row>
    <row r="75" spans="2:8" ht="14.5" x14ac:dyDescent="0.35">
      <c r="B75" s="1">
        <v>65</v>
      </c>
      <c r="C75" s="8">
        <f t="shared" si="3"/>
        <v>207086.78084436775</v>
      </c>
      <c r="D75" s="8">
        <f t="shared" ref="D75:D138" si="6">$C$6 - $E75</f>
        <v>343.41891156691099</v>
      </c>
      <c r="E75" s="3">
        <f t="shared" ref="E75:E138" si="7">$C$5*(1+$B$2/12)^($B75-1)</f>
        <v>542.46813971355164</v>
      </c>
      <c r="F75" s="3">
        <f t="shared" si="4"/>
        <v>24126.971037884283</v>
      </c>
      <c r="G75" s="3">
        <f t="shared" si="5"/>
        <v>33455.687295345786</v>
      </c>
      <c r="H75" s="8">
        <f t="shared" ref="H75:H138" si="8">$F75 + $G75</f>
        <v>57582.658333230065</v>
      </c>
    </row>
    <row r="76" spans="2:8" ht="14.5" x14ac:dyDescent="0.35">
      <c r="B76" s="1">
        <v>66</v>
      </c>
      <c r="C76" s="8">
        <f t="shared" ref="C76:C139" si="9">$C75-$E75</f>
        <v>206544.31270465421</v>
      </c>
      <c r="D76" s="8">
        <f t="shared" si="6"/>
        <v>342.51931856855265</v>
      </c>
      <c r="E76" s="3">
        <f t="shared" si="7"/>
        <v>543.36773271190998</v>
      </c>
      <c r="F76" s="3">
        <f t="shared" ref="F76:F139" si="10">$F75 + $D76</f>
        <v>24469.490356452836</v>
      </c>
      <c r="G76" s="3">
        <f t="shared" ref="G76:G139" si="11">$G75 + $E76</f>
        <v>33999.055028057694</v>
      </c>
      <c r="H76" s="8">
        <f t="shared" si="8"/>
        <v>58468.545384510529</v>
      </c>
    </row>
    <row r="77" spans="2:8" ht="14.5" x14ac:dyDescent="0.35">
      <c r="B77" s="1">
        <v>67</v>
      </c>
      <c r="C77" s="8">
        <f t="shared" si="9"/>
        <v>206000.94497194228</v>
      </c>
      <c r="D77" s="8">
        <f t="shared" si="6"/>
        <v>341.61823374513881</v>
      </c>
      <c r="E77" s="3">
        <f t="shared" si="7"/>
        <v>544.26881753532382</v>
      </c>
      <c r="F77" s="3">
        <f t="shared" si="10"/>
        <v>24811.108590197975</v>
      </c>
      <c r="G77" s="3">
        <f t="shared" si="11"/>
        <v>34543.323845593019</v>
      </c>
      <c r="H77" s="8">
        <f t="shared" si="8"/>
        <v>59354.432435790994</v>
      </c>
    </row>
    <row r="78" spans="2:8" ht="14.5" x14ac:dyDescent="0.35">
      <c r="B78" s="1">
        <v>68</v>
      </c>
      <c r="C78" s="8">
        <f t="shared" si="9"/>
        <v>205456.67615440697</v>
      </c>
      <c r="D78" s="8">
        <f t="shared" si="6"/>
        <v>340.71565462272611</v>
      </c>
      <c r="E78" s="3">
        <f t="shared" si="7"/>
        <v>545.17139665773652</v>
      </c>
      <c r="F78" s="3">
        <f t="shared" si="10"/>
        <v>25151.824244820702</v>
      </c>
      <c r="G78" s="3">
        <f t="shared" si="11"/>
        <v>35088.495242250756</v>
      </c>
      <c r="H78" s="8">
        <f t="shared" si="8"/>
        <v>60240.319487071458</v>
      </c>
    </row>
    <row r="79" spans="2:8" ht="14.5" x14ac:dyDescent="0.35">
      <c r="B79" s="1">
        <v>69</v>
      </c>
      <c r="C79" s="8">
        <f t="shared" si="9"/>
        <v>204911.50475774924</v>
      </c>
      <c r="D79" s="8">
        <f t="shared" si="6"/>
        <v>339.81157872326867</v>
      </c>
      <c r="E79" s="3">
        <f t="shared" si="7"/>
        <v>546.07547255719396</v>
      </c>
      <c r="F79" s="3">
        <f t="shared" si="10"/>
        <v>25491.635823543969</v>
      </c>
      <c r="G79" s="3">
        <f t="shared" si="11"/>
        <v>35634.570714807953</v>
      </c>
      <c r="H79" s="8">
        <f t="shared" si="8"/>
        <v>61126.206538351922</v>
      </c>
    </row>
    <row r="80" spans="2:8" ht="14.5" x14ac:dyDescent="0.35">
      <c r="B80" s="1">
        <v>70</v>
      </c>
      <c r="C80" s="8">
        <f t="shared" si="9"/>
        <v>204365.42928519205</v>
      </c>
      <c r="D80" s="8">
        <f t="shared" si="6"/>
        <v>338.9060035646113</v>
      </c>
      <c r="E80" s="3">
        <f t="shared" si="7"/>
        <v>546.98104771585133</v>
      </c>
      <c r="F80" s="3">
        <f t="shared" si="10"/>
        <v>25830.54182710858</v>
      </c>
      <c r="G80" s="3">
        <f t="shared" si="11"/>
        <v>36181.551762523806</v>
      </c>
      <c r="H80" s="8">
        <f t="shared" si="8"/>
        <v>62012.093589632386</v>
      </c>
    </row>
    <row r="81" spans="2:8" ht="14.5" x14ac:dyDescent="0.35">
      <c r="B81" s="1">
        <v>71</v>
      </c>
      <c r="C81" s="8">
        <f t="shared" si="9"/>
        <v>203818.4482374762</v>
      </c>
      <c r="D81" s="8">
        <f t="shared" si="6"/>
        <v>337.99892666048254</v>
      </c>
      <c r="E81" s="3">
        <f t="shared" si="7"/>
        <v>547.88812461998009</v>
      </c>
      <c r="F81" s="3">
        <f t="shared" si="10"/>
        <v>26168.540753769063</v>
      </c>
      <c r="G81" s="3">
        <f t="shared" si="11"/>
        <v>36729.439887143788</v>
      </c>
      <c r="H81" s="8">
        <f t="shared" si="8"/>
        <v>62897.980640912851</v>
      </c>
    </row>
    <row r="82" spans="2:8" ht="14.5" x14ac:dyDescent="0.35">
      <c r="B82" s="1">
        <v>72</v>
      </c>
      <c r="C82" s="8">
        <f t="shared" si="9"/>
        <v>203270.56011285621</v>
      </c>
      <c r="D82" s="8">
        <f t="shared" si="6"/>
        <v>337.09034552048763</v>
      </c>
      <c r="E82" s="3">
        <f t="shared" si="7"/>
        <v>548.796705759975</v>
      </c>
      <c r="F82" s="3">
        <f t="shared" si="10"/>
        <v>26505.631099289549</v>
      </c>
      <c r="G82" s="3">
        <f t="shared" si="11"/>
        <v>37278.236592903762</v>
      </c>
      <c r="H82" s="8">
        <f t="shared" si="8"/>
        <v>63783.867692193307</v>
      </c>
    </row>
    <row r="83" spans="2:8" ht="14.5" x14ac:dyDescent="0.35">
      <c r="B83" s="1">
        <v>73</v>
      </c>
      <c r="C83" s="8">
        <f t="shared" si="9"/>
        <v>202721.76340709624</v>
      </c>
      <c r="D83" s="8">
        <f t="shared" si="6"/>
        <v>336.18025765010248</v>
      </c>
      <c r="E83" s="3">
        <f t="shared" si="7"/>
        <v>549.70679363036015</v>
      </c>
      <c r="F83" s="3">
        <f t="shared" si="10"/>
        <v>26841.811356939652</v>
      </c>
      <c r="G83" s="3">
        <f t="shared" si="11"/>
        <v>37827.94338653412</v>
      </c>
      <c r="H83" s="8">
        <f t="shared" si="8"/>
        <v>64669.754743473772</v>
      </c>
    </row>
    <row r="84" spans="2:8" ht="14.5" x14ac:dyDescent="0.35">
      <c r="B84" s="1">
        <v>74</v>
      </c>
      <c r="C84" s="8">
        <f t="shared" si="9"/>
        <v>202172.05661346589</v>
      </c>
      <c r="D84" s="8">
        <f t="shared" si="6"/>
        <v>335.26866055066546</v>
      </c>
      <c r="E84" s="3">
        <f t="shared" si="7"/>
        <v>550.61839072979717</v>
      </c>
      <c r="F84" s="3">
        <f t="shared" si="10"/>
        <v>27177.080017490316</v>
      </c>
      <c r="G84" s="3">
        <f t="shared" si="11"/>
        <v>38378.561777263916</v>
      </c>
      <c r="H84" s="8">
        <f t="shared" si="8"/>
        <v>65555.641794754236</v>
      </c>
    </row>
    <row r="85" spans="2:8" ht="14.5" x14ac:dyDescent="0.35">
      <c r="B85" s="1">
        <v>75</v>
      </c>
      <c r="C85" s="8">
        <f t="shared" si="9"/>
        <v>201621.43822273609</v>
      </c>
      <c r="D85" s="8">
        <f t="shared" si="6"/>
        <v>334.35555171937199</v>
      </c>
      <c r="E85" s="3">
        <f t="shared" si="7"/>
        <v>551.53149956109064</v>
      </c>
      <c r="F85" s="3">
        <f t="shared" si="10"/>
        <v>27511.435569209687</v>
      </c>
      <c r="G85" s="3">
        <f t="shared" si="11"/>
        <v>38930.093276825006</v>
      </c>
      <c r="H85" s="8">
        <f t="shared" si="8"/>
        <v>66441.528846034693</v>
      </c>
    </row>
    <row r="86" spans="2:8" ht="14.5" x14ac:dyDescent="0.35">
      <c r="B86" s="1">
        <v>76</v>
      </c>
      <c r="C86" s="8">
        <f t="shared" si="9"/>
        <v>201069.90672317499</v>
      </c>
      <c r="D86" s="8">
        <f t="shared" si="6"/>
        <v>333.44092864926643</v>
      </c>
      <c r="E86" s="3">
        <f t="shared" si="7"/>
        <v>552.4461226311962</v>
      </c>
      <c r="F86" s="3">
        <f t="shared" si="10"/>
        <v>27844.876497858953</v>
      </c>
      <c r="G86" s="3">
        <f t="shared" si="11"/>
        <v>39482.539399456204</v>
      </c>
      <c r="H86" s="8">
        <f t="shared" si="8"/>
        <v>67327.415897315164</v>
      </c>
    </row>
    <row r="87" spans="2:8" ht="14.5" x14ac:dyDescent="0.35">
      <c r="B87" s="1">
        <v>77</v>
      </c>
      <c r="C87" s="8">
        <f t="shared" si="9"/>
        <v>200517.4606005438</v>
      </c>
      <c r="D87" s="8">
        <f t="shared" si="6"/>
        <v>332.5247888292364</v>
      </c>
      <c r="E87" s="3">
        <f t="shared" si="7"/>
        <v>553.36226245122623</v>
      </c>
      <c r="F87" s="3">
        <f t="shared" si="10"/>
        <v>28177.401286688189</v>
      </c>
      <c r="G87" s="3">
        <f t="shared" si="11"/>
        <v>40035.901661907432</v>
      </c>
      <c r="H87" s="8">
        <f t="shared" si="8"/>
        <v>68213.302948595621</v>
      </c>
    </row>
    <row r="88" spans="2:8" ht="14.5" x14ac:dyDescent="0.35">
      <c r="B88" s="1">
        <v>78</v>
      </c>
      <c r="C88" s="8">
        <f t="shared" si="9"/>
        <v>199964.09833809256</v>
      </c>
      <c r="D88" s="8">
        <f t="shared" si="6"/>
        <v>331.60712974400485</v>
      </c>
      <c r="E88" s="3">
        <f t="shared" si="7"/>
        <v>554.27992153645778</v>
      </c>
      <c r="F88" s="3">
        <f t="shared" si="10"/>
        <v>28509.008416432196</v>
      </c>
      <c r="G88" s="3">
        <f t="shared" si="11"/>
        <v>40590.181583443889</v>
      </c>
      <c r="H88" s="8">
        <f t="shared" si="8"/>
        <v>69099.189999876078</v>
      </c>
    </row>
    <row r="89" spans="2:8" ht="14.5" x14ac:dyDescent="0.35">
      <c r="B89" s="1">
        <v>79</v>
      </c>
      <c r="C89" s="8">
        <f t="shared" si="9"/>
        <v>199409.81841655611</v>
      </c>
      <c r="D89" s="8">
        <f t="shared" si="6"/>
        <v>330.68794887412366</v>
      </c>
      <c r="E89" s="3">
        <f t="shared" si="7"/>
        <v>555.19910240633897</v>
      </c>
      <c r="F89" s="3">
        <f t="shared" si="10"/>
        <v>28839.696365306321</v>
      </c>
      <c r="G89" s="3">
        <f t="shared" si="11"/>
        <v>41145.380685850228</v>
      </c>
      <c r="H89" s="8">
        <f t="shared" si="8"/>
        <v>69985.07705115655</v>
      </c>
    </row>
    <row r="90" spans="2:8" ht="14.5" x14ac:dyDescent="0.35">
      <c r="B90" s="1">
        <v>80</v>
      </c>
      <c r="C90" s="8">
        <f t="shared" si="9"/>
        <v>198854.61931414978</v>
      </c>
      <c r="D90" s="8">
        <f t="shared" si="6"/>
        <v>329.76724369596627</v>
      </c>
      <c r="E90" s="3">
        <f t="shared" si="7"/>
        <v>556.11980758449636</v>
      </c>
      <c r="F90" s="3">
        <f t="shared" si="10"/>
        <v>29169.463609002287</v>
      </c>
      <c r="G90" s="3">
        <f t="shared" si="11"/>
        <v>41701.500493434723</v>
      </c>
      <c r="H90" s="8">
        <f t="shared" si="8"/>
        <v>70870.964102437007</v>
      </c>
    </row>
    <row r="91" spans="2:8" ht="14.5" x14ac:dyDescent="0.35">
      <c r="B91" s="1">
        <v>81</v>
      </c>
      <c r="C91" s="8">
        <f t="shared" si="9"/>
        <v>198298.49950656528</v>
      </c>
      <c r="D91" s="8">
        <f t="shared" si="6"/>
        <v>328.8450116817221</v>
      </c>
      <c r="E91" s="3">
        <f t="shared" si="7"/>
        <v>557.04203959874053</v>
      </c>
      <c r="F91" s="3">
        <f t="shared" si="10"/>
        <v>29498.308620684009</v>
      </c>
      <c r="G91" s="3">
        <f t="shared" si="11"/>
        <v>42258.542533033462</v>
      </c>
      <c r="H91" s="8">
        <f t="shared" si="8"/>
        <v>71756.851153717464</v>
      </c>
    </row>
    <row r="92" spans="2:8" ht="14.5" x14ac:dyDescent="0.35">
      <c r="B92" s="1">
        <v>82</v>
      </c>
      <c r="C92" s="8">
        <f t="shared" si="9"/>
        <v>197741.45746696653</v>
      </c>
      <c r="D92" s="8">
        <f t="shared" si="6"/>
        <v>327.92125029938757</v>
      </c>
      <c r="E92" s="3">
        <f t="shared" si="7"/>
        <v>557.96580098107506</v>
      </c>
      <c r="F92" s="3">
        <f t="shared" si="10"/>
        <v>29826.229870983396</v>
      </c>
      <c r="G92" s="3">
        <f t="shared" si="11"/>
        <v>42816.508334014536</v>
      </c>
      <c r="H92" s="8">
        <f t="shared" si="8"/>
        <v>72642.738204997935</v>
      </c>
    </row>
    <row r="93" spans="2:8" ht="14.5" x14ac:dyDescent="0.35">
      <c r="B93" s="1">
        <v>83</v>
      </c>
      <c r="C93" s="8">
        <f t="shared" si="9"/>
        <v>197183.49166598546</v>
      </c>
      <c r="D93" s="8">
        <f t="shared" si="6"/>
        <v>326.99595701276075</v>
      </c>
      <c r="E93" s="3">
        <f t="shared" si="7"/>
        <v>558.89109426770187</v>
      </c>
      <c r="F93" s="3">
        <f t="shared" si="10"/>
        <v>30153.225827996157</v>
      </c>
      <c r="G93" s="3">
        <f t="shared" si="11"/>
        <v>43375.399428282239</v>
      </c>
      <c r="H93" s="8">
        <f t="shared" si="8"/>
        <v>73528.625256278392</v>
      </c>
    </row>
    <row r="94" spans="2:8" ht="14.5" x14ac:dyDescent="0.35">
      <c r="B94" s="1">
        <v>84</v>
      </c>
      <c r="C94" s="8">
        <f t="shared" si="9"/>
        <v>196624.60057171778</v>
      </c>
      <c r="D94" s="8">
        <f t="shared" si="6"/>
        <v>326.06912928143345</v>
      </c>
      <c r="E94" s="3">
        <f t="shared" si="7"/>
        <v>559.81792199902918</v>
      </c>
      <c r="F94" s="3">
        <f t="shared" si="10"/>
        <v>30479.294957277591</v>
      </c>
      <c r="G94" s="3">
        <f t="shared" si="11"/>
        <v>43935.217350281266</v>
      </c>
      <c r="H94" s="8">
        <f t="shared" si="8"/>
        <v>74414.512307558849</v>
      </c>
    </row>
    <row r="95" spans="2:8" ht="14.5" x14ac:dyDescent="0.35">
      <c r="B95" s="1">
        <v>85</v>
      </c>
      <c r="C95" s="8">
        <f t="shared" si="9"/>
        <v>196064.78264971875</v>
      </c>
      <c r="D95" s="8">
        <f t="shared" si="6"/>
        <v>325.1407645607851</v>
      </c>
      <c r="E95" s="3">
        <f t="shared" si="7"/>
        <v>560.74628671967753</v>
      </c>
      <c r="F95" s="3">
        <f t="shared" si="10"/>
        <v>30804.435721838374</v>
      </c>
      <c r="G95" s="3">
        <f t="shared" si="11"/>
        <v>44495.963637000947</v>
      </c>
      <c r="H95" s="8">
        <f t="shared" si="8"/>
        <v>75300.39935883932</v>
      </c>
    </row>
    <row r="96" spans="2:8" ht="14.5" x14ac:dyDescent="0.35">
      <c r="B96" s="1">
        <v>86</v>
      </c>
      <c r="C96" s="8">
        <f t="shared" si="9"/>
        <v>195504.03636299906</v>
      </c>
      <c r="D96" s="8">
        <f t="shared" si="6"/>
        <v>324.21086030197489</v>
      </c>
      <c r="E96" s="3">
        <f t="shared" si="7"/>
        <v>561.67619097848774</v>
      </c>
      <c r="F96" s="3">
        <f t="shared" si="10"/>
        <v>31128.646582140347</v>
      </c>
      <c r="G96" s="3">
        <f t="shared" si="11"/>
        <v>45057.639827979438</v>
      </c>
      <c r="H96" s="8">
        <f t="shared" si="8"/>
        <v>76186.286410119792</v>
      </c>
    </row>
    <row r="97" spans="2:8" ht="14.5" x14ac:dyDescent="0.35">
      <c r="B97" s="1">
        <v>87</v>
      </c>
      <c r="C97" s="8">
        <f t="shared" si="9"/>
        <v>194942.36017202056</v>
      </c>
      <c r="D97" s="8">
        <f t="shared" si="6"/>
        <v>323.27941395193568</v>
      </c>
      <c r="E97" s="3">
        <f t="shared" si="7"/>
        <v>562.60763732852695</v>
      </c>
      <c r="F97" s="3">
        <f t="shared" si="10"/>
        <v>31451.925996092283</v>
      </c>
      <c r="G97" s="3">
        <f t="shared" si="11"/>
        <v>45620.247465307963</v>
      </c>
      <c r="H97" s="8">
        <f t="shared" si="8"/>
        <v>77072.173461400249</v>
      </c>
    </row>
    <row r="98" spans="2:8" ht="14.5" x14ac:dyDescent="0.35">
      <c r="B98" s="1">
        <v>88</v>
      </c>
      <c r="C98" s="8">
        <f t="shared" si="9"/>
        <v>194379.75253469203</v>
      </c>
      <c r="D98" s="8">
        <f t="shared" si="6"/>
        <v>322.34642295336573</v>
      </c>
      <c r="E98" s="3">
        <f t="shared" si="7"/>
        <v>563.5406283270969</v>
      </c>
      <c r="F98" s="3">
        <f t="shared" si="10"/>
        <v>31774.27241904565</v>
      </c>
      <c r="G98" s="3">
        <f t="shared" si="11"/>
        <v>46183.788093635063</v>
      </c>
      <c r="H98" s="8">
        <f t="shared" si="8"/>
        <v>77958.060512680706</v>
      </c>
    </row>
    <row r="99" spans="2:8" ht="14.5" x14ac:dyDescent="0.35">
      <c r="B99" s="1">
        <v>89</v>
      </c>
      <c r="C99" s="8">
        <f t="shared" si="9"/>
        <v>193816.21190636494</v>
      </c>
      <c r="D99" s="8">
        <f t="shared" si="6"/>
        <v>321.41188474472347</v>
      </c>
      <c r="E99" s="3">
        <f t="shared" si="7"/>
        <v>564.47516653573916</v>
      </c>
      <c r="F99" s="3">
        <f t="shared" si="10"/>
        <v>32095.684303790375</v>
      </c>
      <c r="G99" s="3">
        <f t="shared" si="11"/>
        <v>46748.263260170803</v>
      </c>
      <c r="H99" s="8">
        <f t="shared" si="8"/>
        <v>78843.947563961177</v>
      </c>
    </row>
    <row r="100" spans="2:8" ht="14.5" x14ac:dyDescent="0.35">
      <c r="B100" s="1">
        <v>90</v>
      </c>
      <c r="C100" s="8">
        <f t="shared" si="9"/>
        <v>193251.73673982921</v>
      </c>
      <c r="D100" s="8">
        <f t="shared" si="6"/>
        <v>320.47579676021826</v>
      </c>
      <c r="E100" s="3">
        <f t="shared" si="7"/>
        <v>565.41125452024437</v>
      </c>
      <c r="F100" s="3">
        <f t="shared" si="10"/>
        <v>32416.160100550595</v>
      </c>
      <c r="G100" s="3">
        <f t="shared" si="11"/>
        <v>47313.674514691047</v>
      </c>
      <c r="H100" s="8">
        <f t="shared" si="8"/>
        <v>79729.834615241649</v>
      </c>
    </row>
    <row r="101" spans="2:8" ht="14.5" x14ac:dyDescent="0.35">
      <c r="B101" s="1">
        <v>91</v>
      </c>
      <c r="C101" s="8">
        <f t="shared" si="9"/>
        <v>192686.32548530897</v>
      </c>
      <c r="D101" s="8">
        <f t="shared" si="6"/>
        <v>319.53815642980555</v>
      </c>
      <c r="E101" s="3">
        <f t="shared" si="7"/>
        <v>566.34889485065708</v>
      </c>
      <c r="F101" s="3">
        <f t="shared" si="10"/>
        <v>32735.698256980399</v>
      </c>
      <c r="G101" s="3">
        <f t="shared" si="11"/>
        <v>47880.023409541704</v>
      </c>
      <c r="H101" s="8">
        <f t="shared" si="8"/>
        <v>80615.721666522106</v>
      </c>
    </row>
    <row r="102" spans="2:8" ht="14.5" x14ac:dyDescent="0.35">
      <c r="B102" s="1">
        <v>92</v>
      </c>
      <c r="C102" s="8">
        <f t="shared" si="9"/>
        <v>192119.9765904583</v>
      </c>
      <c r="D102" s="8">
        <f t="shared" si="6"/>
        <v>318.59896117917822</v>
      </c>
      <c r="E102" s="3">
        <f t="shared" si="7"/>
        <v>567.28809010128441</v>
      </c>
      <c r="F102" s="3">
        <f t="shared" si="10"/>
        <v>33054.297218159576</v>
      </c>
      <c r="G102" s="3">
        <f t="shared" si="11"/>
        <v>48447.311499642987</v>
      </c>
      <c r="H102" s="8">
        <f t="shared" si="8"/>
        <v>81501.608717802563</v>
      </c>
    </row>
    <row r="103" spans="2:8" ht="14.5" x14ac:dyDescent="0.35">
      <c r="B103" s="1">
        <v>93</v>
      </c>
      <c r="C103" s="8">
        <f t="shared" si="9"/>
        <v>191552.68850035701</v>
      </c>
      <c r="D103" s="8">
        <f t="shared" si="6"/>
        <v>317.65820842976041</v>
      </c>
      <c r="E103" s="3">
        <f t="shared" si="7"/>
        <v>568.22884285070222</v>
      </c>
      <c r="F103" s="3">
        <f t="shared" si="10"/>
        <v>33371.955426589338</v>
      </c>
      <c r="G103" s="3">
        <f t="shared" si="11"/>
        <v>49015.540342493689</v>
      </c>
      <c r="H103" s="8">
        <f t="shared" si="8"/>
        <v>82387.495769083034</v>
      </c>
    </row>
    <row r="104" spans="2:8" ht="14.5" x14ac:dyDescent="0.35">
      <c r="B104" s="1">
        <v>94</v>
      </c>
      <c r="C104" s="8">
        <f t="shared" si="9"/>
        <v>190984.45965750629</v>
      </c>
      <c r="D104" s="8">
        <f t="shared" si="6"/>
        <v>316.7158955986996</v>
      </c>
      <c r="E104" s="3">
        <f t="shared" si="7"/>
        <v>569.17115568176303</v>
      </c>
      <c r="F104" s="3">
        <f t="shared" si="10"/>
        <v>33688.671322188035</v>
      </c>
      <c r="G104" s="3">
        <f t="shared" si="11"/>
        <v>49584.711498175449</v>
      </c>
      <c r="H104" s="8">
        <f t="shared" si="8"/>
        <v>83273.382820363477</v>
      </c>
    </row>
    <row r="105" spans="2:8" ht="14.5" x14ac:dyDescent="0.35">
      <c r="B105" s="1">
        <v>95</v>
      </c>
      <c r="C105" s="8">
        <f t="shared" si="9"/>
        <v>190415.28850182451</v>
      </c>
      <c r="D105" s="8">
        <f t="shared" si="6"/>
        <v>315.77202009886071</v>
      </c>
      <c r="E105" s="3">
        <f t="shared" si="7"/>
        <v>570.11503118160192</v>
      </c>
      <c r="F105" s="3">
        <f t="shared" si="10"/>
        <v>34004.443342286897</v>
      </c>
      <c r="G105" s="3">
        <f t="shared" si="11"/>
        <v>50154.826529357051</v>
      </c>
      <c r="H105" s="8">
        <f t="shared" si="8"/>
        <v>84159.269871643948</v>
      </c>
    </row>
    <row r="106" spans="2:8" ht="14.5" x14ac:dyDescent="0.35">
      <c r="B106" s="1">
        <v>96</v>
      </c>
      <c r="C106" s="8">
        <f t="shared" si="9"/>
        <v>189845.17347064291</v>
      </c>
      <c r="D106" s="8">
        <f t="shared" si="6"/>
        <v>314.82657933881785</v>
      </c>
      <c r="E106" s="3">
        <f t="shared" si="7"/>
        <v>571.06047194164478</v>
      </c>
      <c r="F106" s="3">
        <f t="shared" si="10"/>
        <v>34319.269921625717</v>
      </c>
      <c r="G106" s="3">
        <f t="shared" si="11"/>
        <v>50725.887001298695</v>
      </c>
      <c r="H106" s="8">
        <f t="shared" si="8"/>
        <v>85045.15692292442</v>
      </c>
    </row>
    <row r="107" spans="2:8" ht="14.5" x14ac:dyDescent="0.35">
      <c r="B107" s="1">
        <v>97</v>
      </c>
      <c r="C107" s="8">
        <f t="shared" si="9"/>
        <v>189274.11299870125</v>
      </c>
      <c r="D107" s="8">
        <f t="shared" si="6"/>
        <v>313.87957072284803</v>
      </c>
      <c r="E107" s="3">
        <f t="shared" si="7"/>
        <v>572.0074805576146</v>
      </c>
      <c r="F107" s="3">
        <f t="shared" si="10"/>
        <v>34633.149492348566</v>
      </c>
      <c r="G107" s="3">
        <f t="shared" si="11"/>
        <v>51297.89448185631</v>
      </c>
      <c r="H107" s="8">
        <f t="shared" si="8"/>
        <v>85931.043974204877</v>
      </c>
    </row>
    <row r="108" spans="2:8" ht="14.5" x14ac:dyDescent="0.35">
      <c r="B108" s="1">
        <v>98</v>
      </c>
      <c r="C108" s="8">
        <f t="shared" si="9"/>
        <v>188702.10551814365</v>
      </c>
      <c r="D108" s="8">
        <f t="shared" si="6"/>
        <v>312.93099165092337</v>
      </c>
      <c r="E108" s="3">
        <f t="shared" si="7"/>
        <v>572.95605962953925</v>
      </c>
      <c r="F108" s="3">
        <f t="shared" si="10"/>
        <v>34946.080483999489</v>
      </c>
      <c r="G108" s="3">
        <f t="shared" si="11"/>
        <v>51870.850541485852</v>
      </c>
      <c r="H108" s="8">
        <f t="shared" si="8"/>
        <v>86816.931025485334</v>
      </c>
    </row>
    <row r="109" spans="2:8" ht="14.5" x14ac:dyDescent="0.35">
      <c r="B109" s="1">
        <v>99</v>
      </c>
      <c r="C109" s="8">
        <f t="shared" si="9"/>
        <v>188129.14945851412</v>
      </c>
      <c r="D109" s="8">
        <f t="shared" si="6"/>
        <v>311.98083951870433</v>
      </c>
      <c r="E109" s="3">
        <f t="shared" si="7"/>
        <v>573.9062117617583</v>
      </c>
      <c r="F109" s="3">
        <f t="shared" si="10"/>
        <v>35258.061323518195</v>
      </c>
      <c r="G109" s="3">
        <f t="shared" si="11"/>
        <v>52444.75675324761</v>
      </c>
      <c r="H109" s="8">
        <f t="shared" si="8"/>
        <v>87702.818076765805</v>
      </c>
    </row>
    <row r="110" spans="2:8" ht="14.5" x14ac:dyDescent="0.35">
      <c r="B110" s="1">
        <v>100</v>
      </c>
      <c r="C110" s="8">
        <f t="shared" si="9"/>
        <v>187555.24324675236</v>
      </c>
      <c r="D110" s="8">
        <f t="shared" si="6"/>
        <v>311.02911171753271</v>
      </c>
      <c r="E110" s="3">
        <f t="shared" si="7"/>
        <v>574.85793956292991</v>
      </c>
      <c r="F110" s="3">
        <f t="shared" si="10"/>
        <v>35569.090435235725</v>
      </c>
      <c r="G110" s="3">
        <f t="shared" si="11"/>
        <v>53019.614692810537</v>
      </c>
      <c r="H110" s="8">
        <f t="shared" si="8"/>
        <v>88588.705128046262</v>
      </c>
    </row>
    <row r="111" spans="2:8" ht="14.5" x14ac:dyDescent="0.35">
      <c r="B111" s="1">
        <v>101</v>
      </c>
      <c r="C111" s="8">
        <f t="shared" si="9"/>
        <v>186980.38530718943</v>
      </c>
      <c r="D111" s="8">
        <f t="shared" si="6"/>
        <v>310.07580563442434</v>
      </c>
      <c r="E111" s="3">
        <f t="shared" si="7"/>
        <v>575.81124564603829</v>
      </c>
      <c r="F111" s="3">
        <f t="shared" si="10"/>
        <v>35879.166240870152</v>
      </c>
      <c r="G111" s="3">
        <f t="shared" si="11"/>
        <v>53595.425938456574</v>
      </c>
      <c r="H111" s="8">
        <f t="shared" si="8"/>
        <v>89474.592179326719</v>
      </c>
    </row>
    <row r="112" spans="2:8" ht="14.5" x14ac:dyDescent="0.35">
      <c r="B112" s="1">
        <v>102</v>
      </c>
      <c r="C112" s="8">
        <f t="shared" si="9"/>
        <v>186404.57406154339</v>
      </c>
      <c r="D112" s="8">
        <f t="shared" si="6"/>
        <v>309.12091865206128</v>
      </c>
      <c r="E112" s="3">
        <f t="shared" si="7"/>
        <v>576.76613262840135</v>
      </c>
      <c r="F112" s="3">
        <f t="shared" si="10"/>
        <v>36188.287159522217</v>
      </c>
      <c r="G112" s="3">
        <f t="shared" si="11"/>
        <v>54172.192071084974</v>
      </c>
      <c r="H112" s="8">
        <f t="shared" si="8"/>
        <v>90360.47923060719</v>
      </c>
    </row>
    <row r="113" spans="2:8" ht="14.5" x14ac:dyDescent="0.35">
      <c r="B113" s="1">
        <v>103</v>
      </c>
      <c r="C113" s="8">
        <f t="shared" si="9"/>
        <v>185827.80792891499</v>
      </c>
      <c r="D113" s="8">
        <f t="shared" si="6"/>
        <v>308.16444814878582</v>
      </c>
      <c r="E113" s="3">
        <f t="shared" si="7"/>
        <v>577.72260313167681</v>
      </c>
      <c r="F113" s="3">
        <f t="shared" si="10"/>
        <v>36496.451607671006</v>
      </c>
      <c r="G113" s="3">
        <f t="shared" si="11"/>
        <v>54749.914674216649</v>
      </c>
      <c r="H113" s="8">
        <f t="shared" si="8"/>
        <v>91246.366281887662</v>
      </c>
    </row>
    <row r="114" spans="2:8" ht="14.5" x14ac:dyDescent="0.35">
      <c r="B114" s="1">
        <v>104</v>
      </c>
      <c r="C114" s="8">
        <f t="shared" si="9"/>
        <v>185250.08532578332</v>
      </c>
      <c r="D114" s="8">
        <f t="shared" si="6"/>
        <v>307.20639149859244</v>
      </c>
      <c r="E114" s="3">
        <f t="shared" si="7"/>
        <v>578.68065978187019</v>
      </c>
      <c r="F114" s="3">
        <f t="shared" si="10"/>
        <v>36803.657999169598</v>
      </c>
      <c r="G114" s="3">
        <f t="shared" si="11"/>
        <v>55328.595333998521</v>
      </c>
      <c r="H114" s="8">
        <f t="shared" si="8"/>
        <v>92132.253333168119</v>
      </c>
    </row>
    <row r="115" spans="2:8" ht="14.5" x14ac:dyDescent="0.35">
      <c r="B115" s="1">
        <v>105</v>
      </c>
      <c r="C115" s="8">
        <f t="shared" si="9"/>
        <v>184671.40466600144</v>
      </c>
      <c r="D115" s="8">
        <f t="shared" si="6"/>
        <v>306.24674607112092</v>
      </c>
      <c r="E115" s="3">
        <f t="shared" si="7"/>
        <v>579.6403052093417</v>
      </c>
      <c r="F115" s="3">
        <f t="shared" si="10"/>
        <v>37109.904745240718</v>
      </c>
      <c r="G115" s="3">
        <f t="shared" si="11"/>
        <v>55908.235639207865</v>
      </c>
      <c r="H115" s="8">
        <f t="shared" si="8"/>
        <v>93018.140384448576</v>
      </c>
    </row>
    <row r="116" spans="2:8" ht="14.5" x14ac:dyDescent="0.35">
      <c r="B116" s="1">
        <v>106</v>
      </c>
      <c r="C116" s="8">
        <f t="shared" si="9"/>
        <v>184091.76436079209</v>
      </c>
      <c r="D116" s="8">
        <f t="shared" si="6"/>
        <v>305.2855092316488</v>
      </c>
      <c r="E116" s="3">
        <f t="shared" si="7"/>
        <v>580.60154204881383</v>
      </c>
      <c r="F116" s="3">
        <f t="shared" si="10"/>
        <v>37415.190254472363</v>
      </c>
      <c r="G116" s="3">
        <f t="shared" si="11"/>
        <v>56488.837181256677</v>
      </c>
      <c r="H116" s="8">
        <f t="shared" si="8"/>
        <v>93904.027435729047</v>
      </c>
    </row>
    <row r="117" spans="2:8" ht="14.5" x14ac:dyDescent="0.35">
      <c r="B117" s="1">
        <v>107</v>
      </c>
      <c r="C117" s="8">
        <f t="shared" si="9"/>
        <v>183511.16281874327</v>
      </c>
      <c r="D117" s="8">
        <f t="shared" si="6"/>
        <v>304.32267834108461</v>
      </c>
      <c r="E117" s="3">
        <f t="shared" si="7"/>
        <v>581.56437293937802</v>
      </c>
      <c r="F117" s="3">
        <f t="shared" si="10"/>
        <v>37719.51293281345</v>
      </c>
      <c r="G117" s="3">
        <f t="shared" si="11"/>
        <v>57070.401554196054</v>
      </c>
      <c r="H117" s="8">
        <f t="shared" si="8"/>
        <v>94789.914487009504</v>
      </c>
    </row>
    <row r="118" spans="2:8" ht="14.5" x14ac:dyDescent="0.35">
      <c r="B118" s="1">
        <v>108</v>
      </c>
      <c r="C118" s="8">
        <f t="shared" si="9"/>
        <v>182929.59844580389</v>
      </c>
      <c r="D118" s="8">
        <f t="shared" si="6"/>
        <v>303.35825075596006</v>
      </c>
      <c r="E118" s="3">
        <f t="shared" si="7"/>
        <v>582.52880052450257</v>
      </c>
      <c r="F118" s="3">
        <f t="shared" si="10"/>
        <v>38022.871183569412</v>
      </c>
      <c r="G118" s="3">
        <f t="shared" si="11"/>
        <v>57652.930354720556</v>
      </c>
      <c r="H118" s="8">
        <f t="shared" si="8"/>
        <v>95675.801538289961</v>
      </c>
    </row>
    <row r="119" spans="2:8" ht="14.5" x14ac:dyDescent="0.35">
      <c r="B119" s="1">
        <v>109</v>
      </c>
      <c r="C119" s="8">
        <f t="shared" si="9"/>
        <v>182347.06964527938</v>
      </c>
      <c r="D119" s="8">
        <f t="shared" si="6"/>
        <v>302.39222382842365</v>
      </c>
      <c r="E119" s="3">
        <f t="shared" si="7"/>
        <v>583.49482745203898</v>
      </c>
      <c r="F119" s="3">
        <f t="shared" si="10"/>
        <v>38325.263407397833</v>
      </c>
      <c r="G119" s="3">
        <f t="shared" si="11"/>
        <v>58236.425182172592</v>
      </c>
      <c r="H119" s="8">
        <f t="shared" si="8"/>
        <v>96561.688589570433</v>
      </c>
    </row>
    <row r="120" spans="2:8" ht="14.5" x14ac:dyDescent="0.35">
      <c r="B120" s="1">
        <v>110</v>
      </c>
      <c r="C120" s="8">
        <f t="shared" si="9"/>
        <v>181763.57481782735</v>
      </c>
      <c r="D120" s="8">
        <f t="shared" si="6"/>
        <v>301.42459490623241</v>
      </c>
      <c r="E120" s="3">
        <f t="shared" si="7"/>
        <v>584.46245637423021</v>
      </c>
      <c r="F120" s="3">
        <f t="shared" si="10"/>
        <v>38626.688002304065</v>
      </c>
      <c r="G120" s="3">
        <f t="shared" si="11"/>
        <v>58820.887638546825</v>
      </c>
      <c r="H120" s="8">
        <f t="shared" si="8"/>
        <v>97447.57564085089</v>
      </c>
    </row>
    <row r="121" spans="2:8" ht="14.5" x14ac:dyDescent="0.35">
      <c r="B121" s="1">
        <v>111</v>
      </c>
      <c r="C121" s="8">
        <f t="shared" si="9"/>
        <v>181179.11236145312</v>
      </c>
      <c r="D121" s="8">
        <f t="shared" si="6"/>
        <v>300.45536133274504</v>
      </c>
      <c r="E121" s="3">
        <f t="shared" si="7"/>
        <v>585.43168994771759</v>
      </c>
      <c r="F121" s="3">
        <f t="shared" si="10"/>
        <v>38927.143363636809</v>
      </c>
      <c r="G121" s="3">
        <f t="shared" si="11"/>
        <v>59406.319328494545</v>
      </c>
      <c r="H121" s="8">
        <f t="shared" si="8"/>
        <v>98333.462692131347</v>
      </c>
    </row>
    <row r="122" spans="2:8" ht="14.5" x14ac:dyDescent="0.35">
      <c r="B122" s="1">
        <v>112</v>
      </c>
      <c r="C122" s="8">
        <f t="shared" si="9"/>
        <v>180593.6806715054</v>
      </c>
      <c r="D122" s="8">
        <f t="shared" si="6"/>
        <v>299.4845204469151</v>
      </c>
      <c r="E122" s="3">
        <f t="shared" si="7"/>
        <v>586.40253083354753</v>
      </c>
      <c r="F122" s="3">
        <f t="shared" si="10"/>
        <v>39226.627884083726</v>
      </c>
      <c r="G122" s="3">
        <f t="shared" si="11"/>
        <v>59992.721859328092</v>
      </c>
      <c r="H122" s="8">
        <f t="shared" si="8"/>
        <v>99219.349743411818</v>
      </c>
    </row>
    <row r="123" spans="2:8" ht="14.5" x14ac:dyDescent="0.35">
      <c r="B123" s="1">
        <v>113</v>
      </c>
      <c r="C123" s="8">
        <f t="shared" si="9"/>
        <v>180007.27814067184</v>
      </c>
      <c r="D123" s="8">
        <f t="shared" si="6"/>
        <v>298.51206958328282</v>
      </c>
      <c r="E123" s="3">
        <f t="shared" si="7"/>
        <v>587.37498169717981</v>
      </c>
      <c r="F123" s="3">
        <f t="shared" si="10"/>
        <v>39525.139953667007</v>
      </c>
      <c r="G123" s="3">
        <f t="shared" si="11"/>
        <v>60580.096841025275</v>
      </c>
      <c r="H123" s="8">
        <f t="shared" si="8"/>
        <v>100105.23679469229</v>
      </c>
    </row>
    <row r="124" spans="2:8" ht="14.5" x14ac:dyDescent="0.35">
      <c r="B124" s="1">
        <v>114</v>
      </c>
      <c r="C124" s="8">
        <f t="shared" si="9"/>
        <v>179419.90315897466</v>
      </c>
      <c r="D124" s="8">
        <f t="shared" si="6"/>
        <v>297.53800607196831</v>
      </c>
      <c r="E124" s="3">
        <f t="shared" si="7"/>
        <v>588.34904520849432</v>
      </c>
      <c r="F124" s="3">
        <f t="shared" si="10"/>
        <v>39822.677959738976</v>
      </c>
      <c r="G124" s="3">
        <f t="shared" si="11"/>
        <v>61168.445886233771</v>
      </c>
      <c r="H124" s="8">
        <f t="shared" si="8"/>
        <v>100991.12384597275</v>
      </c>
    </row>
    <row r="125" spans="2:8" ht="14.5" x14ac:dyDescent="0.35">
      <c r="B125" s="1">
        <v>115</v>
      </c>
      <c r="C125" s="8">
        <f t="shared" si="9"/>
        <v>178831.55411376618</v>
      </c>
      <c r="D125" s="8">
        <f t="shared" si="6"/>
        <v>296.56232723866435</v>
      </c>
      <c r="E125" s="3">
        <f t="shared" si="7"/>
        <v>589.32472404179828</v>
      </c>
      <c r="F125" s="3">
        <f t="shared" si="10"/>
        <v>40119.240286977642</v>
      </c>
      <c r="G125" s="3">
        <f t="shared" si="11"/>
        <v>61757.770610275569</v>
      </c>
      <c r="H125" s="8">
        <f t="shared" si="8"/>
        <v>101877.0108972532</v>
      </c>
    </row>
    <row r="126" spans="2:8" ht="14.5" x14ac:dyDescent="0.35">
      <c r="B126" s="1">
        <v>116</v>
      </c>
      <c r="C126" s="8">
        <f t="shared" si="9"/>
        <v>178242.22938972438</v>
      </c>
      <c r="D126" s="8">
        <f t="shared" si="6"/>
        <v>295.58503040462836</v>
      </c>
      <c r="E126" s="3">
        <f t="shared" si="7"/>
        <v>590.30202087583427</v>
      </c>
      <c r="F126" s="3">
        <f t="shared" si="10"/>
        <v>40414.825317382267</v>
      </c>
      <c r="G126" s="3">
        <f t="shared" si="11"/>
        <v>62348.072631151401</v>
      </c>
      <c r="H126" s="8">
        <f t="shared" si="8"/>
        <v>102762.89794853367</v>
      </c>
    </row>
    <row r="127" spans="2:8" ht="14.5" x14ac:dyDescent="0.35">
      <c r="B127" s="1">
        <v>117</v>
      </c>
      <c r="C127" s="8">
        <f t="shared" si="9"/>
        <v>177651.92736884856</v>
      </c>
      <c r="D127" s="8">
        <f t="shared" si="6"/>
        <v>294.60611288667599</v>
      </c>
      <c r="E127" s="3">
        <f t="shared" si="7"/>
        <v>591.28093839378664</v>
      </c>
      <c r="F127" s="3">
        <f t="shared" si="10"/>
        <v>40709.431430268945</v>
      </c>
      <c r="G127" s="3">
        <f t="shared" si="11"/>
        <v>62939.353569545186</v>
      </c>
      <c r="H127" s="8">
        <f t="shared" si="8"/>
        <v>103648.78499981413</v>
      </c>
    </row>
    <row r="128" spans="2:8" ht="14.5" x14ac:dyDescent="0.35">
      <c r="B128" s="1">
        <v>118</v>
      </c>
      <c r="C128" s="8">
        <f t="shared" si="9"/>
        <v>177060.64643045477</v>
      </c>
      <c r="D128" s="8">
        <f t="shared" si="6"/>
        <v>293.62557199717298</v>
      </c>
      <c r="E128" s="3">
        <f t="shared" si="7"/>
        <v>592.26147928328965</v>
      </c>
      <c r="F128" s="3">
        <f t="shared" si="10"/>
        <v>41003.05700226612</v>
      </c>
      <c r="G128" s="3">
        <f t="shared" si="11"/>
        <v>63531.615048828477</v>
      </c>
      <c r="H128" s="8">
        <f t="shared" si="8"/>
        <v>104534.67205109459</v>
      </c>
    </row>
    <row r="129" spans="2:8" ht="14.5" x14ac:dyDescent="0.35">
      <c r="B129" s="1">
        <v>119</v>
      </c>
      <c r="C129" s="8">
        <f t="shared" si="9"/>
        <v>176468.38495117149</v>
      </c>
      <c r="D129" s="8">
        <f t="shared" si="6"/>
        <v>292.64340504402821</v>
      </c>
      <c r="E129" s="3">
        <f t="shared" si="7"/>
        <v>593.24364623643442</v>
      </c>
      <c r="F129" s="3">
        <f t="shared" si="10"/>
        <v>41295.700407310149</v>
      </c>
      <c r="G129" s="3">
        <f t="shared" si="11"/>
        <v>64124.858695064911</v>
      </c>
      <c r="H129" s="8">
        <f t="shared" si="8"/>
        <v>105420.55910237506</v>
      </c>
    </row>
    <row r="130" spans="2:8" ht="14.5" x14ac:dyDescent="0.35">
      <c r="B130" s="1">
        <v>120</v>
      </c>
      <c r="C130" s="8">
        <f t="shared" si="9"/>
        <v>175875.14130493507</v>
      </c>
      <c r="D130" s="8">
        <f t="shared" si="6"/>
        <v>291.65960933068618</v>
      </c>
      <c r="E130" s="3">
        <f t="shared" si="7"/>
        <v>594.22744194977645</v>
      </c>
      <c r="F130" s="3">
        <f t="shared" si="10"/>
        <v>41587.360016640836</v>
      </c>
      <c r="G130" s="3">
        <f t="shared" si="11"/>
        <v>64719.086137014689</v>
      </c>
      <c r="H130" s="8">
        <f t="shared" si="8"/>
        <v>106306.44615365553</v>
      </c>
    </row>
    <row r="131" spans="2:8" ht="14.5" x14ac:dyDescent="0.35">
      <c r="B131" s="1">
        <v>121</v>
      </c>
      <c r="C131" s="8">
        <f t="shared" si="9"/>
        <v>175280.9138629853</v>
      </c>
      <c r="D131" s="8">
        <f t="shared" si="6"/>
        <v>290.67418215611951</v>
      </c>
      <c r="E131" s="3">
        <f t="shared" si="7"/>
        <v>595.21286912434311</v>
      </c>
      <c r="F131" s="3">
        <f t="shared" si="10"/>
        <v>41878.034198796959</v>
      </c>
      <c r="G131" s="3">
        <f t="shared" si="11"/>
        <v>65314.29900613903</v>
      </c>
      <c r="H131" s="8">
        <f t="shared" si="8"/>
        <v>107192.33320493599</v>
      </c>
    </row>
    <row r="132" spans="2:8" ht="14.5" x14ac:dyDescent="0.35">
      <c r="B132" s="1">
        <v>122</v>
      </c>
      <c r="C132" s="8">
        <f t="shared" si="9"/>
        <v>174685.70099386096</v>
      </c>
      <c r="D132" s="8">
        <f t="shared" si="6"/>
        <v>289.6871208148217</v>
      </c>
      <c r="E132" s="3">
        <f t="shared" si="7"/>
        <v>596.19993046564093</v>
      </c>
      <c r="F132" s="3">
        <f t="shared" si="10"/>
        <v>42167.721319611781</v>
      </c>
      <c r="G132" s="3">
        <f t="shared" si="11"/>
        <v>65910.498936604665</v>
      </c>
      <c r="H132" s="8">
        <f t="shared" si="8"/>
        <v>108078.22025621645</v>
      </c>
    </row>
    <row r="133" spans="2:8" ht="14.5" x14ac:dyDescent="0.35">
      <c r="B133" s="1">
        <v>123</v>
      </c>
      <c r="C133" s="8">
        <f t="shared" si="9"/>
        <v>174089.50106339532</v>
      </c>
      <c r="D133" s="8">
        <f t="shared" si="6"/>
        <v>288.69842259679933</v>
      </c>
      <c r="E133" s="3">
        <f t="shared" si="7"/>
        <v>597.1886286836633</v>
      </c>
      <c r="F133" s="3">
        <f t="shared" si="10"/>
        <v>42456.419742208578</v>
      </c>
      <c r="G133" s="3">
        <f t="shared" si="11"/>
        <v>66507.687565288332</v>
      </c>
      <c r="H133" s="8">
        <f t="shared" si="8"/>
        <v>108964.10730749692</v>
      </c>
    </row>
    <row r="134" spans="2:8" ht="14.5" x14ac:dyDescent="0.35">
      <c r="B134" s="1">
        <v>124</v>
      </c>
      <c r="C134" s="8">
        <f t="shared" si="9"/>
        <v>173492.31243471167</v>
      </c>
      <c r="D134" s="8">
        <f t="shared" si="6"/>
        <v>287.70808478756578</v>
      </c>
      <c r="E134" s="3">
        <f t="shared" si="7"/>
        <v>598.17896649289685</v>
      </c>
      <c r="F134" s="3">
        <f t="shared" si="10"/>
        <v>42744.12782699614</v>
      </c>
      <c r="G134" s="3">
        <f t="shared" si="11"/>
        <v>67105.866531781227</v>
      </c>
      <c r="H134" s="8">
        <f t="shared" si="8"/>
        <v>109849.99435877736</v>
      </c>
    </row>
    <row r="135" spans="2:8" ht="14.5" x14ac:dyDescent="0.35">
      <c r="B135" s="1">
        <v>125</v>
      </c>
      <c r="C135" s="8">
        <f t="shared" si="9"/>
        <v>172894.13346821876</v>
      </c>
      <c r="D135" s="8">
        <f t="shared" si="6"/>
        <v>286.71610466813161</v>
      </c>
      <c r="E135" s="3">
        <f t="shared" si="7"/>
        <v>599.17094661233102</v>
      </c>
      <c r="F135" s="3">
        <f t="shared" si="10"/>
        <v>43030.843931664269</v>
      </c>
      <c r="G135" s="3">
        <f t="shared" si="11"/>
        <v>67705.037478393555</v>
      </c>
      <c r="H135" s="8">
        <f t="shared" si="8"/>
        <v>110735.88141005783</v>
      </c>
    </row>
    <row r="136" spans="2:8" ht="14.5" x14ac:dyDescent="0.35">
      <c r="B136" s="1">
        <v>126</v>
      </c>
      <c r="C136" s="8">
        <f t="shared" si="9"/>
        <v>172294.96252160642</v>
      </c>
      <c r="D136" s="8">
        <f t="shared" si="6"/>
        <v>285.72247951499958</v>
      </c>
      <c r="E136" s="3">
        <f t="shared" si="7"/>
        <v>600.16457176546305</v>
      </c>
      <c r="F136" s="3">
        <f t="shared" si="10"/>
        <v>43316.566411179272</v>
      </c>
      <c r="G136" s="3">
        <f t="shared" si="11"/>
        <v>68305.202050159016</v>
      </c>
      <c r="H136" s="8">
        <f t="shared" si="8"/>
        <v>111621.76846133829</v>
      </c>
    </row>
    <row r="137" spans="2:8" ht="14.5" x14ac:dyDescent="0.35">
      <c r="B137" s="1">
        <v>127</v>
      </c>
      <c r="C137" s="8">
        <f t="shared" si="9"/>
        <v>171694.79794984095</v>
      </c>
      <c r="D137" s="8">
        <f t="shared" si="6"/>
        <v>284.72720660015534</v>
      </c>
      <c r="E137" s="3">
        <f t="shared" si="7"/>
        <v>601.15984468030729</v>
      </c>
      <c r="F137" s="3">
        <f t="shared" si="10"/>
        <v>43601.293617779425</v>
      </c>
      <c r="G137" s="3">
        <f t="shared" si="11"/>
        <v>68906.361894839327</v>
      </c>
      <c r="H137" s="8">
        <f t="shared" si="8"/>
        <v>112507.65551261874</v>
      </c>
    </row>
    <row r="138" spans="2:8" ht="14.5" x14ac:dyDescent="0.35">
      <c r="B138" s="1">
        <v>128</v>
      </c>
      <c r="C138" s="8">
        <f t="shared" si="9"/>
        <v>171093.63810516064</v>
      </c>
      <c r="D138" s="8">
        <f t="shared" si="6"/>
        <v>283.73028319106038</v>
      </c>
      <c r="E138" s="3">
        <f t="shared" si="7"/>
        <v>602.15676808940225</v>
      </c>
      <c r="F138" s="3">
        <f t="shared" si="10"/>
        <v>43885.023900970489</v>
      </c>
      <c r="G138" s="3">
        <f t="shared" si="11"/>
        <v>69508.518662928735</v>
      </c>
      <c r="H138" s="8">
        <f t="shared" si="8"/>
        <v>113393.54256389922</v>
      </c>
    </row>
    <row r="139" spans="2:8" ht="14.5" x14ac:dyDescent="0.35">
      <c r="B139" s="1">
        <v>129</v>
      </c>
      <c r="C139" s="8">
        <f t="shared" si="9"/>
        <v>170491.48133707125</v>
      </c>
      <c r="D139" s="8">
        <f t="shared" ref="D139:D202" si="12">$C$6 - $E139</f>
        <v>282.7317065506453</v>
      </c>
      <c r="E139" s="3">
        <f t="shared" ref="E139:E202" si="13">$C$5*(1+$B$2/12)^($B139-1)</f>
        <v>603.15534472981733</v>
      </c>
      <c r="F139" s="3">
        <f t="shared" si="10"/>
        <v>44167.755607521132</v>
      </c>
      <c r="G139" s="3">
        <f t="shared" si="11"/>
        <v>70111.674007658556</v>
      </c>
      <c r="H139" s="8">
        <f t="shared" ref="H139:H202" si="14">$F139 + $G139</f>
        <v>114279.42961517969</v>
      </c>
    </row>
    <row r="140" spans="2:8" ht="14.5" x14ac:dyDescent="0.35">
      <c r="B140" s="1">
        <v>130</v>
      </c>
      <c r="C140" s="8">
        <f t="shared" ref="C140:C203" si="15">$C139-$E139</f>
        <v>169888.32599234144</v>
      </c>
      <c r="D140" s="8">
        <f t="shared" si="12"/>
        <v>281.73147393730164</v>
      </c>
      <c r="E140" s="3">
        <f t="shared" si="13"/>
        <v>604.15557734316099</v>
      </c>
      <c r="F140" s="3">
        <f t="shared" ref="F140:F203" si="16">$F139 + $D140</f>
        <v>44449.487081458436</v>
      </c>
      <c r="G140" s="3">
        <f t="shared" ref="G140:G203" si="17">$G139 + $E140</f>
        <v>70715.829585001717</v>
      </c>
      <c r="H140" s="8">
        <f t="shared" si="14"/>
        <v>115165.31666646016</v>
      </c>
    </row>
    <row r="141" spans="2:8" ht="14.5" x14ac:dyDescent="0.35">
      <c r="B141" s="1">
        <v>131</v>
      </c>
      <c r="C141" s="8">
        <f t="shared" si="15"/>
        <v>169284.17041499828</v>
      </c>
      <c r="D141" s="8">
        <f t="shared" si="12"/>
        <v>280.72958260487439</v>
      </c>
      <c r="E141" s="3">
        <f t="shared" si="13"/>
        <v>605.15746867558823</v>
      </c>
      <c r="F141" s="3">
        <f t="shared" si="16"/>
        <v>44730.216664063308</v>
      </c>
      <c r="G141" s="3">
        <f t="shared" si="17"/>
        <v>71320.987053677309</v>
      </c>
      <c r="H141" s="8">
        <f t="shared" si="14"/>
        <v>116051.20371774062</v>
      </c>
    </row>
    <row r="142" spans="2:8" ht="14.5" x14ac:dyDescent="0.35">
      <c r="B142" s="1">
        <v>132</v>
      </c>
      <c r="C142" s="8">
        <f t="shared" si="15"/>
        <v>168679.01294632271</v>
      </c>
      <c r="D142" s="8">
        <f t="shared" si="12"/>
        <v>279.72602980265401</v>
      </c>
      <c r="E142" s="3">
        <f t="shared" si="13"/>
        <v>606.16102147780862</v>
      </c>
      <c r="F142" s="3">
        <f t="shared" si="16"/>
        <v>45009.94269386596</v>
      </c>
      <c r="G142" s="3">
        <f t="shared" si="17"/>
        <v>71927.148075155113</v>
      </c>
      <c r="H142" s="8">
        <f t="shared" si="14"/>
        <v>116937.09076902107</v>
      </c>
    </row>
    <row r="143" spans="2:8" ht="14.5" x14ac:dyDescent="0.35">
      <c r="B143" s="1">
        <v>133</v>
      </c>
      <c r="C143" s="8">
        <f t="shared" si="15"/>
        <v>168072.8519248449</v>
      </c>
      <c r="D143" s="8">
        <f t="shared" si="12"/>
        <v>278.72081277537006</v>
      </c>
      <c r="E143" s="3">
        <f t="shared" si="13"/>
        <v>607.16623850509256</v>
      </c>
      <c r="F143" s="3">
        <f t="shared" si="16"/>
        <v>45288.663506641329</v>
      </c>
      <c r="G143" s="3">
        <f t="shared" si="17"/>
        <v>72534.314313660201</v>
      </c>
      <c r="H143" s="8">
        <f t="shared" si="14"/>
        <v>117822.97782030153</v>
      </c>
    </row>
    <row r="144" spans="2:8" ht="14.5" x14ac:dyDescent="0.35">
      <c r="B144" s="1">
        <v>134</v>
      </c>
      <c r="C144" s="8">
        <f t="shared" si="15"/>
        <v>167465.6856863398</v>
      </c>
      <c r="D144" s="8">
        <f t="shared" si="12"/>
        <v>277.71392876318237</v>
      </c>
      <c r="E144" s="3">
        <f t="shared" si="13"/>
        <v>608.17312251728026</v>
      </c>
      <c r="F144" s="3">
        <f t="shared" si="16"/>
        <v>45566.377435404509</v>
      </c>
      <c r="G144" s="3">
        <f t="shared" si="17"/>
        <v>73142.487436177486</v>
      </c>
      <c r="H144" s="8">
        <f t="shared" si="14"/>
        <v>118708.86487158199</v>
      </c>
    </row>
    <row r="145" spans="2:8" ht="14.5" x14ac:dyDescent="0.35">
      <c r="B145" s="1">
        <v>135</v>
      </c>
      <c r="C145" s="8">
        <f t="shared" si="15"/>
        <v>166857.51256382253</v>
      </c>
      <c r="D145" s="8">
        <f t="shared" si="12"/>
        <v>276.70537500167461</v>
      </c>
      <c r="E145" s="3">
        <f t="shared" si="13"/>
        <v>609.18167627878802</v>
      </c>
      <c r="F145" s="3">
        <f t="shared" si="16"/>
        <v>45843.08281040618</v>
      </c>
      <c r="G145" s="3">
        <f t="shared" si="17"/>
        <v>73751.669112456279</v>
      </c>
      <c r="H145" s="8">
        <f t="shared" si="14"/>
        <v>119594.75192286246</v>
      </c>
    </row>
    <row r="146" spans="2:8" ht="14.5" x14ac:dyDescent="0.35">
      <c r="B146" s="1">
        <v>136</v>
      </c>
      <c r="C146" s="8">
        <f t="shared" si="15"/>
        <v>166248.33088754374</v>
      </c>
      <c r="D146" s="8">
        <f t="shared" si="12"/>
        <v>275.69514872184561</v>
      </c>
      <c r="E146" s="3">
        <f t="shared" si="13"/>
        <v>610.19190255861702</v>
      </c>
      <c r="F146" s="3">
        <f t="shared" si="16"/>
        <v>46118.777959128027</v>
      </c>
      <c r="G146" s="3">
        <f t="shared" si="17"/>
        <v>74361.861015014889</v>
      </c>
      <c r="H146" s="8">
        <f t="shared" si="14"/>
        <v>120480.63897414292</v>
      </c>
    </row>
    <row r="147" spans="2:8" ht="14.5" x14ac:dyDescent="0.35">
      <c r="B147" s="1">
        <v>137</v>
      </c>
      <c r="C147" s="8">
        <f t="shared" si="15"/>
        <v>165638.13898498513</v>
      </c>
      <c r="D147" s="8">
        <f t="shared" si="12"/>
        <v>274.6832471501026</v>
      </c>
      <c r="E147" s="3">
        <f t="shared" si="13"/>
        <v>611.20380413036003</v>
      </c>
      <c r="F147" s="3">
        <f t="shared" si="16"/>
        <v>46393.461206278131</v>
      </c>
      <c r="G147" s="3">
        <f t="shared" si="17"/>
        <v>74973.064819145249</v>
      </c>
      <c r="H147" s="8">
        <f t="shared" si="14"/>
        <v>121366.52602542337</v>
      </c>
    </row>
    <row r="148" spans="2:8" ht="14.5" x14ac:dyDescent="0.35">
      <c r="B148" s="1">
        <v>138</v>
      </c>
      <c r="C148" s="8">
        <f t="shared" si="15"/>
        <v>165026.93518085478</v>
      </c>
      <c r="D148" s="8">
        <f t="shared" si="12"/>
        <v>273.66966750825316</v>
      </c>
      <c r="E148" s="3">
        <f t="shared" si="13"/>
        <v>612.21738377220947</v>
      </c>
      <c r="F148" s="3">
        <f t="shared" si="16"/>
        <v>46667.130873786387</v>
      </c>
      <c r="G148" s="3">
        <f t="shared" si="17"/>
        <v>75585.282202917457</v>
      </c>
      <c r="H148" s="8">
        <f t="shared" si="14"/>
        <v>122252.41307670384</v>
      </c>
    </row>
    <row r="149" spans="2:8" ht="14.5" x14ac:dyDescent="0.35">
      <c r="B149" s="1">
        <v>139</v>
      </c>
      <c r="C149" s="8">
        <f t="shared" si="15"/>
        <v>164414.71779708256</v>
      </c>
      <c r="D149" s="8">
        <f t="shared" si="12"/>
        <v>272.65440701349769</v>
      </c>
      <c r="E149" s="3">
        <f t="shared" si="13"/>
        <v>613.23264426696494</v>
      </c>
      <c r="F149" s="3">
        <f t="shared" si="16"/>
        <v>46939.785280799886</v>
      </c>
      <c r="G149" s="3">
        <f t="shared" si="17"/>
        <v>76198.514847184415</v>
      </c>
      <c r="H149" s="8">
        <f t="shared" si="14"/>
        <v>123138.3001279843</v>
      </c>
    </row>
    <row r="150" spans="2:8" ht="14.5" x14ac:dyDescent="0.35">
      <c r="B150" s="1">
        <v>140</v>
      </c>
      <c r="C150" s="8">
        <f t="shared" si="15"/>
        <v>163801.48515281559</v>
      </c>
      <c r="D150" s="8">
        <f t="shared" si="12"/>
        <v>271.63746287842162</v>
      </c>
      <c r="E150" s="3">
        <f t="shared" si="13"/>
        <v>614.24958840204101</v>
      </c>
      <c r="F150" s="3">
        <f t="shared" si="16"/>
        <v>47211.422743678311</v>
      </c>
      <c r="G150" s="3">
        <f t="shared" si="17"/>
        <v>76812.764435586461</v>
      </c>
      <c r="H150" s="8">
        <f t="shared" si="14"/>
        <v>124024.18717926477</v>
      </c>
    </row>
    <row r="151" spans="2:8" ht="14.5" x14ac:dyDescent="0.35">
      <c r="B151" s="1">
        <v>141</v>
      </c>
      <c r="C151" s="8">
        <f t="shared" si="15"/>
        <v>163187.23556441354</v>
      </c>
      <c r="D151" s="8">
        <f t="shared" si="12"/>
        <v>270.6188323109883</v>
      </c>
      <c r="E151" s="3">
        <f t="shared" si="13"/>
        <v>615.26821896947433</v>
      </c>
      <c r="F151" s="3">
        <f t="shared" si="16"/>
        <v>47482.0415759893</v>
      </c>
      <c r="G151" s="3">
        <f t="shared" si="17"/>
        <v>77428.032654555936</v>
      </c>
      <c r="H151" s="8">
        <f t="shared" si="14"/>
        <v>124910.07423054523</v>
      </c>
    </row>
    <row r="152" spans="2:8" ht="14.5" x14ac:dyDescent="0.35">
      <c r="B152" s="1">
        <v>142</v>
      </c>
      <c r="C152" s="8">
        <f t="shared" si="15"/>
        <v>162571.96734544408</v>
      </c>
      <c r="D152" s="8">
        <f t="shared" si="12"/>
        <v>269.59851251453051</v>
      </c>
      <c r="E152" s="3">
        <f t="shared" si="13"/>
        <v>616.28853876593212</v>
      </c>
      <c r="F152" s="3">
        <f t="shared" si="16"/>
        <v>47751.640088503831</v>
      </c>
      <c r="G152" s="3">
        <f t="shared" si="17"/>
        <v>78044.32119332187</v>
      </c>
      <c r="H152" s="8">
        <f t="shared" si="14"/>
        <v>125795.9612818257</v>
      </c>
    </row>
    <row r="153" spans="2:8" ht="14.5" x14ac:dyDescent="0.35">
      <c r="B153" s="1">
        <v>143</v>
      </c>
      <c r="C153" s="8">
        <f t="shared" si="15"/>
        <v>161955.67880667816</v>
      </c>
      <c r="D153" s="8">
        <f t="shared" si="12"/>
        <v>268.57650068774365</v>
      </c>
      <c r="E153" s="3">
        <f t="shared" si="13"/>
        <v>617.31055059271898</v>
      </c>
      <c r="F153" s="3">
        <f t="shared" si="16"/>
        <v>48020.216589191572</v>
      </c>
      <c r="G153" s="3">
        <f t="shared" si="17"/>
        <v>78661.631743914593</v>
      </c>
      <c r="H153" s="8">
        <f t="shared" si="14"/>
        <v>126681.84833310617</v>
      </c>
    </row>
    <row r="154" spans="2:8" ht="14.5" x14ac:dyDescent="0.35">
      <c r="B154" s="1">
        <v>144</v>
      </c>
      <c r="C154" s="8">
        <f t="shared" si="15"/>
        <v>161338.36825608544</v>
      </c>
      <c r="D154" s="8">
        <f t="shared" si="12"/>
        <v>267.55279402467738</v>
      </c>
      <c r="E154" s="3">
        <f t="shared" si="13"/>
        <v>618.33425725578525</v>
      </c>
      <c r="F154" s="3">
        <f t="shared" si="16"/>
        <v>48287.769383216248</v>
      </c>
      <c r="G154" s="3">
        <f t="shared" si="17"/>
        <v>79279.966001170382</v>
      </c>
      <c r="H154" s="8">
        <f t="shared" si="14"/>
        <v>127567.73538438663</v>
      </c>
    </row>
    <row r="155" spans="2:8" ht="14.5" x14ac:dyDescent="0.35">
      <c r="B155" s="1">
        <v>145</v>
      </c>
      <c r="C155" s="8">
        <f t="shared" si="15"/>
        <v>160720.03399882966</v>
      </c>
      <c r="D155" s="8">
        <f t="shared" si="12"/>
        <v>266.52738971472832</v>
      </c>
      <c r="E155" s="3">
        <f t="shared" si="13"/>
        <v>619.35966156573431</v>
      </c>
      <c r="F155" s="3">
        <f t="shared" si="16"/>
        <v>48554.296772930975</v>
      </c>
      <c r="G155" s="3">
        <f t="shared" si="17"/>
        <v>79899.325662736112</v>
      </c>
      <c r="H155" s="8">
        <f t="shared" si="14"/>
        <v>128453.62243566709</v>
      </c>
    </row>
    <row r="156" spans="2:8" ht="14.5" x14ac:dyDescent="0.35">
      <c r="B156" s="1">
        <v>146</v>
      </c>
      <c r="C156" s="8">
        <f t="shared" si="15"/>
        <v>160100.67433726392</v>
      </c>
      <c r="D156" s="8">
        <f t="shared" si="12"/>
        <v>265.50028494263177</v>
      </c>
      <c r="E156" s="3">
        <f t="shared" si="13"/>
        <v>620.38676633783086</v>
      </c>
      <c r="F156" s="3">
        <f t="shared" si="16"/>
        <v>48819.797057873606</v>
      </c>
      <c r="G156" s="3">
        <f t="shared" si="17"/>
        <v>80519.712429073945</v>
      </c>
      <c r="H156" s="8">
        <f t="shared" si="14"/>
        <v>129339.50948694756</v>
      </c>
    </row>
    <row r="157" spans="2:8" ht="14.5" x14ac:dyDescent="0.35">
      <c r="B157" s="1">
        <v>147</v>
      </c>
      <c r="C157" s="8">
        <f t="shared" si="15"/>
        <v>159480.2875709261</v>
      </c>
      <c r="D157" s="8">
        <f t="shared" si="12"/>
        <v>264.47147688845496</v>
      </c>
      <c r="E157" s="3">
        <f t="shared" si="13"/>
        <v>621.41557439200767</v>
      </c>
      <c r="F157" s="3">
        <f t="shared" si="16"/>
        <v>49084.268534762057</v>
      </c>
      <c r="G157" s="3">
        <f t="shared" si="17"/>
        <v>81141.128003465958</v>
      </c>
      <c r="H157" s="8">
        <f t="shared" si="14"/>
        <v>130225.39653822801</v>
      </c>
    </row>
    <row r="158" spans="2:8" ht="14.5" x14ac:dyDescent="0.35">
      <c r="B158" s="1">
        <v>148</v>
      </c>
      <c r="C158" s="8">
        <f t="shared" si="15"/>
        <v>158858.87199653409</v>
      </c>
      <c r="D158" s="8">
        <f t="shared" si="12"/>
        <v>263.44096272758816</v>
      </c>
      <c r="E158" s="3">
        <f t="shared" si="13"/>
        <v>622.44608855287447</v>
      </c>
      <c r="F158" s="3">
        <f t="shared" si="16"/>
        <v>49347.709497489646</v>
      </c>
      <c r="G158" s="3">
        <f t="shared" si="17"/>
        <v>81763.574092018825</v>
      </c>
      <c r="H158" s="8">
        <f t="shared" si="14"/>
        <v>131111.28358950847</v>
      </c>
    </row>
    <row r="159" spans="2:8" ht="14.5" x14ac:dyDescent="0.35">
      <c r="B159" s="1">
        <v>149</v>
      </c>
      <c r="C159" s="8">
        <f t="shared" si="15"/>
        <v>158236.4259079812</v>
      </c>
      <c r="D159" s="8">
        <f t="shared" si="12"/>
        <v>262.40873963073807</v>
      </c>
      <c r="E159" s="3">
        <f t="shared" si="13"/>
        <v>623.47831164972456</v>
      </c>
      <c r="F159" s="3">
        <f t="shared" si="16"/>
        <v>49610.118237120383</v>
      </c>
      <c r="G159" s="3">
        <f t="shared" si="17"/>
        <v>82387.052403668553</v>
      </c>
      <c r="H159" s="8">
        <f t="shared" si="14"/>
        <v>131997.17064078894</v>
      </c>
    </row>
    <row r="160" spans="2:8" ht="14.5" x14ac:dyDescent="0.35">
      <c r="B160" s="1">
        <v>150</v>
      </c>
      <c r="C160" s="8">
        <f t="shared" si="15"/>
        <v>157612.94759633148</v>
      </c>
      <c r="D160" s="8">
        <f t="shared" si="12"/>
        <v>261.37480476391897</v>
      </c>
      <c r="E160" s="3">
        <f t="shared" si="13"/>
        <v>624.51224651654366</v>
      </c>
      <c r="F160" s="3">
        <f t="shared" si="16"/>
        <v>49871.4930418843</v>
      </c>
      <c r="G160" s="3">
        <f t="shared" si="17"/>
        <v>83011.564650185101</v>
      </c>
      <c r="H160" s="8">
        <f t="shared" si="14"/>
        <v>132883.05769206939</v>
      </c>
    </row>
    <row r="161" spans="2:8" ht="14.5" x14ac:dyDescent="0.35">
      <c r="B161" s="1">
        <v>151</v>
      </c>
      <c r="C161" s="8">
        <f t="shared" si="15"/>
        <v>156988.43534981494</v>
      </c>
      <c r="D161" s="8">
        <f t="shared" si="12"/>
        <v>260.3391552884458</v>
      </c>
      <c r="E161" s="3">
        <f t="shared" si="13"/>
        <v>625.54789599201683</v>
      </c>
      <c r="F161" s="3">
        <f t="shared" si="16"/>
        <v>50131.832197172742</v>
      </c>
      <c r="G161" s="3">
        <f t="shared" si="17"/>
        <v>83637.112546177115</v>
      </c>
      <c r="H161" s="8">
        <f t="shared" si="14"/>
        <v>133768.94474334986</v>
      </c>
    </row>
    <row r="162" spans="2:8" ht="14.5" x14ac:dyDescent="0.35">
      <c r="B162" s="1">
        <v>152</v>
      </c>
      <c r="C162" s="8">
        <f t="shared" si="15"/>
        <v>156362.88745382291</v>
      </c>
      <c r="D162" s="8">
        <f t="shared" si="12"/>
        <v>259.30178836092557</v>
      </c>
      <c r="E162" s="3">
        <f t="shared" si="13"/>
        <v>626.58526291953706</v>
      </c>
      <c r="F162" s="3">
        <f t="shared" si="16"/>
        <v>50391.13398553367</v>
      </c>
      <c r="G162" s="3">
        <f t="shared" si="17"/>
        <v>84263.697809096659</v>
      </c>
      <c r="H162" s="8">
        <f t="shared" si="14"/>
        <v>134654.83179463033</v>
      </c>
    </row>
    <row r="163" spans="2:8" ht="14.5" x14ac:dyDescent="0.35">
      <c r="B163" s="1">
        <v>153</v>
      </c>
      <c r="C163" s="8">
        <f t="shared" si="15"/>
        <v>155736.30219090337</v>
      </c>
      <c r="D163" s="8">
        <f t="shared" si="12"/>
        <v>258.26270113325074</v>
      </c>
      <c r="E163" s="3">
        <f t="shared" si="13"/>
        <v>627.62435014721189</v>
      </c>
      <c r="F163" s="3">
        <f t="shared" si="16"/>
        <v>50649.396686666922</v>
      </c>
      <c r="G163" s="3">
        <f t="shared" si="17"/>
        <v>84891.322159243864</v>
      </c>
      <c r="H163" s="8">
        <f t="shared" si="14"/>
        <v>135540.7188459108</v>
      </c>
    </row>
    <row r="164" spans="2:8" ht="14.5" x14ac:dyDescent="0.35">
      <c r="B164" s="1">
        <v>154</v>
      </c>
      <c r="C164" s="8">
        <f t="shared" si="15"/>
        <v>155108.67784075617</v>
      </c>
      <c r="D164" s="8">
        <f t="shared" si="12"/>
        <v>257.22189075259007</v>
      </c>
      <c r="E164" s="3">
        <f t="shared" si="13"/>
        <v>628.66516052787256</v>
      </c>
      <c r="F164" s="3">
        <f t="shared" si="16"/>
        <v>50906.618577419511</v>
      </c>
      <c r="G164" s="3">
        <f t="shared" si="17"/>
        <v>85519.987319771739</v>
      </c>
      <c r="H164" s="8">
        <f t="shared" si="14"/>
        <v>136426.60589719124</v>
      </c>
    </row>
    <row r="165" spans="2:8" ht="14.5" x14ac:dyDescent="0.35">
      <c r="B165" s="1">
        <v>155</v>
      </c>
      <c r="C165" s="8">
        <f t="shared" si="15"/>
        <v>154480.0126802283</v>
      </c>
      <c r="D165" s="8">
        <f t="shared" si="12"/>
        <v>256.17935436138123</v>
      </c>
      <c r="E165" s="3">
        <f t="shared" si="13"/>
        <v>629.7076969190814</v>
      </c>
      <c r="F165" s="3">
        <f t="shared" si="16"/>
        <v>51162.797931780893</v>
      </c>
      <c r="G165" s="3">
        <f t="shared" si="17"/>
        <v>86149.695016690821</v>
      </c>
      <c r="H165" s="8">
        <f t="shared" si="14"/>
        <v>137312.49294847171</v>
      </c>
    </row>
    <row r="166" spans="2:8" ht="14.5" x14ac:dyDescent="0.35">
      <c r="B166" s="1">
        <v>156</v>
      </c>
      <c r="C166" s="8">
        <f t="shared" si="15"/>
        <v>153850.30498330924</v>
      </c>
      <c r="D166" s="8">
        <f t="shared" si="12"/>
        <v>255.13508909732377</v>
      </c>
      <c r="E166" s="3">
        <f t="shared" si="13"/>
        <v>630.75196218313886</v>
      </c>
      <c r="F166" s="3">
        <f t="shared" si="16"/>
        <v>51417.933020878219</v>
      </c>
      <c r="G166" s="3">
        <f t="shared" si="17"/>
        <v>86780.446978873966</v>
      </c>
      <c r="H166" s="8">
        <f t="shared" si="14"/>
        <v>138198.37999975219</v>
      </c>
    </row>
    <row r="167" spans="2:8" ht="14.5" x14ac:dyDescent="0.35">
      <c r="B167" s="1">
        <v>157</v>
      </c>
      <c r="C167" s="8">
        <f t="shared" si="15"/>
        <v>153219.55302112611</v>
      </c>
      <c r="D167" s="8">
        <f t="shared" si="12"/>
        <v>254.08909209337014</v>
      </c>
      <c r="E167" s="3">
        <f t="shared" si="13"/>
        <v>631.79795918709249</v>
      </c>
      <c r="F167" s="3">
        <f t="shared" si="16"/>
        <v>51672.022112971586</v>
      </c>
      <c r="G167" s="3">
        <f t="shared" si="17"/>
        <v>87412.244938061063</v>
      </c>
      <c r="H167" s="8">
        <f t="shared" si="14"/>
        <v>139084.26705103266</v>
      </c>
    </row>
    <row r="168" spans="2:8" ht="14.5" x14ac:dyDescent="0.35">
      <c r="B168" s="1">
        <v>158</v>
      </c>
      <c r="C168" s="8">
        <f t="shared" si="15"/>
        <v>152587.75506193901</v>
      </c>
      <c r="D168" s="8">
        <f t="shared" si="12"/>
        <v>253.04136047771829</v>
      </c>
      <c r="E168" s="3">
        <f t="shared" si="13"/>
        <v>632.84569080274434</v>
      </c>
      <c r="F168" s="3">
        <f t="shared" si="16"/>
        <v>51925.063473449307</v>
      </c>
      <c r="G168" s="3">
        <f t="shared" si="17"/>
        <v>88045.090628863807</v>
      </c>
      <c r="H168" s="8">
        <f t="shared" si="14"/>
        <v>139970.1541023131</v>
      </c>
    </row>
    <row r="169" spans="2:8" ht="14.5" x14ac:dyDescent="0.35">
      <c r="B169" s="1">
        <v>159</v>
      </c>
      <c r="C169" s="8">
        <f t="shared" si="15"/>
        <v>151954.90937113625</v>
      </c>
      <c r="D169" s="8">
        <f t="shared" si="12"/>
        <v>251.99189137380381</v>
      </c>
      <c r="E169" s="3">
        <f t="shared" si="13"/>
        <v>633.89515990665882</v>
      </c>
      <c r="F169" s="3">
        <f t="shared" si="16"/>
        <v>52177.055364823114</v>
      </c>
      <c r="G169" s="3">
        <f t="shared" si="17"/>
        <v>88678.985788770471</v>
      </c>
      <c r="H169" s="8">
        <f t="shared" si="14"/>
        <v>140856.04115359357</v>
      </c>
    </row>
    <row r="170" spans="2:8" ht="14.5" x14ac:dyDescent="0.35">
      <c r="B170" s="1">
        <v>160</v>
      </c>
      <c r="C170" s="8">
        <f t="shared" si="15"/>
        <v>151321.0142112296</v>
      </c>
      <c r="D170" s="8">
        <f t="shared" si="12"/>
        <v>250.94068190029179</v>
      </c>
      <c r="E170" s="3">
        <f t="shared" si="13"/>
        <v>634.94636938017084</v>
      </c>
      <c r="F170" s="3">
        <f t="shared" si="16"/>
        <v>52427.996046723405</v>
      </c>
      <c r="G170" s="3">
        <f t="shared" si="17"/>
        <v>89313.932158150637</v>
      </c>
      <c r="H170" s="8">
        <f t="shared" si="14"/>
        <v>141741.92820487404</v>
      </c>
    </row>
    <row r="171" spans="2:8" ht="14.5" x14ac:dyDescent="0.35">
      <c r="B171" s="1">
        <v>161</v>
      </c>
      <c r="C171" s="8">
        <f t="shared" si="15"/>
        <v>150686.06784184944</v>
      </c>
      <c r="D171" s="8">
        <f t="shared" si="12"/>
        <v>249.88772917106962</v>
      </c>
      <c r="E171" s="3">
        <f t="shared" si="13"/>
        <v>635.99932210939301</v>
      </c>
      <c r="F171" s="3">
        <f t="shared" si="16"/>
        <v>52677.883775894472</v>
      </c>
      <c r="G171" s="3">
        <f t="shared" si="17"/>
        <v>89949.931480260027</v>
      </c>
      <c r="H171" s="8">
        <f t="shared" si="14"/>
        <v>142627.81525615451</v>
      </c>
    </row>
    <row r="172" spans="2:8" ht="14.5" x14ac:dyDescent="0.35">
      <c r="B172" s="1">
        <v>162</v>
      </c>
      <c r="C172" s="8">
        <f t="shared" si="15"/>
        <v>150050.06851974005</v>
      </c>
      <c r="D172" s="8">
        <f t="shared" si="12"/>
        <v>248.83303029523836</v>
      </c>
      <c r="E172" s="3">
        <f t="shared" si="13"/>
        <v>637.05402098522427</v>
      </c>
      <c r="F172" s="3">
        <f t="shared" si="16"/>
        <v>52926.71680618971</v>
      </c>
      <c r="G172" s="3">
        <f t="shared" si="17"/>
        <v>90586.985501245246</v>
      </c>
      <c r="H172" s="8">
        <f t="shared" si="14"/>
        <v>143513.70230743496</v>
      </c>
    </row>
    <row r="173" spans="2:8" ht="14.5" x14ac:dyDescent="0.35">
      <c r="B173" s="1">
        <v>163</v>
      </c>
      <c r="C173" s="8">
        <f t="shared" si="15"/>
        <v>149413.01449875481</v>
      </c>
      <c r="D173" s="8">
        <f t="shared" si="12"/>
        <v>247.77658237710455</v>
      </c>
      <c r="E173" s="3">
        <f t="shared" si="13"/>
        <v>638.11046890335808</v>
      </c>
      <c r="F173" s="3">
        <f t="shared" si="16"/>
        <v>53174.493388566814</v>
      </c>
      <c r="G173" s="3">
        <f t="shared" si="17"/>
        <v>91225.095970148599</v>
      </c>
      <c r="H173" s="8">
        <f t="shared" si="14"/>
        <v>144399.5893587154</v>
      </c>
    </row>
    <row r="174" spans="2:8" ht="14.5" x14ac:dyDescent="0.35">
      <c r="B174" s="1">
        <v>164</v>
      </c>
      <c r="C174" s="8">
        <f t="shared" si="15"/>
        <v>148774.90402985146</v>
      </c>
      <c r="D174" s="8">
        <f t="shared" si="12"/>
        <v>246.71838251617305</v>
      </c>
      <c r="E174" s="3">
        <f t="shared" si="13"/>
        <v>639.16866876428958</v>
      </c>
      <c r="F174" s="3">
        <f t="shared" si="16"/>
        <v>53421.211771082984</v>
      </c>
      <c r="G174" s="3">
        <f t="shared" si="17"/>
        <v>91864.264638912893</v>
      </c>
      <c r="H174" s="8">
        <f t="shared" si="14"/>
        <v>145285.47640999587</v>
      </c>
    </row>
    <row r="175" spans="2:8" ht="14.5" x14ac:dyDescent="0.35">
      <c r="B175" s="1">
        <v>165</v>
      </c>
      <c r="C175" s="8">
        <f t="shared" si="15"/>
        <v>148135.73536108717</v>
      </c>
      <c r="D175" s="8">
        <f t="shared" si="12"/>
        <v>245.65842780713911</v>
      </c>
      <c r="E175" s="3">
        <f t="shared" si="13"/>
        <v>640.22862347332352</v>
      </c>
      <c r="F175" s="3">
        <f t="shared" si="16"/>
        <v>53666.870198890123</v>
      </c>
      <c r="G175" s="3">
        <f t="shared" si="17"/>
        <v>92504.493262386211</v>
      </c>
      <c r="H175" s="8">
        <f t="shared" si="14"/>
        <v>146171.36346127634</v>
      </c>
    </row>
    <row r="176" spans="2:8" ht="14.5" x14ac:dyDescent="0.35">
      <c r="B176" s="1">
        <v>166</v>
      </c>
      <c r="C176" s="8">
        <f t="shared" si="15"/>
        <v>147495.50673761385</v>
      </c>
      <c r="D176" s="8">
        <f t="shared" si="12"/>
        <v>244.5967153398791</v>
      </c>
      <c r="E176" s="3">
        <f t="shared" si="13"/>
        <v>641.29033594058353</v>
      </c>
      <c r="F176" s="3">
        <f t="shared" si="16"/>
        <v>53911.466914230004</v>
      </c>
      <c r="G176" s="3">
        <f t="shared" si="17"/>
        <v>93145.783598326801</v>
      </c>
      <c r="H176" s="8">
        <f t="shared" si="14"/>
        <v>147057.25051255681</v>
      </c>
    </row>
    <row r="177" spans="2:8" ht="14.5" x14ac:dyDescent="0.35">
      <c r="B177" s="1">
        <v>167</v>
      </c>
      <c r="C177" s="8">
        <f t="shared" si="15"/>
        <v>146854.21640167327</v>
      </c>
      <c r="D177" s="8">
        <f t="shared" si="12"/>
        <v>243.53324219944432</v>
      </c>
      <c r="E177" s="3">
        <f t="shared" si="13"/>
        <v>642.35380908101831</v>
      </c>
      <c r="F177" s="3">
        <f t="shared" si="16"/>
        <v>54155.000156429451</v>
      </c>
      <c r="G177" s="3">
        <f t="shared" si="17"/>
        <v>93788.137407407819</v>
      </c>
      <c r="H177" s="8">
        <f t="shared" si="14"/>
        <v>147943.13756383728</v>
      </c>
    </row>
    <row r="178" spans="2:8" ht="14.5" x14ac:dyDescent="0.35">
      <c r="B178" s="1">
        <v>168</v>
      </c>
      <c r="C178" s="8">
        <f t="shared" si="15"/>
        <v>146211.86259259225</v>
      </c>
      <c r="D178" s="8">
        <f t="shared" si="12"/>
        <v>242.46800546605164</v>
      </c>
      <c r="E178" s="3">
        <f t="shared" si="13"/>
        <v>643.41904581441099</v>
      </c>
      <c r="F178" s="3">
        <f t="shared" si="16"/>
        <v>54397.4681618955</v>
      </c>
      <c r="G178" s="3">
        <f t="shared" si="17"/>
        <v>94431.556453222234</v>
      </c>
      <c r="H178" s="8">
        <f t="shared" si="14"/>
        <v>148829.02461511773</v>
      </c>
    </row>
    <row r="179" spans="2:8" ht="14.5" x14ac:dyDescent="0.35">
      <c r="B179" s="1">
        <v>169</v>
      </c>
      <c r="C179" s="8">
        <f t="shared" si="15"/>
        <v>145568.44354677785</v>
      </c>
      <c r="D179" s="8">
        <f t="shared" si="12"/>
        <v>241.40100221507612</v>
      </c>
      <c r="E179" s="3">
        <f t="shared" si="13"/>
        <v>644.48604906538651</v>
      </c>
      <c r="F179" s="3">
        <f t="shared" si="16"/>
        <v>54638.869164110576</v>
      </c>
      <c r="G179" s="3">
        <f t="shared" si="17"/>
        <v>95076.042502287615</v>
      </c>
      <c r="H179" s="8">
        <f t="shared" si="14"/>
        <v>149714.9116663982</v>
      </c>
    </row>
    <row r="180" spans="2:8" ht="14.5" x14ac:dyDescent="0.35">
      <c r="B180" s="1">
        <v>170</v>
      </c>
      <c r="C180" s="8">
        <f t="shared" si="15"/>
        <v>144923.95749771246</v>
      </c>
      <c r="D180" s="8">
        <f t="shared" si="12"/>
        <v>240.33222951704272</v>
      </c>
      <c r="E180" s="3">
        <f t="shared" si="13"/>
        <v>645.55482176341991</v>
      </c>
      <c r="F180" s="3">
        <f t="shared" si="16"/>
        <v>54879.20139362762</v>
      </c>
      <c r="G180" s="3">
        <f t="shared" si="17"/>
        <v>95721.597324051036</v>
      </c>
      <c r="H180" s="8">
        <f t="shared" si="14"/>
        <v>150600.79871767864</v>
      </c>
    </row>
    <row r="181" spans="2:8" ht="14.5" x14ac:dyDescent="0.35">
      <c r="B181" s="1">
        <v>171</v>
      </c>
      <c r="C181" s="8">
        <f t="shared" si="15"/>
        <v>144278.40267594904</v>
      </c>
      <c r="D181" s="8">
        <f t="shared" si="12"/>
        <v>239.26168443761844</v>
      </c>
      <c r="E181" s="3">
        <f t="shared" si="13"/>
        <v>646.62536684284419</v>
      </c>
      <c r="F181" s="3">
        <f t="shared" si="16"/>
        <v>55118.463078065237</v>
      </c>
      <c r="G181" s="3">
        <f t="shared" si="17"/>
        <v>96368.222690893876</v>
      </c>
      <c r="H181" s="8">
        <f t="shared" si="14"/>
        <v>151486.68576895911</v>
      </c>
    </row>
    <row r="182" spans="2:8" ht="14.5" x14ac:dyDescent="0.35">
      <c r="B182" s="1">
        <v>172</v>
      </c>
      <c r="C182" s="8">
        <f t="shared" si="15"/>
        <v>143631.7773091062</v>
      </c>
      <c r="D182" s="8">
        <f t="shared" si="12"/>
        <v>238.18936403760392</v>
      </c>
      <c r="E182" s="3">
        <f t="shared" si="13"/>
        <v>647.69768724285871</v>
      </c>
      <c r="F182" s="3">
        <f t="shared" si="16"/>
        <v>55356.652442102844</v>
      </c>
      <c r="G182" s="3">
        <f t="shared" si="17"/>
        <v>97015.92037813674</v>
      </c>
      <c r="H182" s="8">
        <f t="shared" si="14"/>
        <v>152372.57282023958</v>
      </c>
    </row>
    <row r="183" spans="2:8" ht="14.5" x14ac:dyDescent="0.35">
      <c r="B183" s="1">
        <v>173</v>
      </c>
      <c r="C183" s="8">
        <f t="shared" si="15"/>
        <v>142984.07962186335</v>
      </c>
      <c r="D183" s="8">
        <f t="shared" si="12"/>
        <v>237.11526537292627</v>
      </c>
      <c r="E183" s="3">
        <f t="shared" si="13"/>
        <v>648.77178590753635</v>
      </c>
      <c r="F183" s="3">
        <f t="shared" si="16"/>
        <v>55593.767707475774</v>
      </c>
      <c r="G183" s="3">
        <f t="shared" si="17"/>
        <v>97664.692164044274</v>
      </c>
      <c r="H183" s="8">
        <f t="shared" si="14"/>
        <v>153258.45987152006</v>
      </c>
    </row>
    <row r="184" spans="2:8" ht="14.5" x14ac:dyDescent="0.35">
      <c r="B184" s="1">
        <v>174</v>
      </c>
      <c r="C184" s="8">
        <f t="shared" si="15"/>
        <v>142335.30783595581</v>
      </c>
      <c r="D184" s="8">
        <f t="shared" si="12"/>
        <v>236.03938549462976</v>
      </c>
      <c r="E184" s="3">
        <f t="shared" si="13"/>
        <v>649.84766578583287</v>
      </c>
      <c r="F184" s="3">
        <f t="shared" si="16"/>
        <v>55829.807092970404</v>
      </c>
      <c r="G184" s="3">
        <f t="shared" si="17"/>
        <v>98314.539829830101</v>
      </c>
      <c r="H184" s="8">
        <f t="shared" si="14"/>
        <v>154144.3469228005</v>
      </c>
    </row>
    <row r="185" spans="2:8" ht="14.5" x14ac:dyDescent="0.35">
      <c r="B185" s="1">
        <v>175</v>
      </c>
      <c r="C185" s="8">
        <f t="shared" si="15"/>
        <v>141685.46017016997</v>
      </c>
      <c r="D185" s="8">
        <f t="shared" si="12"/>
        <v>234.96172144886827</v>
      </c>
      <c r="E185" s="3">
        <f t="shared" si="13"/>
        <v>650.92532983159435</v>
      </c>
      <c r="F185" s="3">
        <f t="shared" si="16"/>
        <v>56064.768814419273</v>
      </c>
      <c r="G185" s="3">
        <f t="shared" si="17"/>
        <v>98965.46515966169</v>
      </c>
      <c r="H185" s="8">
        <f t="shared" si="14"/>
        <v>155030.23397408097</v>
      </c>
    </row>
    <row r="186" spans="2:8" ht="14.5" x14ac:dyDescent="0.35">
      <c r="B186" s="1">
        <v>176</v>
      </c>
      <c r="C186" s="8">
        <f t="shared" si="15"/>
        <v>141034.53484033837</v>
      </c>
      <c r="D186" s="8">
        <f t="shared" si="12"/>
        <v>233.88227027689743</v>
      </c>
      <c r="E186" s="3">
        <f t="shared" si="13"/>
        <v>652.0047810035652</v>
      </c>
      <c r="F186" s="3">
        <f t="shared" si="16"/>
        <v>56298.651084696168</v>
      </c>
      <c r="G186" s="3">
        <f t="shared" si="17"/>
        <v>99617.469940665251</v>
      </c>
      <c r="H186" s="8">
        <f t="shared" si="14"/>
        <v>155916.12102536141</v>
      </c>
    </row>
    <row r="187" spans="2:8" ht="14.5" x14ac:dyDescent="0.35">
      <c r="B187" s="1">
        <v>177</v>
      </c>
      <c r="C187" s="8">
        <f t="shared" si="15"/>
        <v>140382.53005933479</v>
      </c>
      <c r="D187" s="8">
        <f t="shared" si="12"/>
        <v>232.80102901506655</v>
      </c>
      <c r="E187" s="3">
        <f t="shared" si="13"/>
        <v>653.08602226539608</v>
      </c>
      <c r="F187" s="3">
        <f t="shared" si="16"/>
        <v>56531.452113711232</v>
      </c>
      <c r="G187" s="3">
        <f t="shared" si="17"/>
        <v>100270.55596293065</v>
      </c>
      <c r="H187" s="8">
        <f t="shared" si="14"/>
        <v>156802.00807664188</v>
      </c>
    </row>
    <row r="188" spans="2:8" ht="14.5" x14ac:dyDescent="0.35">
      <c r="B188" s="1">
        <v>178</v>
      </c>
      <c r="C188" s="8">
        <f t="shared" si="15"/>
        <v>139729.44403706939</v>
      </c>
      <c r="D188" s="8">
        <f t="shared" si="12"/>
        <v>231.71799469480982</v>
      </c>
      <c r="E188" s="3">
        <f t="shared" si="13"/>
        <v>654.16905658565281</v>
      </c>
      <c r="F188" s="3">
        <f t="shared" si="16"/>
        <v>56763.170108406041</v>
      </c>
      <c r="G188" s="3">
        <f t="shared" si="17"/>
        <v>100924.72501951631</v>
      </c>
      <c r="H188" s="8">
        <f t="shared" si="14"/>
        <v>157687.89512792235</v>
      </c>
    </row>
    <row r="189" spans="2:8" ht="14.5" x14ac:dyDescent="0.35">
      <c r="B189" s="1">
        <v>179</v>
      </c>
      <c r="C189" s="8">
        <f t="shared" si="15"/>
        <v>139075.27498048375</v>
      </c>
      <c r="D189" s="8">
        <f t="shared" si="12"/>
        <v>230.63316434263868</v>
      </c>
      <c r="E189" s="3">
        <f t="shared" si="13"/>
        <v>655.25388693782395</v>
      </c>
      <c r="F189" s="3">
        <f t="shared" si="16"/>
        <v>56993.803272748679</v>
      </c>
      <c r="G189" s="3">
        <f t="shared" si="17"/>
        <v>101579.97890645413</v>
      </c>
      <c r="H189" s="8">
        <f t="shared" si="14"/>
        <v>158573.7821792028</v>
      </c>
    </row>
    <row r="190" spans="2:8" ht="14.5" x14ac:dyDescent="0.35">
      <c r="B190" s="1">
        <v>180</v>
      </c>
      <c r="C190" s="8">
        <f t="shared" si="15"/>
        <v>138420.02109354592</v>
      </c>
      <c r="D190" s="8">
        <f t="shared" si="12"/>
        <v>229.54653498013352</v>
      </c>
      <c r="E190" s="3">
        <f t="shared" si="13"/>
        <v>656.34051630032911</v>
      </c>
      <c r="F190" s="3">
        <f t="shared" si="16"/>
        <v>57223.34980772881</v>
      </c>
      <c r="G190" s="3">
        <f t="shared" si="17"/>
        <v>102236.31942275446</v>
      </c>
      <c r="H190" s="8">
        <f t="shared" si="14"/>
        <v>159459.66923048327</v>
      </c>
    </row>
    <row r="191" spans="2:8" ht="14.5" x14ac:dyDescent="0.35">
      <c r="B191" s="1">
        <v>181</v>
      </c>
      <c r="C191" s="8">
        <f t="shared" si="15"/>
        <v>137763.6805772456</v>
      </c>
      <c r="D191" s="8">
        <f t="shared" si="12"/>
        <v>228.45810362393559</v>
      </c>
      <c r="E191" s="3">
        <f t="shared" si="13"/>
        <v>657.42894765652704</v>
      </c>
      <c r="F191" s="3">
        <f t="shared" si="16"/>
        <v>57451.807911352742</v>
      </c>
      <c r="G191" s="3">
        <f t="shared" si="17"/>
        <v>102893.74837041099</v>
      </c>
      <c r="H191" s="8">
        <f t="shared" si="14"/>
        <v>160345.55628176374</v>
      </c>
    </row>
    <row r="192" spans="2:8" ht="14.5" x14ac:dyDescent="0.35">
      <c r="B192" s="1">
        <v>182</v>
      </c>
      <c r="C192" s="8">
        <f t="shared" si="15"/>
        <v>137106.25162958907</v>
      </c>
      <c r="D192" s="8">
        <f t="shared" si="12"/>
        <v>227.36786728573827</v>
      </c>
      <c r="E192" s="3">
        <f t="shared" si="13"/>
        <v>658.51918399472436</v>
      </c>
      <c r="F192" s="3">
        <f t="shared" si="16"/>
        <v>57679.175778638477</v>
      </c>
      <c r="G192" s="3">
        <f t="shared" si="17"/>
        <v>103552.26755440571</v>
      </c>
      <c r="H192" s="8">
        <f t="shared" si="14"/>
        <v>161231.44333304418</v>
      </c>
    </row>
    <row r="193" spans="2:8" ht="14.5" x14ac:dyDescent="0.35">
      <c r="B193" s="1">
        <v>183</v>
      </c>
      <c r="C193" s="8">
        <f t="shared" si="15"/>
        <v>136447.73244559433</v>
      </c>
      <c r="D193" s="8">
        <f t="shared" si="12"/>
        <v>226.27582297228048</v>
      </c>
      <c r="E193" s="3">
        <f t="shared" si="13"/>
        <v>659.61122830818215</v>
      </c>
      <c r="F193" s="3">
        <f t="shared" si="16"/>
        <v>57905.451601610759</v>
      </c>
      <c r="G193" s="3">
        <f t="shared" si="17"/>
        <v>104211.8787827139</v>
      </c>
      <c r="H193" s="8">
        <f t="shared" si="14"/>
        <v>162117.33038432465</v>
      </c>
    </row>
    <row r="194" spans="2:8" ht="14.5" x14ac:dyDescent="0.35">
      <c r="B194" s="1">
        <v>184</v>
      </c>
      <c r="C194" s="8">
        <f t="shared" si="15"/>
        <v>135788.12121728616</v>
      </c>
      <c r="D194" s="8">
        <f t="shared" si="12"/>
        <v>225.18196768533619</v>
      </c>
      <c r="E194" s="3">
        <f t="shared" si="13"/>
        <v>660.70508359512644</v>
      </c>
      <c r="F194" s="3">
        <f t="shared" si="16"/>
        <v>58130.633569296093</v>
      </c>
      <c r="G194" s="3">
        <f t="shared" si="17"/>
        <v>104872.58386630903</v>
      </c>
      <c r="H194" s="8">
        <f t="shared" si="14"/>
        <v>163003.21743560513</v>
      </c>
    </row>
    <row r="195" spans="2:8" ht="14.5" x14ac:dyDescent="0.35">
      <c r="B195" s="1">
        <v>185</v>
      </c>
      <c r="C195" s="8">
        <f t="shared" si="15"/>
        <v>135127.41613369103</v>
      </c>
      <c r="D195" s="8">
        <f t="shared" si="12"/>
        <v>224.08629842170762</v>
      </c>
      <c r="E195" s="3">
        <f t="shared" si="13"/>
        <v>661.800752858755</v>
      </c>
      <c r="F195" s="3">
        <f t="shared" si="16"/>
        <v>58354.719867717802</v>
      </c>
      <c r="G195" s="3">
        <f t="shared" si="17"/>
        <v>105534.38461916777</v>
      </c>
      <c r="H195" s="8">
        <f t="shared" si="14"/>
        <v>163889.10448688557</v>
      </c>
    </row>
    <row r="196" spans="2:8" ht="14.5" x14ac:dyDescent="0.35">
      <c r="B196" s="1">
        <v>186</v>
      </c>
      <c r="C196" s="8">
        <f t="shared" si="15"/>
        <v>134465.61538083229</v>
      </c>
      <c r="D196" s="8">
        <f t="shared" si="12"/>
        <v>222.98881217321684</v>
      </c>
      <c r="E196" s="3">
        <f t="shared" si="13"/>
        <v>662.89823910724579</v>
      </c>
      <c r="F196" s="3">
        <f t="shared" si="16"/>
        <v>58577.708679891017</v>
      </c>
      <c r="G196" s="3">
        <f t="shared" si="17"/>
        <v>106197.28285827502</v>
      </c>
      <c r="H196" s="8">
        <f t="shared" si="14"/>
        <v>164774.99153816604</v>
      </c>
    </row>
    <row r="197" spans="2:8" ht="14.5" x14ac:dyDescent="0.35">
      <c r="B197" s="1">
        <v>187</v>
      </c>
      <c r="C197" s="8">
        <f t="shared" si="15"/>
        <v>133802.71714172504</v>
      </c>
      <c r="D197" s="8">
        <f t="shared" si="12"/>
        <v>221.88950592669732</v>
      </c>
      <c r="E197" s="3">
        <f t="shared" si="13"/>
        <v>663.9975453537653</v>
      </c>
      <c r="F197" s="3">
        <f t="shared" si="16"/>
        <v>58799.598185817711</v>
      </c>
      <c r="G197" s="3">
        <f t="shared" si="17"/>
        <v>106861.28040362879</v>
      </c>
      <c r="H197" s="8">
        <f t="shared" si="14"/>
        <v>165660.87858944648</v>
      </c>
    </row>
    <row r="198" spans="2:8" ht="14.5" x14ac:dyDescent="0.35">
      <c r="B198" s="1">
        <v>188</v>
      </c>
      <c r="C198" s="8">
        <f t="shared" si="15"/>
        <v>133138.71959637126</v>
      </c>
      <c r="D198" s="8">
        <f t="shared" si="12"/>
        <v>220.78837666398567</v>
      </c>
      <c r="E198" s="3">
        <f t="shared" si="13"/>
        <v>665.09867461647696</v>
      </c>
      <c r="F198" s="3">
        <f t="shared" si="16"/>
        <v>59020.386562481697</v>
      </c>
      <c r="G198" s="3">
        <f t="shared" si="17"/>
        <v>107526.37907824526</v>
      </c>
      <c r="H198" s="8">
        <f t="shared" si="14"/>
        <v>166546.76564072695</v>
      </c>
    </row>
    <row r="199" spans="2:8" ht="14.5" x14ac:dyDescent="0.35">
      <c r="B199" s="1">
        <v>189</v>
      </c>
      <c r="C199" s="8">
        <f t="shared" si="15"/>
        <v>132473.62092175477</v>
      </c>
      <c r="D199" s="8">
        <f t="shared" si="12"/>
        <v>219.68542136191343</v>
      </c>
      <c r="E199" s="3">
        <f t="shared" si="13"/>
        <v>666.2016299185492</v>
      </c>
      <c r="F199" s="3">
        <f t="shared" si="16"/>
        <v>59240.071983843613</v>
      </c>
      <c r="G199" s="3">
        <f t="shared" si="17"/>
        <v>108192.5807081638</v>
      </c>
      <c r="H199" s="8">
        <f t="shared" si="14"/>
        <v>167432.65269200742</v>
      </c>
    </row>
    <row r="200" spans="2:8" ht="14.5" x14ac:dyDescent="0.35">
      <c r="B200" s="1">
        <v>190</v>
      </c>
      <c r="C200" s="8">
        <f t="shared" si="15"/>
        <v>131807.41929183621</v>
      </c>
      <c r="D200" s="8">
        <f t="shared" si="12"/>
        <v>218.58063699229842</v>
      </c>
      <c r="E200" s="3">
        <f t="shared" si="13"/>
        <v>667.30641428816421</v>
      </c>
      <c r="F200" s="3">
        <f t="shared" si="16"/>
        <v>59458.652620835914</v>
      </c>
      <c r="G200" s="3">
        <f t="shared" si="17"/>
        <v>108859.88712245197</v>
      </c>
      <c r="H200" s="8">
        <f t="shared" si="14"/>
        <v>168318.5397432879</v>
      </c>
    </row>
    <row r="201" spans="2:8" ht="14.5" x14ac:dyDescent="0.35">
      <c r="B201" s="1">
        <v>191</v>
      </c>
      <c r="C201" s="8">
        <f t="shared" si="15"/>
        <v>131140.11287754803</v>
      </c>
      <c r="D201" s="8">
        <f t="shared" si="12"/>
        <v>217.47402052193729</v>
      </c>
      <c r="E201" s="3">
        <f t="shared" si="13"/>
        <v>668.41303075852534</v>
      </c>
      <c r="F201" s="3">
        <f t="shared" si="16"/>
        <v>59676.126641357849</v>
      </c>
      <c r="G201" s="3">
        <f t="shared" si="17"/>
        <v>109528.3001532105</v>
      </c>
      <c r="H201" s="8">
        <f t="shared" si="14"/>
        <v>169204.42679456834</v>
      </c>
    </row>
    <row r="202" spans="2:8" ht="14.5" x14ac:dyDescent="0.35">
      <c r="B202" s="1">
        <v>192</v>
      </c>
      <c r="C202" s="8">
        <f t="shared" si="15"/>
        <v>130471.6998467895</v>
      </c>
      <c r="D202" s="8">
        <f t="shared" si="12"/>
        <v>216.36556891259602</v>
      </c>
      <c r="E202" s="3">
        <f t="shared" si="13"/>
        <v>669.52148236786661</v>
      </c>
      <c r="F202" s="3">
        <f t="shared" si="16"/>
        <v>59892.492210270444</v>
      </c>
      <c r="G202" s="3">
        <f t="shared" si="17"/>
        <v>110197.82163557837</v>
      </c>
      <c r="H202" s="8">
        <f t="shared" si="14"/>
        <v>170090.31384584881</v>
      </c>
    </row>
    <row r="203" spans="2:8" ht="14.5" x14ac:dyDescent="0.35">
      <c r="B203" s="1">
        <v>193</v>
      </c>
      <c r="C203" s="8">
        <f t="shared" si="15"/>
        <v>129802.17836442163</v>
      </c>
      <c r="D203" s="8">
        <f t="shared" ref="D203:D266" si="18">$C$6 - $E203</f>
        <v>215.25527912100267</v>
      </c>
      <c r="E203" s="3">
        <f t="shared" ref="E203:E266" si="19">$C$5*(1+$B$2/12)^($B203-1)</f>
        <v>670.63177215945996</v>
      </c>
      <c r="F203" s="3">
        <f t="shared" si="16"/>
        <v>60107.747489391448</v>
      </c>
      <c r="G203" s="3">
        <f t="shared" si="17"/>
        <v>110868.45340773782</v>
      </c>
      <c r="H203" s="8">
        <f t="shared" ref="H203:H266" si="20">$F203 + $G203</f>
        <v>170976.20089712925</v>
      </c>
    </row>
    <row r="204" spans="2:8" ht="14.5" x14ac:dyDescent="0.35">
      <c r="B204" s="1">
        <v>194</v>
      </c>
      <c r="C204" s="8">
        <f t="shared" ref="C204:C267" si="21">$C203-$E203</f>
        <v>129131.54659226218</v>
      </c>
      <c r="D204" s="8">
        <f t="shared" si="18"/>
        <v>214.1431480988382</v>
      </c>
      <c r="E204" s="3">
        <f t="shared" si="19"/>
        <v>671.74390318162443</v>
      </c>
      <c r="F204" s="3">
        <f t="shared" ref="F204:F267" si="22">$F203 + $D204</f>
        <v>60321.890637490287</v>
      </c>
      <c r="G204" s="3">
        <f t="shared" ref="G204:G267" si="23">$G203 + $E204</f>
        <v>111540.19731091944</v>
      </c>
      <c r="H204" s="8">
        <f t="shared" si="20"/>
        <v>171862.08794840972</v>
      </c>
    </row>
    <row r="205" spans="2:8" ht="14.5" x14ac:dyDescent="0.35">
      <c r="B205" s="1">
        <v>195</v>
      </c>
      <c r="C205" s="8">
        <f t="shared" si="21"/>
        <v>128459.80268908056</v>
      </c>
      <c r="D205" s="8">
        <f t="shared" si="18"/>
        <v>213.02917279272879</v>
      </c>
      <c r="E205" s="3">
        <f t="shared" si="19"/>
        <v>672.85787848773384</v>
      </c>
      <c r="F205" s="3">
        <f t="shared" si="22"/>
        <v>60534.919810283012</v>
      </c>
      <c r="G205" s="3">
        <f t="shared" si="23"/>
        <v>112213.05518940717</v>
      </c>
      <c r="H205" s="8">
        <f t="shared" si="20"/>
        <v>172747.9749996902</v>
      </c>
    </row>
    <row r="206" spans="2:8" ht="14.5" x14ac:dyDescent="0.35">
      <c r="B206" s="1">
        <v>196</v>
      </c>
      <c r="C206" s="8">
        <f t="shared" si="21"/>
        <v>127786.94481059283</v>
      </c>
      <c r="D206" s="8">
        <f t="shared" si="18"/>
        <v>211.91335014423669</v>
      </c>
      <c r="E206" s="3">
        <f t="shared" si="19"/>
        <v>673.97370113622594</v>
      </c>
      <c r="F206" s="3">
        <f t="shared" si="22"/>
        <v>60746.833160427246</v>
      </c>
      <c r="G206" s="3">
        <f t="shared" si="23"/>
        <v>112887.0288905434</v>
      </c>
      <c r="H206" s="8">
        <f t="shared" si="20"/>
        <v>173633.86205097064</v>
      </c>
    </row>
    <row r="207" spans="2:8" ht="14.5" x14ac:dyDescent="0.35">
      <c r="B207" s="1">
        <v>197</v>
      </c>
      <c r="C207" s="8">
        <f t="shared" si="21"/>
        <v>127112.9711094566</v>
      </c>
      <c r="D207" s="8">
        <f t="shared" si="18"/>
        <v>210.79567708985235</v>
      </c>
      <c r="E207" s="3">
        <f t="shared" si="19"/>
        <v>675.09137419061028</v>
      </c>
      <c r="F207" s="3">
        <f t="shared" si="22"/>
        <v>60957.628837517099</v>
      </c>
      <c r="G207" s="3">
        <f t="shared" si="23"/>
        <v>113562.12026473401</v>
      </c>
      <c r="H207" s="8">
        <f t="shared" si="20"/>
        <v>174519.74910225111</v>
      </c>
    </row>
    <row r="208" spans="2:8" ht="14.5" x14ac:dyDescent="0.35">
      <c r="B208" s="1">
        <v>198</v>
      </c>
      <c r="C208" s="8">
        <f t="shared" si="21"/>
        <v>126437.87973526599</v>
      </c>
      <c r="D208" s="8">
        <f t="shared" si="18"/>
        <v>209.67615056098623</v>
      </c>
      <c r="E208" s="3">
        <f t="shared" si="19"/>
        <v>676.2109007194764</v>
      </c>
      <c r="F208" s="3">
        <f t="shared" si="22"/>
        <v>61167.304988078082</v>
      </c>
      <c r="G208" s="3">
        <f t="shared" si="23"/>
        <v>114238.33116545349</v>
      </c>
      <c r="H208" s="8">
        <f t="shared" si="20"/>
        <v>175405.63615353158</v>
      </c>
    </row>
    <row r="209" spans="2:8" ht="14.5" x14ac:dyDescent="0.35">
      <c r="B209" s="1">
        <v>199</v>
      </c>
      <c r="C209" s="8">
        <f t="shared" si="21"/>
        <v>125761.66883454651</v>
      </c>
      <c r="D209" s="8">
        <f t="shared" si="18"/>
        <v>208.55476748395984</v>
      </c>
      <c r="E209" s="3">
        <f t="shared" si="19"/>
        <v>677.33228379650279</v>
      </c>
      <c r="F209" s="3">
        <f t="shared" si="22"/>
        <v>61375.859755562044</v>
      </c>
      <c r="G209" s="3">
        <f t="shared" si="23"/>
        <v>114915.66344925</v>
      </c>
      <c r="H209" s="8">
        <f t="shared" si="20"/>
        <v>176291.52320481205</v>
      </c>
    </row>
    <row r="210" spans="2:8" ht="14.5" x14ac:dyDescent="0.35">
      <c r="B210" s="1">
        <v>200</v>
      </c>
      <c r="C210" s="8">
        <f t="shared" si="21"/>
        <v>125084.33655075</v>
      </c>
      <c r="D210" s="8">
        <f t="shared" si="18"/>
        <v>207.43152477999729</v>
      </c>
      <c r="E210" s="3">
        <f t="shared" si="19"/>
        <v>678.45552650046534</v>
      </c>
      <c r="F210" s="3">
        <f t="shared" si="22"/>
        <v>61583.29128034204</v>
      </c>
      <c r="G210" s="3">
        <f t="shared" si="23"/>
        <v>115594.11897575046</v>
      </c>
      <c r="H210" s="8">
        <f t="shared" si="20"/>
        <v>177177.41025609249</v>
      </c>
    </row>
    <row r="211" spans="2:8" ht="14.5" x14ac:dyDescent="0.35">
      <c r="B211" s="1">
        <v>201</v>
      </c>
      <c r="C211" s="8">
        <f t="shared" si="21"/>
        <v>124405.88102424954</v>
      </c>
      <c r="D211" s="8">
        <f t="shared" si="18"/>
        <v>206.30641936521738</v>
      </c>
      <c r="E211" s="3">
        <f t="shared" si="19"/>
        <v>679.58063191524525</v>
      </c>
      <c r="F211" s="3">
        <f t="shared" si="22"/>
        <v>61789.597699707258</v>
      </c>
      <c r="G211" s="3">
        <f t="shared" si="23"/>
        <v>116273.69960766571</v>
      </c>
      <c r="H211" s="8">
        <f t="shared" si="20"/>
        <v>178063.29730737297</v>
      </c>
    </row>
    <row r="212" spans="2:8" ht="14.5" x14ac:dyDescent="0.35">
      <c r="B212" s="1">
        <v>202</v>
      </c>
      <c r="C212" s="8">
        <f t="shared" si="21"/>
        <v>123726.30039233429</v>
      </c>
      <c r="D212" s="8">
        <f t="shared" si="18"/>
        <v>205.17944815062469</v>
      </c>
      <c r="E212" s="3">
        <f t="shared" si="19"/>
        <v>680.70760312983793</v>
      </c>
      <c r="F212" s="3">
        <f t="shared" si="22"/>
        <v>61994.77714785788</v>
      </c>
      <c r="G212" s="3">
        <f t="shared" si="23"/>
        <v>116954.40721079554</v>
      </c>
      <c r="H212" s="8">
        <f t="shared" si="20"/>
        <v>178949.18435865344</v>
      </c>
    </row>
    <row r="213" spans="2:8" ht="14.5" x14ac:dyDescent="0.35">
      <c r="B213" s="1">
        <v>203</v>
      </c>
      <c r="C213" s="8">
        <f t="shared" si="21"/>
        <v>123045.59278920446</v>
      </c>
      <c r="D213" s="8">
        <f t="shared" si="18"/>
        <v>204.0506080421012</v>
      </c>
      <c r="E213" s="3">
        <f t="shared" si="19"/>
        <v>681.83644323836143</v>
      </c>
      <c r="F213" s="3">
        <f t="shared" si="22"/>
        <v>62198.827755899983</v>
      </c>
      <c r="G213" s="3">
        <f t="shared" si="23"/>
        <v>117636.24365403391</v>
      </c>
      <c r="H213" s="8">
        <f t="shared" si="20"/>
        <v>179835.07140993391</v>
      </c>
    </row>
    <row r="214" spans="2:8" ht="14.5" x14ac:dyDescent="0.35">
      <c r="B214" s="1">
        <v>204</v>
      </c>
      <c r="C214" s="8">
        <f t="shared" si="21"/>
        <v>122363.75634596609</v>
      </c>
      <c r="D214" s="8">
        <f t="shared" si="18"/>
        <v>202.9198959403974</v>
      </c>
      <c r="E214" s="3">
        <f t="shared" si="19"/>
        <v>682.96715534006523</v>
      </c>
      <c r="F214" s="3">
        <f t="shared" si="22"/>
        <v>62401.747651840378</v>
      </c>
      <c r="G214" s="3">
        <f t="shared" si="23"/>
        <v>118319.21080937398</v>
      </c>
      <c r="H214" s="8">
        <f t="shared" si="20"/>
        <v>180720.95846121435</v>
      </c>
    </row>
    <row r="215" spans="2:8" ht="14.5" x14ac:dyDescent="0.35">
      <c r="B215" s="1">
        <v>205</v>
      </c>
      <c r="C215" s="8">
        <f t="shared" si="21"/>
        <v>121680.78919062602</v>
      </c>
      <c r="D215" s="8">
        <f t="shared" si="18"/>
        <v>201.78730874112523</v>
      </c>
      <c r="E215" s="3">
        <f t="shared" si="19"/>
        <v>684.0997425393374</v>
      </c>
      <c r="F215" s="3">
        <f t="shared" si="22"/>
        <v>62603.534960581506</v>
      </c>
      <c r="G215" s="3">
        <f t="shared" si="23"/>
        <v>119003.31055191332</v>
      </c>
      <c r="H215" s="8">
        <f t="shared" si="20"/>
        <v>181606.84551249482</v>
      </c>
    </row>
    <row r="216" spans="2:8" ht="14.5" x14ac:dyDescent="0.35">
      <c r="B216" s="1">
        <v>206</v>
      </c>
      <c r="C216" s="8">
        <f t="shared" si="21"/>
        <v>120996.68944808668</v>
      </c>
      <c r="D216" s="8">
        <f t="shared" si="18"/>
        <v>200.65284333474744</v>
      </c>
      <c r="E216" s="3">
        <f t="shared" si="19"/>
        <v>685.23420794571518</v>
      </c>
      <c r="F216" s="3">
        <f t="shared" si="22"/>
        <v>62804.187803916255</v>
      </c>
      <c r="G216" s="3">
        <f t="shared" si="23"/>
        <v>119688.54475985904</v>
      </c>
      <c r="H216" s="8">
        <f t="shared" si="20"/>
        <v>182492.73256377529</v>
      </c>
    </row>
    <row r="217" spans="2:8" ht="14.5" x14ac:dyDescent="0.35">
      <c r="B217" s="1">
        <v>207</v>
      </c>
      <c r="C217" s="8">
        <f t="shared" si="21"/>
        <v>120311.45524014096</v>
      </c>
      <c r="D217" s="8">
        <f t="shared" si="18"/>
        <v>199.51649660657097</v>
      </c>
      <c r="E217" s="3">
        <f t="shared" si="19"/>
        <v>686.37055467389166</v>
      </c>
      <c r="F217" s="3">
        <f t="shared" si="22"/>
        <v>63003.704300522826</v>
      </c>
      <c r="G217" s="3">
        <f t="shared" si="23"/>
        <v>120374.91531453293</v>
      </c>
      <c r="H217" s="8">
        <f t="shared" si="20"/>
        <v>183378.61961505577</v>
      </c>
    </row>
    <row r="218" spans="2:8" ht="14.5" x14ac:dyDescent="0.35">
      <c r="B218" s="1">
        <v>208</v>
      </c>
      <c r="C218" s="8">
        <f t="shared" si="21"/>
        <v>119625.08468546707</v>
      </c>
      <c r="D218" s="8">
        <f t="shared" si="18"/>
        <v>198.37826543673668</v>
      </c>
      <c r="E218" s="3">
        <f t="shared" si="19"/>
        <v>687.50878584372595</v>
      </c>
      <c r="F218" s="3">
        <f t="shared" si="22"/>
        <v>63202.082565959565</v>
      </c>
      <c r="G218" s="3">
        <f t="shared" si="23"/>
        <v>121062.42410037667</v>
      </c>
      <c r="H218" s="8">
        <f t="shared" si="20"/>
        <v>184264.50666633624</v>
      </c>
    </row>
    <row r="219" spans="2:8" ht="14.5" x14ac:dyDescent="0.35">
      <c r="B219" s="1">
        <v>209</v>
      </c>
      <c r="C219" s="8">
        <f t="shared" si="21"/>
        <v>118937.57589962333</v>
      </c>
      <c r="D219" s="8">
        <f t="shared" si="18"/>
        <v>197.2381467002125</v>
      </c>
      <c r="E219" s="3">
        <f t="shared" si="19"/>
        <v>688.64890458025013</v>
      </c>
      <c r="F219" s="3">
        <f t="shared" si="22"/>
        <v>63399.320712659777</v>
      </c>
      <c r="G219" s="3">
        <f t="shared" si="23"/>
        <v>121751.07300495691</v>
      </c>
      <c r="H219" s="8">
        <f t="shared" si="20"/>
        <v>185150.39371761668</v>
      </c>
    </row>
    <row r="220" spans="2:8" ht="14.5" x14ac:dyDescent="0.35">
      <c r="B220" s="1">
        <v>210</v>
      </c>
      <c r="C220" s="8">
        <f t="shared" si="21"/>
        <v>118248.92699504309</v>
      </c>
      <c r="D220" s="8">
        <f t="shared" si="18"/>
        <v>196.09613726678356</v>
      </c>
      <c r="E220" s="3">
        <f t="shared" si="19"/>
        <v>689.79091401367907</v>
      </c>
      <c r="F220" s="3">
        <f t="shared" si="22"/>
        <v>63595.416849926558</v>
      </c>
      <c r="G220" s="3">
        <f t="shared" si="23"/>
        <v>122440.86391897059</v>
      </c>
      <c r="H220" s="8">
        <f t="shared" si="20"/>
        <v>186036.28076889715</v>
      </c>
    </row>
    <row r="221" spans="2:8" ht="14.5" x14ac:dyDescent="0.35">
      <c r="B221" s="1">
        <v>211</v>
      </c>
      <c r="C221" s="8">
        <f t="shared" si="21"/>
        <v>117559.13608102941</v>
      </c>
      <c r="D221" s="8">
        <f t="shared" si="18"/>
        <v>194.95223400104442</v>
      </c>
      <c r="E221" s="3">
        <f t="shared" si="19"/>
        <v>690.93481727941821</v>
      </c>
      <c r="F221" s="3">
        <f t="shared" si="22"/>
        <v>63790.369083927602</v>
      </c>
      <c r="G221" s="3">
        <f t="shared" si="23"/>
        <v>123131.79873625</v>
      </c>
      <c r="H221" s="8">
        <f t="shared" si="20"/>
        <v>186922.16782017759</v>
      </c>
    </row>
    <row r="222" spans="2:8" ht="14.5" x14ac:dyDescent="0.35">
      <c r="B222" s="1">
        <v>212</v>
      </c>
      <c r="C222" s="8">
        <f t="shared" si="21"/>
        <v>116868.20126375</v>
      </c>
      <c r="D222" s="8">
        <f t="shared" si="18"/>
        <v>193.80643376238936</v>
      </c>
      <c r="E222" s="3">
        <f t="shared" si="19"/>
        <v>692.08061751807327</v>
      </c>
      <c r="F222" s="3">
        <f t="shared" si="22"/>
        <v>63984.17551768999</v>
      </c>
      <c r="G222" s="3">
        <f t="shared" si="23"/>
        <v>123823.87935376808</v>
      </c>
      <c r="H222" s="8">
        <f t="shared" si="20"/>
        <v>187808.05487145807</v>
      </c>
    </row>
    <row r="223" spans="2:8" ht="14.5" x14ac:dyDescent="0.35">
      <c r="B223" s="1">
        <v>213</v>
      </c>
      <c r="C223" s="8">
        <f t="shared" si="21"/>
        <v>116176.12064623192</v>
      </c>
      <c r="D223" s="8">
        <f t="shared" si="18"/>
        <v>192.65873340500514</v>
      </c>
      <c r="E223" s="3">
        <f t="shared" si="19"/>
        <v>693.22831787545749</v>
      </c>
      <c r="F223" s="3">
        <f t="shared" si="22"/>
        <v>64176.834251094995</v>
      </c>
      <c r="G223" s="3">
        <f t="shared" si="23"/>
        <v>124517.10767164353</v>
      </c>
      <c r="H223" s="8">
        <f t="shared" si="20"/>
        <v>188693.94192273854</v>
      </c>
    </row>
    <row r="224" spans="2:8" ht="14.5" x14ac:dyDescent="0.35">
      <c r="B224" s="1">
        <v>214</v>
      </c>
      <c r="C224" s="8">
        <f t="shared" si="21"/>
        <v>115482.89232835647</v>
      </c>
      <c r="D224" s="8">
        <f t="shared" si="18"/>
        <v>191.50912977786163</v>
      </c>
      <c r="E224" s="3">
        <f t="shared" si="19"/>
        <v>694.377921502601</v>
      </c>
      <c r="F224" s="3">
        <f t="shared" si="22"/>
        <v>64368.343380872859</v>
      </c>
      <c r="G224" s="3">
        <f t="shared" si="23"/>
        <v>125211.48559314614</v>
      </c>
      <c r="H224" s="8">
        <f t="shared" si="20"/>
        <v>189579.82897401898</v>
      </c>
    </row>
    <row r="225" spans="2:8" ht="14.5" x14ac:dyDescent="0.35">
      <c r="B225" s="1">
        <v>215</v>
      </c>
      <c r="C225" s="8">
        <f t="shared" si="21"/>
        <v>114788.51440685386</v>
      </c>
      <c r="D225" s="8">
        <f t="shared" si="18"/>
        <v>190.35761972470334</v>
      </c>
      <c r="E225" s="3">
        <f t="shared" si="19"/>
        <v>695.52943155575929</v>
      </c>
      <c r="F225" s="3">
        <f t="shared" si="22"/>
        <v>64558.701000597561</v>
      </c>
      <c r="G225" s="3">
        <f t="shared" si="23"/>
        <v>125907.01502470189</v>
      </c>
      <c r="H225" s="8">
        <f t="shared" si="20"/>
        <v>190465.71602529945</v>
      </c>
    </row>
    <row r="226" spans="2:8" ht="14.5" x14ac:dyDescent="0.35">
      <c r="B226" s="1">
        <v>216</v>
      </c>
      <c r="C226" s="8">
        <f t="shared" si="21"/>
        <v>114092.98497529811</v>
      </c>
      <c r="D226" s="8">
        <f t="shared" si="18"/>
        <v>189.20420008403994</v>
      </c>
      <c r="E226" s="3">
        <f t="shared" si="19"/>
        <v>696.68285119642269</v>
      </c>
      <c r="F226" s="3">
        <f t="shared" si="22"/>
        <v>64747.905200681598</v>
      </c>
      <c r="G226" s="3">
        <f t="shared" si="23"/>
        <v>126603.69787589832</v>
      </c>
      <c r="H226" s="8">
        <f t="shared" si="20"/>
        <v>191351.60307657992</v>
      </c>
    </row>
    <row r="227" spans="2:8" ht="14.5" x14ac:dyDescent="0.35">
      <c r="B227" s="1">
        <v>217</v>
      </c>
      <c r="C227" s="8">
        <f t="shared" si="21"/>
        <v>113396.30212410168</v>
      </c>
      <c r="D227" s="8">
        <f t="shared" si="18"/>
        <v>188.04886768913934</v>
      </c>
      <c r="E227" s="3">
        <f t="shared" si="19"/>
        <v>697.83818359132329</v>
      </c>
      <c r="F227" s="3">
        <f t="shared" si="22"/>
        <v>64935.954068370738</v>
      </c>
      <c r="G227" s="3">
        <f t="shared" si="23"/>
        <v>127301.53605948963</v>
      </c>
      <c r="H227" s="8">
        <f t="shared" si="20"/>
        <v>192237.49012786036</v>
      </c>
    </row>
    <row r="228" spans="2:8" ht="14.5" x14ac:dyDescent="0.35">
      <c r="B228" s="1">
        <v>218</v>
      </c>
      <c r="C228" s="8">
        <f t="shared" si="21"/>
        <v>112698.46394051037</v>
      </c>
      <c r="D228" s="8">
        <f t="shared" si="18"/>
        <v>186.89161936801702</v>
      </c>
      <c r="E228" s="3">
        <f t="shared" si="19"/>
        <v>698.99543191244561</v>
      </c>
      <c r="F228" s="3">
        <f t="shared" si="22"/>
        <v>65122.845687738758</v>
      </c>
      <c r="G228" s="3">
        <f t="shared" si="23"/>
        <v>128000.53149140209</v>
      </c>
      <c r="H228" s="8">
        <f t="shared" si="20"/>
        <v>193123.37717914084</v>
      </c>
    </row>
    <row r="229" spans="2:8" ht="14.5" x14ac:dyDescent="0.35">
      <c r="B229" s="1">
        <v>219</v>
      </c>
      <c r="C229" s="8">
        <f t="shared" si="21"/>
        <v>111999.46850859791</v>
      </c>
      <c r="D229" s="8">
        <f t="shared" si="18"/>
        <v>185.73245194342894</v>
      </c>
      <c r="E229" s="3">
        <f t="shared" si="19"/>
        <v>700.15459933703369</v>
      </c>
      <c r="F229" s="3">
        <f t="shared" si="22"/>
        <v>65308.578139682184</v>
      </c>
      <c r="G229" s="3">
        <f t="shared" si="23"/>
        <v>128700.68609073912</v>
      </c>
      <c r="H229" s="8">
        <f t="shared" si="20"/>
        <v>194009.26423042131</v>
      </c>
    </row>
    <row r="230" spans="2:8" ht="14.5" x14ac:dyDescent="0.35">
      <c r="B230" s="1">
        <v>220</v>
      </c>
      <c r="C230" s="8">
        <f t="shared" si="21"/>
        <v>111299.31390926088</v>
      </c>
      <c r="D230" s="8">
        <f t="shared" si="18"/>
        <v>184.5713622328617</v>
      </c>
      <c r="E230" s="3">
        <f t="shared" si="19"/>
        <v>701.31568904760093</v>
      </c>
      <c r="F230" s="3">
        <f t="shared" si="22"/>
        <v>65493.149501915046</v>
      </c>
      <c r="G230" s="3">
        <f t="shared" si="23"/>
        <v>129402.00177978672</v>
      </c>
      <c r="H230" s="8">
        <f t="shared" si="20"/>
        <v>194895.15128170175</v>
      </c>
    </row>
    <row r="231" spans="2:8" ht="14.5" x14ac:dyDescent="0.35">
      <c r="B231" s="1">
        <v>221</v>
      </c>
      <c r="C231" s="8">
        <f t="shared" si="21"/>
        <v>110597.99822021328</v>
      </c>
      <c r="D231" s="8">
        <f t="shared" si="18"/>
        <v>183.40834704852455</v>
      </c>
      <c r="E231" s="3">
        <f t="shared" si="19"/>
        <v>702.47870423193808</v>
      </c>
      <c r="F231" s="3">
        <f t="shared" si="22"/>
        <v>65676.557848963566</v>
      </c>
      <c r="G231" s="3">
        <f t="shared" si="23"/>
        <v>130104.48048401866</v>
      </c>
      <c r="H231" s="8">
        <f t="shared" si="20"/>
        <v>195781.03833298222</v>
      </c>
    </row>
    <row r="232" spans="2:8" ht="14.5" x14ac:dyDescent="0.35">
      <c r="B232" s="1">
        <v>222</v>
      </c>
      <c r="C232" s="8">
        <f t="shared" si="21"/>
        <v>109895.51951598134</v>
      </c>
      <c r="D232" s="8">
        <f t="shared" si="18"/>
        <v>182.24340319733983</v>
      </c>
      <c r="E232" s="3">
        <f t="shared" si="19"/>
        <v>703.6436480831228</v>
      </c>
      <c r="F232" s="3">
        <f t="shared" si="22"/>
        <v>65858.801252160905</v>
      </c>
      <c r="G232" s="3">
        <f t="shared" si="23"/>
        <v>130808.12413210177</v>
      </c>
      <c r="H232" s="8">
        <f t="shared" si="20"/>
        <v>196666.92538426269</v>
      </c>
    </row>
    <row r="233" spans="2:8" ht="14.5" x14ac:dyDescent="0.35">
      <c r="B233" s="1">
        <v>223</v>
      </c>
      <c r="C233" s="8">
        <f t="shared" si="21"/>
        <v>109191.87586789823</v>
      </c>
      <c r="D233" s="8">
        <f t="shared" si="18"/>
        <v>181.0765274809354</v>
      </c>
      <c r="E233" s="3">
        <f t="shared" si="19"/>
        <v>704.81052379952723</v>
      </c>
      <c r="F233" s="3">
        <f t="shared" si="22"/>
        <v>66039.877779641844</v>
      </c>
      <c r="G233" s="3">
        <f t="shared" si="23"/>
        <v>131512.93465590131</v>
      </c>
      <c r="H233" s="8">
        <f t="shared" si="20"/>
        <v>197552.81243554316</v>
      </c>
    </row>
    <row r="234" spans="2:8" ht="14.5" x14ac:dyDescent="0.35">
      <c r="B234" s="1">
        <v>224</v>
      </c>
      <c r="C234" s="8">
        <f t="shared" si="21"/>
        <v>108487.06534409869</v>
      </c>
      <c r="D234" s="8">
        <f t="shared" si="18"/>
        <v>179.90771669563446</v>
      </c>
      <c r="E234" s="3">
        <f t="shared" si="19"/>
        <v>705.97933458482817</v>
      </c>
      <c r="F234" s="3">
        <f t="shared" si="22"/>
        <v>66219.785496337485</v>
      </c>
      <c r="G234" s="3">
        <f t="shared" si="23"/>
        <v>132218.91399048612</v>
      </c>
      <c r="H234" s="8">
        <f t="shared" si="20"/>
        <v>198438.69948682361</v>
      </c>
    </row>
    <row r="235" spans="2:8" ht="14.5" x14ac:dyDescent="0.35">
      <c r="B235" s="1">
        <v>225</v>
      </c>
      <c r="C235" s="8">
        <f t="shared" si="21"/>
        <v>107781.08600951386</v>
      </c>
      <c r="D235" s="8">
        <f t="shared" si="18"/>
        <v>178.73696763244811</v>
      </c>
      <c r="E235" s="3">
        <f t="shared" si="19"/>
        <v>707.15008364801452</v>
      </c>
      <c r="F235" s="3">
        <f t="shared" si="22"/>
        <v>66398.52246396993</v>
      </c>
      <c r="G235" s="3">
        <f t="shared" si="23"/>
        <v>132926.06407413413</v>
      </c>
      <c r="H235" s="8">
        <f t="shared" si="20"/>
        <v>199324.58653810405</v>
      </c>
    </row>
    <row r="236" spans="2:8" ht="14.5" x14ac:dyDescent="0.35">
      <c r="B236" s="1">
        <v>226</v>
      </c>
      <c r="C236" s="8">
        <f t="shared" si="21"/>
        <v>107073.93592586585</v>
      </c>
      <c r="D236" s="8">
        <f t="shared" si="18"/>
        <v>177.56427707706519</v>
      </c>
      <c r="E236" s="3">
        <f t="shared" si="19"/>
        <v>708.32277420339744</v>
      </c>
      <c r="F236" s="3">
        <f t="shared" si="22"/>
        <v>66576.086741046995</v>
      </c>
      <c r="G236" s="3">
        <f t="shared" si="23"/>
        <v>133634.38684833754</v>
      </c>
      <c r="H236" s="8">
        <f t="shared" si="20"/>
        <v>200210.47358938452</v>
      </c>
    </row>
    <row r="237" spans="2:8" ht="14.5" x14ac:dyDescent="0.35">
      <c r="B237" s="1">
        <v>227</v>
      </c>
      <c r="C237" s="8">
        <f t="shared" si="21"/>
        <v>106365.61315166246</v>
      </c>
      <c r="D237" s="8">
        <f t="shared" si="18"/>
        <v>176.38964180984442</v>
      </c>
      <c r="E237" s="3">
        <f t="shared" si="19"/>
        <v>709.49740947061821</v>
      </c>
      <c r="F237" s="3">
        <f t="shared" si="22"/>
        <v>66752.476382856839</v>
      </c>
      <c r="G237" s="3">
        <f t="shared" si="23"/>
        <v>134343.88425780815</v>
      </c>
      <c r="H237" s="8">
        <f t="shared" si="20"/>
        <v>201096.36064066499</v>
      </c>
    </row>
    <row r="238" spans="2:8" ht="14.5" x14ac:dyDescent="0.35">
      <c r="B238" s="1">
        <v>228</v>
      </c>
      <c r="C238" s="8">
        <f t="shared" si="21"/>
        <v>105656.11574219185</v>
      </c>
      <c r="D238" s="8">
        <f t="shared" si="18"/>
        <v>175.21305860580571</v>
      </c>
      <c r="E238" s="3">
        <f t="shared" si="19"/>
        <v>710.67399267465692</v>
      </c>
      <c r="F238" s="3">
        <f t="shared" si="22"/>
        <v>66927.689441462644</v>
      </c>
      <c r="G238" s="3">
        <f t="shared" si="23"/>
        <v>135054.55825048281</v>
      </c>
      <c r="H238" s="8">
        <f t="shared" si="20"/>
        <v>201982.24769194546</v>
      </c>
    </row>
    <row r="239" spans="2:8" ht="14.5" x14ac:dyDescent="0.35">
      <c r="B239" s="1">
        <v>229</v>
      </c>
      <c r="C239" s="8">
        <f t="shared" si="21"/>
        <v>104945.44174951719</v>
      </c>
      <c r="D239" s="8">
        <f t="shared" si="18"/>
        <v>174.03452423462033</v>
      </c>
      <c r="E239" s="3">
        <f t="shared" si="19"/>
        <v>711.85252704584229</v>
      </c>
      <c r="F239" s="3">
        <f t="shared" si="22"/>
        <v>67101.723965697267</v>
      </c>
      <c r="G239" s="3">
        <f t="shared" si="23"/>
        <v>135766.41077752865</v>
      </c>
      <c r="H239" s="8">
        <f t="shared" si="20"/>
        <v>202868.13474322594</v>
      </c>
    </row>
    <row r="240" spans="2:8" ht="14.5" x14ac:dyDescent="0.35">
      <c r="B240" s="1">
        <v>230</v>
      </c>
      <c r="C240" s="8">
        <f t="shared" si="21"/>
        <v>104233.58922247135</v>
      </c>
      <c r="D240" s="8">
        <f t="shared" si="18"/>
        <v>172.85403546060263</v>
      </c>
      <c r="E240" s="3">
        <f t="shared" si="19"/>
        <v>713.03301581986</v>
      </c>
      <c r="F240" s="3">
        <f t="shared" si="22"/>
        <v>67274.578001157875</v>
      </c>
      <c r="G240" s="3">
        <f t="shared" si="23"/>
        <v>136479.4437933485</v>
      </c>
      <c r="H240" s="8">
        <f t="shared" si="20"/>
        <v>203754.02179450638</v>
      </c>
    </row>
    <row r="241" spans="2:8" ht="14.5" x14ac:dyDescent="0.35">
      <c r="B241" s="1">
        <v>231</v>
      </c>
      <c r="C241" s="8">
        <f t="shared" si="21"/>
        <v>103520.55620665148</v>
      </c>
      <c r="D241" s="8">
        <f t="shared" si="18"/>
        <v>171.67158904270127</v>
      </c>
      <c r="E241" s="3">
        <f t="shared" si="19"/>
        <v>714.21546223776136</v>
      </c>
      <c r="F241" s="3">
        <f t="shared" si="22"/>
        <v>67446.249590200576</v>
      </c>
      <c r="G241" s="3">
        <f t="shared" si="23"/>
        <v>137193.65925558627</v>
      </c>
      <c r="H241" s="8">
        <f t="shared" si="20"/>
        <v>204639.90884578685</v>
      </c>
    </row>
    <row r="242" spans="2:8" ht="14.5" x14ac:dyDescent="0.35">
      <c r="B242" s="1">
        <v>232</v>
      </c>
      <c r="C242" s="8">
        <f t="shared" si="21"/>
        <v>102806.34074441373</v>
      </c>
      <c r="D242" s="8">
        <f t="shared" si="18"/>
        <v>170.48718173449026</v>
      </c>
      <c r="E242" s="3">
        <f t="shared" si="19"/>
        <v>715.39986954597236</v>
      </c>
      <c r="F242" s="3">
        <f t="shared" si="22"/>
        <v>67616.736771935073</v>
      </c>
      <c r="G242" s="3">
        <f t="shared" si="23"/>
        <v>137909.05912513225</v>
      </c>
      <c r="H242" s="8">
        <f t="shared" si="20"/>
        <v>205525.79589706732</v>
      </c>
    </row>
    <row r="243" spans="2:8" ht="14.5" x14ac:dyDescent="0.35">
      <c r="B243" s="1">
        <v>233</v>
      </c>
      <c r="C243" s="8">
        <f t="shared" si="21"/>
        <v>102090.94087486775</v>
      </c>
      <c r="D243" s="8">
        <f t="shared" si="18"/>
        <v>169.30081028416009</v>
      </c>
      <c r="E243" s="3">
        <f t="shared" si="19"/>
        <v>716.58624099630254</v>
      </c>
      <c r="F243" s="3">
        <f t="shared" si="22"/>
        <v>67786.037582219229</v>
      </c>
      <c r="G243" s="3">
        <f t="shared" si="23"/>
        <v>138625.64536612856</v>
      </c>
      <c r="H243" s="8">
        <f t="shared" si="20"/>
        <v>206411.68294834779</v>
      </c>
    </row>
    <row r="244" spans="2:8" ht="14.5" x14ac:dyDescent="0.35">
      <c r="B244" s="1">
        <v>234</v>
      </c>
      <c r="C244" s="8">
        <f t="shared" si="21"/>
        <v>101374.35463387145</v>
      </c>
      <c r="D244" s="8">
        <f t="shared" si="18"/>
        <v>168.11247143450794</v>
      </c>
      <c r="E244" s="3">
        <f t="shared" si="19"/>
        <v>717.77457984595469</v>
      </c>
      <c r="F244" s="3">
        <f t="shared" si="22"/>
        <v>67954.150053653735</v>
      </c>
      <c r="G244" s="3">
        <f t="shared" si="23"/>
        <v>139343.41994597451</v>
      </c>
      <c r="H244" s="8">
        <f t="shared" si="20"/>
        <v>207297.56999962823</v>
      </c>
    </row>
    <row r="245" spans="2:8" ht="14.5" x14ac:dyDescent="0.35">
      <c r="B245" s="1">
        <v>235</v>
      </c>
      <c r="C245" s="8">
        <f t="shared" si="21"/>
        <v>100656.5800540255</v>
      </c>
      <c r="D245" s="8">
        <f t="shared" si="18"/>
        <v>166.92216192293006</v>
      </c>
      <c r="E245" s="3">
        <f t="shared" si="19"/>
        <v>718.96488935753257</v>
      </c>
      <c r="F245" s="3">
        <f t="shared" si="22"/>
        <v>68121.072215576671</v>
      </c>
      <c r="G245" s="3">
        <f t="shared" si="23"/>
        <v>140062.38483533205</v>
      </c>
      <c r="H245" s="8">
        <f t="shared" si="20"/>
        <v>208183.45705090871</v>
      </c>
    </row>
    <row r="246" spans="2:8" ht="14.5" x14ac:dyDescent="0.35">
      <c r="B246" s="1">
        <v>236</v>
      </c>
      <c r="C246" s="8">
        <f t="shared" si="21"/>
        <v>99937.615164667965</v>
      </c>
      <c r="D246" s="8">
        <f t="shared" si="18"/>
        <v>165.72987848141202</v>
      </c>
      <c r="E246" s="3">
        <f t="shared" si="19"/>
        <v>720.15717279905061</v>
      </c>
      <c r="F246" s="3">
        <f t="shared" si="22"/>
        <v>68286.802094058075</v>
      </c>
      <c r="G246" s="3">
        <f t="shared" si="23"/>
        <v>140782.5420081311</v>
      </c>
      <c r="H246" s="8">
        <f t="shared" si="20"/>
        <v>209069.34410218918</v>
      </c>
    </row>
    <row r="247" spans="2:8" ht="14.5" x14ac:dyDescent="0.35">
      <c r="B247" s="1">
        <v>237</v>
      </c>
      <c r="C247" s="8">
        <f t="shared" si="21"/>
        <v>99217.457991868912</v>
      </c>
      <c r="D247" s="8">
        <f t="shared" si="18"/>
        <v>164.53561783652037</v>
      </c>
      <c r="E247" s="3">
        <f t="shared" si="19"/>
        <v>721.35143344394226</v>
      </c>
      <c r="F247" s="3">
        <f t="shared" si="22"/>
        <v>68451.337711894594</v>
      </c>
      <c r="G247" s="3">
        <f t="shared" si="23"/>
        <v>141503.89344157506</v>
      </c>
      <c r="H247" s="8">
        <f t="shared" si="20"/>
        <v>209955.23115346965</v>
      </c>
    </row>
    <row r="248" spans="2:8" ht="14.5" x14ac:dyDescent="0.35">
      <c r="B248" s="1">
        <v>238</v>
      </c>
      <c r="C248" s="8">
        <f t="shared" si="21"/>
        <v>98496.106558424974</v>
      </c>
      <c r="D248" s="8">
        <f t="shared" si="18"/>
        <v>163.33937670939258</v>
      </c>
      <c r="E248" s="3">
        <f t="shared" si="19"/>
        <v>722.54767457107005</v>
      </c>
      <c r="F248" s="3">
        <f t="shared" si="22"/>
        <v>68614.677088603989</v>
      </c>
      <c r="G248" s="3">
        <f t="shared" si="23"/>
        <v>142226.44111614613</v>
      </c>
      <c r="H248" s="8">
        <f t="shared" si="20"/>
        <v>210841.11820475012</v>
      </c>
    </row>
    <row r="249" spans="2:8" ht="14.5" x14ac:dyDescent="0.35">
      <c r="B249" s="1">
        <v>239</v>
      </c>
      <c r="C249" s="8">
        <f t="shared" si="21"/>
        <v>97773.558883853897</v>
      </c>
      <c r="D249" s="8">
        <f t="shared" si="18"/>
        <v>162.14115181572879</v>
      </c>
      <c r="E249" s="3">
        <f t="shared" si="19"/>
        <v>723.74589946473384</v>
      </c>
      <c r="F249" s="3">
        <f t="shared" si="22"/>
        <v>68776.818240419714</v>
      </c>
      <c r="G249" s="3">
        <f t="shared" si="23"/>
        <v>142950.18701561086</v>
      </c>
      <c r="H249" s="8">
        <f t="shared" si="20"/>
        <v>211727.00525603059</v>
      </c>
    </row>
    <row r="250" spans="2:8" ht="14.5" x14ac:dyDescent="0.35">
      <c r="B250" s="1">
        <v>240</v>
      </c>
      <c r="C250" s="8">
        <f t="shared" si="21"/>
        <v>97049.812984389166</v>
      </c>
      <c r="D250" s="8">
        <f t="shared" si="18"/>
        <v>160.94093986578309</v>
      </c>
      <c r="E250" s="3">
        <f t="shared" si="19"/>
        <v>724.94611141467954</v>
      </c>
      <c r="F250" s="3">
        <f t="shared" si="22"/>
        <v>68937.759180285502</v>
      </c>
      <c r="G250" s="3">
        <f t="shared" si="23"/>
        <v>143675.13312702553</v>
      </c>
      <c r="H250" s="8">
        <f t="shared" si="20"/>
        <v>212612.89230731103</v>
      </c>
    </row>
    <row r="251" spans="2:8" ht="14.5" x14ac:dyDescent="0.35">
      <c r="B251" s="1">
        <v>241</v>
      </c>
      <c r="C251" s="8">
        <f t="shared" si="21"/>
        <v>96324.866872974482</v>
      </c>
      <c r="D251" s="8">
        <f t="shared" si="18"/>
        <v>159.73873756435376</v>
      </c>
      <c r="E251" s="3">
        <f t="shared" si="19"/>
        <v>726.14831371610887</v>
      </c>
      <c r="F251" s="3">
        <f t="shared" si="22"/>
        <v>69097.497917849862</v>
      </c>
      <c r="G251" s="3">
        <f t="shared" si="23"/>
        <v>144401.28144074164</v>
      </c>
      <c r="H251" s="8">
        <f t="shared" si="20"/>
        <v>213498.77935859151</v>
      </c>
    </row>
    <row r="252" spans="2:8" ht="14.5" x14ac:dyDescent="0.35">
      <c r="B252" s="1">
        <v>242</v>
      </c>
      <c r="C252" s="8">
        <f t="shared" si="21"/>
        <v>95598.71855925837</v>
      </c>
      <c r="D252" s="8">
        <f t="shared" si="18"/>
        <v>158.53454161077457</v>
      </c>
      <c r="E252" s="3">
        <f t="shared" si="19"/>
        <v>727.35250966968806</v>
      </c>
      <c r="F252" s="3">
        <f t="shared" si="22"/>
        <v>69256.032459460635</v>
      </c>
      <c r="G252" s="3">
        <f t="shared" si="23"/>
        <v>145128.63395041134</v>
      </c>
      <c r="H252" s="8">
        <f t="shared" si="20"/>
        <v>214384.66640987198</v>
      </c>
    </row>
    <row r="253" spans="2:8" ht="14.5" x14ac:dyDescent="0.35">
      <c r="B253" s="1">
        <v>243</v>
      </c>
      <c r="C253" s="8">
        <f t="shared" si="21"/>
        <v>94871.366049588687</v>
      </c>
      <c r="D253" s="8">
        <f t="shared" si="18"/>
        <v>157.32834869890576</v>
      </c>
      <c r="E253" s="3">
        <f t="shared" si="19"/>
        <v>728.55870258155687</v>
      </c>
      <c r="F253" s="3">
        <f t="shared" si="22"/>
        <v>69413.360808159545</v>
      </c>
      <c r="G253" s="3">
        <f t="shared" si="23"/>
        <v>145857.1926529929</v>
      </c>
      <c r="H253" s="8">
        <f t="shared" si="20"/>
        <v>215270.55346115245</v>
      </c>
    </row>
    <row r="254" spans="2:8" ht="14.5" x14ac:dyDescent="0.35">
      <c r="B254" s="1">
        <v>244</v>
      </c>
      <c r="C254" s="8">
        <f t="shared" si="21"/>
        <v>94142.807347007125</v>
      </c>
      <c r="D254" s="8">
        <f t="shared" si="18"/>
        <v>156.12015551712477</v>
      </c>
      <c r="E254" s="3">
        <f t="shared" si="19"/>
        <v>729.76689576333786</v>
      </c>
      <c r="F254" s="3">
        <f t="shared" si="22"/>
        <v>69569.480963676673</v>
      </c>
      <c r="G254" s="3">
        <f t="shared" si="23"/>
        <v>146586.95954875625</v>
      </c>
      <c r="H254" s="8">
        <f t="shared" si="20"/>
        <v>216156.44051243292</v>
      </c>
    </row>
    <row r="255" spans="2:8" ht="14.5" x14ac:dyDescent="0.35">
      <c r="B255" s="1">
        <v>245</v>
      </c>
      <c r="C255" s="8">
        <f t="shared" si="21"/>
        <v>93413.040451243782</v>
      </c>
      <c r="D255" s="8">
        <f t="shared" si="18"/>
        <v>154.90995874831731</v>
      </c>
      <c r="E255" s="3">
        <f t="shared" si="19"/>
        <v>730.97709253214532</v>
      </c>
      <c r="F255" s="3">
        <f t="shared" si="22"/>
        <v>69724.390922424995</v>
      </c>
      <c r="G255" s="3">
        <f t="shared" si="23"/>
        <v>147317.9366412884</v>
      </c>
      <c r="H255" s="8">
        <f t="shared" si="20"/>
        <v>217042.32756371339</v>
      </c>
    </row>
    <row r="256" spans="2:8" ht="14.5" x14ac:dyDescent="0.35">
      <c r="B256" s="1">
        <v>246</v>
      </c>
      <c r="C256" s="8">
        <f t="shared" si="21"/>
        <v>92682.063358711632</v>
      </c>
      <c r="D256" s="8">
        <f t="shared" si="18"/>
        <v>153.69775506986809</v>
      </c>
      <c r="E256" s="3">
        <f t="shared" si="19"/>
        <v>732.18929621059453</v>
      </c>
      <c r="F256" s="3">
        <f t="shared" si="22"/>
        <v>69878.088677494859</v>
      </c>
      <c r="G256" s="3">
        <f t="shared" si="23"/>
        <v>148050.12593749899</v>
      </c>
      <c r="H256" s="8">
        <f t="shared" si="20"/>
        <v>217928.21461499383</v>
      </c>
    </row>
    <row r="257" spans="2:8" ht="14.5" x14ac:dyDescent="0.35">
      <c r="B257" s="1">
        <v>247</v>
      </c>
      <c r="C257" s="8">
        <f t="shared" si="21"/>
        <v>91949.87406250104</v>
      </c>
      <c r="D257" s="8">
        <f t="shared" si="18"/>
        <v>152.48354115365225</v>
      </c>
      <c r="E257" s="3">
        <f t="shared" si="19"/>
        <v>733.40351012681037</v>
      </c>
      <c r="F257" s="3">
        <f t="shared" si="22"/>
        <v>70030.572218648507</v>
      </c>
      <c r="G257" s="3">
        <f t="shared" si="23"/>
        <v>148783.5294476258</v>
      </c>
      <c r="H257" s="8">
        <f t="shared" si="20"/>
        <v>218814.10166627431</v>
      </c>
    </row>
    <row r="258" spans="2:8" ht="14.5" x14ac:dyDescent="0.35">
      <c r="B258" s="1">
        <v>248</v>
      </c>
      <c r="C258" s="8">
        <f t="shared" si="21"/>
        <v>91216.47055237423</v>
      </c>
      <c r="D258" s="8">
        <f t="shared" si="18"/>
        <v>151.26731366602542</v>
      </c>
      <c r="E258" s="3">
        <f t="shared" si="19"/>
        <v>734.61973761443721</v>
      </c>
      <c r="F258" s="3">
        <f t="shared" si="22"/>
        <v>70181.839532314538</v>
      </c>
      <c r="G258" s="3">
        <f t="shared" si="23"/>
        <v>149518.14918524024</v>
      </c>
      <c r="H258" s="8">
        <f t="shared" si="20"/>
        <v>219699.98871755478</v>
      </c>
    </row>
    <row r="259" spans="2:8" ht="14.5" x14ac:dyDescent="0.35">
      <c r="B259" s="1">
        <v>249</v>
      </c>
      <c r="C259" s="8">
        <f t="shared" si="21"/>
        <v>90481.85081475979</v>
      </c>
      <c r="D259" s="8">
        <f t="shared" si="18"/>
        <v>150.04906926781484</v>
      </c>
      <c r="E259" s="3">
        <f t="shared" si="19"/>
        <v>735.83798201264779</v>
      </c>
      <c r="F259" s="3">
        <f t="shared" si="22"/>
        <v>70331.888601582352</v>
      </c>
      <c r="G259" s="3">
        <f t="shared" si="23"/>
        <v>150253.9871672529</v>
      </c>
      <c r="H259" s="8">
        <f t="shared" si="20"/>
        <v>220585.87576883525</v>
      </c>
    </row>
    <row r="260" spans="2:8" ht="14.5" x14ac:dyDescent="0.35">
      <c r="B260" s="1">
        <v>250</v>
      </c>
      <c r="C260" s="8">
        <f t="shared" si="21"/>
        <v>89746.012832747147</v>
      </c>
      <c r="D260" s="8">
        <f t="shared" si="18"/>
        <v>148.82880461431057</v>
      </c>
      <c r="E260" s="3">
        <f t="shared" si="19"/>
        <v>737.05824666615206</v>
      </c>
      <c r="F260" s="3">
        <f t="shared" si="22"/>
        <v>70480.717406196665</v>
      </c>
      <c r="G260" s="3">
        <f t="shared" si="23"/>
        <v>150991.04541391906</v>
      </c>
      <c r="H260" s="8">
        <f t="shared" si="20"/>
        <v>221471.76282011572</v>
      </c>
    </row>
    <row r="261" spans="2:8" ht="14.5" x14ac:dyDescent="0.35">
      <c r="B261" s="1">
        <v>251</v>
      </c>
      <c r="C261" s="8">
        <f t="shared" si="21"/>
        <v>89008.954586080989</v>
      </c>
      <c r="D261" s="8">
        <f t="shared" si="18"/>
        <v>147.60651635525574</v>
      </c>
      <c r="E261" s="3">
        <f t="shared" si="19"/>
        <v>738.28053492520689</v>
      </c>
      <c r="F261" s="3">
        <f t="shared" si="22"/>
        <v>70628.323922551921</v>
      </c>
      <c r="G261" s="3">
        <f t="shared" si="23"/>
        <v>151729.32594884426</v>
      </c>
      <c r="H261" s="8">
        <f t="shared" si="20"/>
        <v>222357.64987139619</v>
      </c>
    </row>
    <row r="262" spans="2:8" ht="14.5" x14ac:dyDescent="0.35">
      <c r="B262" s="1">
        <v>252</v>
      </c>
      <c r="C262" s="8">
        <f t="shared" si="21"/>
        <v>88270.674051155787</v>
      </c>
      <c r="D262" s="8">
        <f t="shared" si="18"/>
        <v>146.38220113483828</v>
      </c>
      <c r="E262" s="3">
        <f t="shared" si="19"/>
        <v>739.50485014562435</v>
      </c>
      <c r="F262" s="3">
        <f t="shared" si="22"/>
        <v>70774.706123686759</v>
      </c>
      <c r="G262" s="3">
        <f t="shared" si="23"/>
        <v>152468.83079898989</v>
      </c>
      <c r="H262" s="8">
        <f t="shared" si="20"/>
        <v>223243.53692267666</v>
      </c>
    </row>
    <row r="263" spans="2:8" ht="14.5" x14ac:dyDescent="0.35">
      <c r="B263" s="1">
        <v>253</v>
      </c>
      <c r="C263" s="8">
        <f t="shared" si="21"/>
        <v>87531.169201010169</v>
      </c>
      <c r="D263" s="8">
        <f t="shared" si="18"/>
        <v>145.15585559167994</v>
      </c>
      <c r="E263" s="3">
        <f t="shared" si="19"/>
        <v>740.73119568878269</v>
      </c>
      <c r="F263" s="3">
        <f t="shared" si="22"/>
        <v>70919.861979278445</v>
      </c>
      <c r="G263" s="3">
        <f t="shared" si="23"/>
        <v>153209.56199467866</v>
      </c>
      <c r="H263" s="8">
        <f t="shared" si="20"/>
        <v>224129.42397395711</v>
      </c>
    </row>
    <row r="264" spans="2:8" ht="14.5" x14ac:dyDescent="0.35">
      <c r="B264" s="1">
        <v>254</v>
      </c>
      <c r="C264" s="8">
        <f t="shared" si="21"/>
        <v>86790.438005321383</v>
      </c>
      <c r="D264" s="8">
        <f t="shared" si="18"/>
        <v>143.92747635882949</v>
      </c>
      <c r="E264" s="3">
        <f t="shared" si="19"/>
        <v>741.95957492163313</v>
      </c>
      <c r="F264" s="3">
        <f t="shared" si="22"/>
        <v>71063.789455637278</v>
      </c>
      <c r="G264" s="3">
        <f t="shared" si="23"/>
        <v>153951.5215696003</v>
      </c>
      <c r="H264" s="8">
        <f t="shared" si="20"/>
        <v>225015.31102523758</v>
      </c>
    </row>
    <row r="265" spans="2:8" ht="14.5" x14ac:dyDescent="0.35">
      <c r="B265" s="1">
        <v>255</v>
      </c>
      <c r="C265" s="8">
        <f t="shared" si="21"/>
        <v>86048.478430399744</v>
      </c>
      <c r="D265" s="8">
        <f t="shared" si="18"/>
        <v>142.69706006375134</v>
      </c>
      <c r="E265" s="3">
        <f t="shared" si="19"/>
        <v>743.18999121671129</v>
      </c>
      <c r="F265" s="3">
        <f t="shared" si="22"/>
        <v>71206.486515701035</v>
      </c>
      <c r="G265" s="3">
        <f t="shared" si="23"/>
        <v>154694.711560817</v>
      </c>
      <c r="H265" s="8">
        <f t="shared" si="20"/>
        <v>225901.19807651802</v>
      </c>
    </row>
    <row r="266" spans="2:8" ht="14.5" x14ac:dyDescent="0.35">
      <c r="B266" s="1">
        <v>256</v>
      </c>
      <c r="C266" s="8">
        <f t="shared" si="21"/>
        <v>85305.28843918303</v>
      </c>
      <c r="D266" s="8">
        <f t="shared" si="18"/>
        <v>141.4646033283168</v>
      </c>
      <c r="E266" s="3">
        <f t="shared" si="19"/>
        <v>744.42244795214583</v>
      </c>
      <c r="F266" s="3">
        <f t="shared" si="22"/>
        <v>71347.951119029356</v>
      </c>
      <c r="G266" s="3">
        <f t="shared" si="23"/>
        <v>155439.13400876915</v>
      </c>
      <c r="H266" s="8">
        <f t="shared" si="20"/>
        <v>226787.08512779849</v>
      </c>
    </row>
    <row r="267" spans="2:8" ht="14.5" x14ac:dyDescent="0.35">
      <c r="B267" s="1">
        <v>257</v>
      </c>
      <c r="C267" s="8">
        <f t="shared" si="21"/>
        <v>84560.865991230879</v>
      </c>
      <c r="D267" s="8">
        <f t="shared" ref="D267:D330" si="24">$C$6 - $E267</f>
        <v>140.23010276879597</v>
      </c>
      <c r="E267" s="3">
        <f t="shared" ref="E267:E330" si="25">$C$5*(1+$B$2/12)^($B267-1)</f>
        <v>745.65694851166666</v>
      </c>
      <c r="F267" s="3">
        <f t="shared" si="22"/>
        <v>71488.18122179815</v>
      </c>
      <c r="G267" s="3">
        <f t="shared" si="23"/>
        <v>156184.79095728081</v>
      </c>
      <c r="H267" s="8">
        <f t="shared" ref="H267:H330" si="26">$F267 + $G267</f>
        <v>227672.97217907896</v>
      </c>
    </row>
    <row r="268" spans="2:8" ht="14.5" x14ac:dyDescent="0.35">
      <c r="B268" s="1">
        <v>258</v>
      </c>
      <c r="C268" s="8">
        <f t="shared" ref="C268:C331" si="27">$C267-$E267</f>
        <v>83815.209042719216</v>
      </c>
      <c r="D268" s="8">
        <f t="shared" si="24"/>
        <v>138.99355499584749</v>
      </c>
      <c r="E268" s="3">
        <f t="shared" si="25"/>
        <v>746.89349628461514</v>
      </c>
      <c r="F268" s="3">
        <f t="shared" ref="F268:F331" si="28">$F267 + $D268</f>
        <v>71627.174776793996</v>
      </c>
      <c r="G268" s="3">
        <f t="shared" ref="G268:G331" si="29">$G267 + $E268</f>
        <v>156931.68445356542</v>
      </c>
      <c r="H268" s="8">
        <f t="shared" si="26"/>
        <v>228558.85923035943</v>
      </c>
    </row>
    <row r="269" spans="2:8" ht="14.5" x14ac:dyDescent="0.35">
      <c r="B269" s="1">
        <v>259</v>
      </c>
      <c r="C269" s="8">
        <f t="shared" si="27"/>
        <v>83068.315546434605</v>
      </c>
      <c r="D269" s="8">
        <f t="shared" si="24"/>
        <v>137.75495661450896</v>
      </c>
      <c r="E269" s="3">
        <f t="shared" si="25"/>
        <v>748.13209466595367</v>
      </c>
      <c r="F269" s="3">
        <f t="shared" si="28"/>
        <v>71764.929733408499</v>
      </c>
      <c r="G269" s="3">
        <f t="shared" si="29"/>
        <v>157679.81654823138</v>
      </c>
      <c r="H269" s="8">
        <f t="shared" si="26"/>
        <v>229444.74628163988</v>
      </c>
    </row>
    <row r="270" spans="2:8" ht="14.5" x14ac:dyDescent="0.35">
      <c r="B270" s="1">
        <v>260</v>
      </c>
      <c r="C270" s="8">
        <f t="shared" si="27"/>
        <v>82320.183451768651</v>
      </c>
      <c r="D270" s="8">
        <f t="shared" si="24"/>
        <v>136.51430422418787</v>
      </c>
      <c r="E270" s="3">
        <f t="shared" si="25"/>
        <v>749.37274705627476</v>
      </c>
      <c r="F270" s="3">
        <f t="shared" si="28"/>
        <v>71901.444037632682</v>
      </c>
      <c r="G270" s="3">
        <f t="shared" si="29"/>
        <v>158429.18929528765</v>
      </c>
      <c r="H270" s="8">
        <f t="shared" si="26"/>
        <v>230330.63333292032</v>
      </c>
    </row>
    <row r="271" spans="2:8" ht="14.5" x14ac:dyDescent="0.35">
      <c r="B271" s="1">
        <v>261</v>
      </c>
      <c r="C271" s="8">
        <f t="shared" si="27"/>
        <v>81570.810704712378</v>
      </c>
      <c r="D271" s="8">
        <f t="shared" si="24"/>
        <v>135.27159441865297</v>
      </c>
      <c r="E271" s="3">
        <f t="shared" si="25"/>
        <v>750.61545686180966</v>
      </c>
      <c r="F271" s="3">
        <f t="shared" si="28"/>
        <v>72036.715632051331</v>
      </c>
      <c r="G271" s="3">
        <f t="shared" si="29"/>
        <v>159179.80475214947</v>
      </c>
      <c r="H271" s="8">
        <f t="shared" si="26"/>
        <v>231216.52038420079</v>
      </c>
    </row>
    <row r="272" spans="2:8" ht="14.5" x14ac:dyDescent="0.35">
      <c r="B272" s="1">
        <v>262</v>
      </c>
      <c r="C272" s="8">
        <f t="shared" si="27"/>
        <v>80820.19524785057</v>
      </c>
      <c r="D272" s="8">
        <f t="shared" si="24"/>
        <v>134.02682378602367</v>
      </c>
      <c r="E272" s="3">
        <f t="shared" si="25"/>
        <v>751.86022749443896</v>
      </c>
      <c r="F272" s="3">
        <f t="shared" si="28"/>
        <v>72170.74245583736</v>
      </c>
      <c r="G272" s="3">
        <f t="shared" si="29"/>
        <v>159931.66497964392</v>
      </c>
      <c r="H272" s="8">
        <f t="shared" si="26"/>
        <v>232102.40743548126</v>
      </c>
    </row>
    <row r="273" spans="2:8" ht="14.5" x14ac:dyDescent="0.35">
      <c r="B273" s="1">
        <v>263</v>
      </c>
      <c r="C273" s="8">
        <f t="shared" si="27"/>
        <v>80068.335020356128</v>
      </c>
      <c r="D273" s="8">
        <f t="shared" si="24"/>
        <v>132.77998890876211</v>
      </c>
      <c r="E273" s="3">
        <f t="shared" si="25"/>
        <v>753.10706237170052</v>
      </c>
      <c r="F273" s="3">
        <f t="shared" si="28"/>
        <v>72303.522444746122</v>
      </c>
      <c r="G273" s="3">
        <f t="shared" si="29"/>
        <v>160684.77204201563</v>
      </c>
      <c r="H273" s="8">
        <f t="shared" si="26"/>
        <v>232988.29448676173</v>
      </c>
    </row>
    <row r="274" spans="2:8" ht="14.5" x14ac:dyDescent="0.35">
      <c r="B274" s="1">
        <v>264</v>
      </c>
      <c r="C274" s="8">
        <f t="shared" si="27"/>
        <v>79315.227957984433</v>
      </c>
      <c r="D274" s="8">
        <f t="shared" si="24"/>
        <v>131.53108636366244</v>
      </c>
      <c r="E274" s="3">
        <f t="shared" si="25"/>
        <v>754.35596491680019</v>
      </c>
      <c r="F274" s="3">
        <f t="shared" si="28"/>
        <v>72435.053531109792</v>
      </c>
      <c r="G274" s="3">
        <f t="shared" si="29"/>
        <v>161439.12800693241</v>
      </c>
      <c r="H274" s="8">
        <f t="shared" si="26"/>
        <v>233874.1815380422</v>
      </c>
    </row>
    <row r="275" spans="2:8" ht="14.5" x14ac:dyDescent="0.35">
      <c r="B275" s="1">
        <v>265</v>
      </c>
      <c r="C275" s="8">
        <f t="shared" si="27"/>
        <v>78560.871993067631</v>
      </c>
      <c r="D275" s="8">
        <f t="shared" si="24"/>
        <v>130.28011272184222</v>
      </c>
      <c r="E275" s="3">
        <f t="shared" si="25"/>
        <v>755.60693855862041</v>
      </c>
      <c r="F275" s="3">
        <f t="shared" si="28"/>
        <v>72565.333643831633</v>
      </c>
      <c r="G275" s="3">
        <f t="shared" si="29"/>
        <v>162194.73494549104</v>
      </c>
      <c r="H275" s="8">
        <f t="shared" si="26"/>
        <v>234760.06858932268</v>
      </c>
    </row>
    <row r="276" spans="2:8" ht="14.5" x14ac:dyDescent="0.35">
      <c r="B276" s="1">
        <v>266</v>
      </c>
      <c r="C276" s="8">
        <f t="shared" si="27"/>
        <v>77805.265054509015</v>
      </c>
      <c r="D276" s="8">
        <f t="shared" si="24"/>
        <v>129.02706454873248</v>
      </c>
      <c r="E276" s="3">
        <f t="shared" si="25"/>
        <v>756.85998673173015</v>
      </c>
      <c r="F276" s="3">
        <f t="shared" si="28"/>
        <v>72694.360708380365</v>
      </c>
      <c r="G276" s="3">
        <f t="shared" si="29"/>
        <v>162951.59493222277</v>
      </c>
      <c r="H276" s="8">
        <f t="shared" si="26"/>
        <v>235645.95564060315</v>
      </c>
    </row>
    <row r="277" spans="2:8" ht="14.5" x14ac:dyDescent="0.35">
      <c r="B277" s="1">
        <v>267</v>
      </c>
      <c r="C277" s="8">
        <f t="shared" si="27"/>
        <v>77048.40506777729</v>
      </c>
      <c r="D277" s="8">
        <f t="shared" si="24"/>
        <v>127.77193840406915</v>
      </c>
      <c r="E277" s="3">
        <f t="shared" si="25"/>
        <v>758.11511287639348</v>
      </c>
      <c r="F277" s="3">
        <f t="shared" si="28"/>
        <v>72822.132646784434</v>
      </c>
      <c r="G277" s="3">
        <f t="shared" si="29"/>
        <v>163709.71004509917</v>
      </c>
      <c r="H277" s="8">
        <f t="shared" si="26"/>
        <v>236531.84269188362</v>
      </c>
    </row>
    <row r="278" spans="2:8" ht="14.5" x14ac:dyDescent="0.35">
      <c r="B278" s="1">
        <v>268</v>
      </c>
      <c r="C278" s="8">
        <f t="shared" si="27"/>
        <v>76290.289954900902</v>
      </c>
      <c r="D278" s="8">
        <f t="shared" si="24"/>
        <v>126.51473084188228</v>
      </c>
      <c r="E278" s="3">
        <f t="shared" si="25"/>
        <v>759.37232043858035</v>
      </c>
      <c r="F278" s="3">
        <f t="shared" si="28"/>
        <v>72948.647377626316</v>
      </c>
      <c r="G278" s="3">
        <f t="shared" si="29"/>
        <v>164469.08236553776</v>
      </c>
      <c r="H278" s="8">
        <f t="shared" si="26"/>
        <v>237417.72974316409</v>
      </c>
    </row>
    <row r="279" spans="2:8" ht="14.5" x14ac:dyDescent="0.35">
      <c r="B279" s="1">
        <v>269</v>
      </c>
      <c r="C279" s="8">
        <f t="shared" si="27"/>
        <v>75530.917634462327</v>
      </c>
      <c r="D279" s="8">
        <f t="shared" si="24"/>
        <v>125.25543841048841</v>
      </c>
      <c r="E279" s="3">
        <f t="shared" si="25"/>
        <v>760.63161286997422</v>
      </c>
      <c r="F279" s="3">
        <f t="shared" si="28"/>
        <v>73073.902816036803</v>
      </c>
      <c r="G279" s="3">
        <f t="shared" si="29"/>
        <v>165229.71397840773</v>
      </c>
      <c r="H279" s="8">
        <f t="shared" si="26"/>
        <v>238303.61679444453</v>
      </c>
    </row>
    <row r="280" spans="2:8" ht="14.5" x14ac:dyDescent="0.35">
      <c r="B280" s="1">
        <v>270</v>
      </c>
      <c r="C280" s="8">
        <f t="shared" si="27"/>
        <v>74770.286021592357</v>
      </c>
      <c r="D280" s="8">
        <f t="shared" si="24"/>
        <v>123.99405765247911</v>
      </c>
      <c r="E280" s="3">
        <f t="shared" si="25"/>
        <v>761.89299362798351</v>
      </c>
      <c r="F280" s="3">
        <f t="shared" si="28"/>
        <v>73197.896873689286</v>
      </c>
      <c r="G280" s="3">
        <f t="shared" si="29"/>
        <v>165991.60697203572</v>
      </c>
      <c r="H280" s="8">
        <f t="shared" si="26"/>
        <v>239189.503845725</v>
      </c>
    </row>
    <row r="281" spans="2:8" ht="14.5" x14ac:dyDescent="0.35">
      <c r="B281" s="1">
        <v>271</v>
      </c>
      <c r="C281" s="8">
        <f t="shared" si="27"/>
        <v>74008.393027964368</v>
      </c>
      <c r="D281" s="8">
        <f t="shared" si="24"/>
        <v>122.73058510471276</v>
      </c>
      <c r="E281" s="3">
        <f t="shared" si="25"/>
        <v>763.15646617574987</v>
      </c>
      <c r="F281" s="3">
        <f t="shared" si="28"/>
        <v>73320.627458793999</v>
      </c>
      <c r="G281" s="3">
        <f t="shared" si="29"/>
        <v>166754.76343821146</v>
      </c>
      <c r="H281" s="8">
        <f t="shared" si="26"/>
        <v>240075.39089700545</v>
      </c>
    </row>
    <row r="282" spans="2:8" ht="14.5" x14ac:dyDescent="0.35">
      <c r="B282" s="1">
        <v>272</v>
      </c>
      <c r="C282" s="8">
        <f t="shared" si="27"/>
        <v>73245.236561788624</v>
      </c>
      <c r="D282" s="8">
        <f t="shared" si="24"/>
        <v>121.46501729830447</v>
      </c>
      <c r="E282" s="3">
        <f t="shared" si="25"/>
        <v>764.42203398215815</v>
      </c>
      <c r="F282" s="3">
        <f t="shared" si="28"/>
        <v>73442.092476092308</v>
      </c>
      <c r="G282" s="3">
        <f t="shared" si="29"/>
        <v>167519.18547219361</v>
      </c>
      <c r="H282" s="8">
        <f t="shared" si="26"/>
        <v>240961.27794828592</v>
      </c>
    </row>
    <row r="283" spans="2:8" ht="14.5" x14ac:dyDescent="0.35">
      <c r="B283" s="1">
        <v>273</v>
      </c>
      <c r="C283" s="8">
        <f t="shared" si="27"/>
        <v>72480.814527806462</v>
      </c>
      <c r="D283" s="8">
        <f t="shared" si="24"/>
        <v>120.19735075861752</v>
      </c>
      <c r="E283" s="3">
        <f t="shared" si="25"/>
        <v>765.68970052184511</v>
      </c>
      <c r="F283" s="3">
        <f t="shared" si="28"/>
        <v>73562.289826850931</v>
      </c>
      <c r="G283" s="3">
        <f t="shared" si="29"/>
        <v>168284.87517271546</v>
      </c>
      <c r="H283" s="8">
        <f t="shared" si="26"/>
        <v>241847.16499956639</v>
      </c>
    </row>
    <row r="284" spans="2:8" ht="14.5" x14ac:dyDescent="0.35">
      <c r="B284" s="1">
        <v>274</v>
      </c>
      <c r="C284" s="8">
        <f t="shared" si="27"/>
        <v>71715.124827284613</v>
      </c>
      <c r="D284" s="8">
        <f t="shared" si="24"/>
        <v>118.92758200525213</v>
      </c>
      <c r="E284" s="3">
        <f t="shared" si="25"/>
        <v>766.95946927521049</v>
      </c>
      <c r="F284" s="3">
        <f t="shared" si="28"/>
        <v>73681.217408856188</v>
      </c>
      <c r="G284" s="3">
        <f t="shared" si="29"/>
        <v>169051.83464199066</v>
      </c>
      <c r="H284" s="8">
        <f t="shared" si="26"/>
        <v>242733.05205084686</v>
      </c>
    </row>
    <row r="285" spans="2:8" ht="14.5" x14ac:dyDescent="0.35">
      <c r="B285" s="1">
        <v>275</v>
      </c>
      <c r="C285" s="8">
        <f t="shared" si="27"/>
        <v>70948.165358009399</v>
      </c>
      <c r="D285" s="8">
        <f t="shared" si="24"/>
        <v>117.65570755203748</v>
      </c>
      <c r="E285" s="3">
        <f t="shared" si="25"/>
        <v>768.23134372842514</v>
      </c>
      <c r="F285" s="3">
        <f t="shared" si="28"/>
        <v>73798.873116408227</v>
      </c>
      <c r="G285" s="3">
        <f t="shared" si="29"/>
        <v>169820.06598571909</v>
      </c>
      <c r="H285" s="8">
        <f t="shared" si="26"/>
        <v>243618.93910212733</v>
      </c>
    </row>
    <row r="286" spans="2:8" ht="14.5" x14ac:dyDescent="0.35">
      <c r="B286" s="1">
        <v>276</v>
      </c>
      <c r="C286" s="8">
        <f t="shared" si="27"/>
        <v>70179.934014280967</v>
      </c>
      <c r="D286" s="8">
        <f t="shared" si="24"/>
        <v>116.3817239070213</v>
      </c>
      <c r="E286" s="3">
        <f t="shared" si="25"/>
        <v>769.50532737344133</v>
      </c>
      <c r="F286" s="3">
        <f t="shared" si="28"/>
        <v>73915.254840315247</v>
      </c>
      <c r="G286" s="3">
        <f t="shared" si="29"/>
        <v>170589.57131309254</v>
      </c>
      <c r="H286" s="8">
        <f t="shared" si="26"/>
        <v>244504.8261534078</v>
      </c>
    </row>
    <row r="287" spans="2:8" ht="14.5" x14ac:dyDescent="0.35">
      <c r="B287" s="1">
        <v>277</v>
      </c>
      <c r="C287" s="8">
        <f t="shared" si="27"/>
        <v>69410.428686907529</v>
      </c>
      <c r="D287" s="8">
        <f t="shared" si="24"/>
        <v>115.10562757246032</v>
      </c>
      <c r="E287" s="3">
        <f t="shared" si="25"/>
        <v>770.78142370800231</v>
      </c>
      <c r="F287" s="3">
        <f t="shared" si="28"/>
        <v>74030.360467887702</v>
      </c>
      <c r="G287" s="3">
        <f t="shared" si="29"/>
        <v>171360.35273680056</v>
      </c>
      <c r="H287" s="8">
        <f t="shared" si="26"/>
        <v>245390.71320468828</v>
      </c>
    </row>
    <row r="288" spans="2:8" ht="14.5" x14ac:dyDescent="0.35">
      <c r="B288" s="1">
        <v>278</v>
      </c>
      <c r="C288" s="8">
        <f t="shared" si="27"/>
        <v>68639.647263199528</v>
      </c>
      <c r="D288" s="8">
        <f t="shared" si="24"/>
        <v>113.82741504481112</v>
      </c>
      <c r="E288" s="3">
        <f t="shared" si="25"/>
        <v>772.05963623565151</v>
      </c>
      <c r="F288" s="3">
        <f t="shared" si="28"/>
        <v>74144.187882932514</v>
      </c>
      <c r="G288" s="3">
        <f t="shared" si="29"/>
        <v>172132.4123730362</v>
      </c>
      <c r="H288" s="8">
        <f t="shared" si="26"/>
        <v>246276.60025596872</v>
      </c>
    </row>
    <row r="289" spans="2:8" ht="14.5" x14ac:dyDescent="0.35">
      <c r="B289" s="1">
        <v>279</v>
      </c>
      <c r="C289" s="8">
        <f t="shared" si="27"/>
        <v>67867.587626963883</v>
      </c>
      <c r="D289" s="8">
        <f t="shared" si="24"/>
        <v>112.5470828147204</v>
      </c>
      <c r="E289" s="3">
        <f t="shared" si="25"/>
        <v>773.33996846574223</v>
      </c>
      <c r="F289" s="3">
        <f t="shared" si="28"/>
        <v>74256.734965747237</v>
      </c>
      <c r="G289" s="3">
        <f t="shared" si="29"/>
        <v>172905.75234150194</v>
      </c>
      <c r="H289" s="8">
        <f t="shared" si="26"/>
        <v>247162.48730724916</v>
      </c>
    </row>
    <row r="290" spans="2:8" ht="14.5" x14ac:dyDescent="0.35">
      <c r="B290" s="1">
        <v>280</v>
      </c>
      <c r="C290" s="8">
        <f t="shared" si="27"/>
        <v>67094.247658498134</v>
      </c>
      <c r="D290" s="8">
        <f t="shared" si="24"/>
        <v>111.26462736701467</v>
      </c>
      <c r="E290" s="3">
        <f t="shared" si="25"/>
        <v>774.62242391344796</v>
      </c>
      <c r="F290" s="3">
        <f t="shared" si="28"/>
        <v>74367.999593114248</v>
      </c>
      <c r="G290" s="3">
        <f t="shared" si="29"/>
        <v>173680.37476541538</v>
      </c>
      <c r="H290" s="8">
        <f t="shared" si="26"/>
        <v>248048.37435852963</v>
      </c>
    </row>
    <row r="291" spans="2:8" ht="14.5" x14ac:dyDescent="0.35">
      <c r="B291" s="1">
        <v>281</v>
      </c>
      <c r="C291" s="8">
        <f t="shared" si="27"/>
        <v>66319.625234584688</v>
      </c>
      <c r="D291" s="8">
        <f t="shared" si="24"/>
        <v>109.9800451806916</v>
      </c>
      <c r="E291" s="3">
        <f t="shared" si="25"/>
        <v>775.90700609977102</v>
      </c>
      <c r="F291" s="3">
        <f t="shared" si="28"/>
        <v>74477.979638294943</v>
      </c>
      <c r="G291" s="3">
        <f t="shared" si="29"/>
        <v>174456.28177151515</v>
      </c>
      <c r="H291" s="8">
        <f t="shared" si="26"/>
        <v>248934.2614098101</v>
      </c>
    </row>
    <row r="292" spans="2:8" ht="14.5" x14ac:dyDescent="0.35">
      <c r="B292" s="1">
        <v>282</v>
      </c>
      <c r="C292" s="8">
        <f t="shared" si="27"/>
        <v>65543.718228484911</v>
      </c>
      <c r="D292" s="8">
        <f t="shared" si="24"/>
        <v>108.69333272890958</v>
      </c>
      <c r="E292" s="3">
        <f t="shared" si="25"/>
        <v>777.19371855155305</v>
      </c>
      <c r="F292" s="3">
        <f t="shared" si="28"/>
        <v>74586.672971023858</v>
      </c>
      <c r="G292" s="3">
        <f t="shared" si="29"/>
        <v>175233.47549006669</v>
      </c>
      <c r="H292" s="8">
        <f t="shared" si="26"/>
        <v>249820.14846109055</v>
      </c>
    </row>
    <row r="293" spans="2:8" ht="14.5" x14ac:dyDescent="0.35">
      <c r="B293" s="1">
        <v>283</v>
      </c>
      <c r="C293" s="8">
        <f t="shared" si="27"/>
        <v>64766.524509933355</v>
      </c>
      <c r="D293" s="8">
        <f t="shared" si="24"/>
        <v>107.40448647897824</v>
      </c>
      <c r="E293" s="3">
        <f t="shared" si="25"/>
        <v>778.48256480148439</v>
      </c>
      <c r="F293" s="3">
        <f t="shared" si="28"/>
        <v>74694.077457502834</v>
      </c>
      <c r="G293" s="3">
        <f t="shared" si="29"/>
        <v>176011.95805486818</v>
      </c>
      <c r="H293" s="8">
        <f t="shared" si="26"/>
        <v>250706.03551237102</v>
      </c>
    </row>
    <row r="294" spans="2:8" ht="14.5" x14ac:dyDescent="0.35">
      <c r="B294" s="1">
        <v>284</v>
      </c>
      <c r="C294" s="8">
        <f t="shared" si="27"/>
        <v>63988.041945131874</v>
      </c>
      <c r="D294" s="8">
        <f t="shared" si="24"/>
        <v>106.11350289234917</v>
      </c>
      <c r="E294" s="3">
        <f t="shared" si="25"/>
        <v>779.77354838811345</v>
      </c>
      <c r="F294" s="3">
        <f t="shared" si="28"/>
        <v>74800.190960395179</v>
      </c>
      <c r="G294" s="3">
        <f t="shared" si="29"/>
        <v>176791.73160325631</v>
      </c>
      <c r="H294" s="8">
        <f t="shared" si="26"/>
        <v>251591.92256365149</v>
      </c>
    </row>
    <row r="295" spans="2:8" ht="14.5" x14ac:dyDescent="0.35">
      <c r="B295" s="1">
        <v>285</v>
      </c>
      <c r="C295" s="8">
        <f t="shared" si="27"/>
        <v>63208.268396743762</v>
      </c>
      <c r="D295" s="8">
        <f t="shared" si="24"/>
        <v>104.82037842460556</v>
      </c>
      <c r="E295" s="3">
        <f t="shared" si="25"/>
        <v>781.06667285585706</v>
      </c>
      <c r="F295" s="3">
        <f t="shared" si="28"/>
        <v>74905.011338819779</v>
      </c>
      <c r="G295" s="3">
        <f t="shared" si="29"/>
        <v>177572.79827611215</v>
      </c>
      <c r="H295" s="8">
        <f t="shared" si="26"/>
        <v>252477.80961493193</v>
      </c>
    </row>
    <row r="296" spans="2:8" ht="14.5" x14ac:dyDescent="0.35">
      <c r="B296" s="1">
        <v>286</v>
      </c>
      <c r="C296" s="8">
        <f t="shared" si="27"/>
        <v>62427.201723887905</v>
      </c>
      <c r="D296" s="8">
        <f t="shared" si="24"/>
        <v>103.52510952545299</v>
      </c>
      <c r="E296" s="3">
        <f t="shared" si="25"/>
        <v>782.36194175500964</v>
      </c>
      <c r="F296" s="3">
        <f t="shared" si="28"/>
        <v>75008.536448345229</v>
      </c>
      <c r="G296" s="3">
        <f t="shared" si="29"/>
        <v>178355.16021786717</v>
      </c>
      <c r="H296" s="8">
        <f t="shared" si="26"/>
        <v>253363.6966662124</v>
      </c>
    </row>
    <row r="297" spans="2:8" ht="14.5" x14ac:dyDescent="0.35">
      <c r="B297" s="1">
        <v>287</v>
      </c>
      <c r="C297" s="8">
        <f t="shared" si="27"/>
        <v>61644.839782132898</v>
      </c>
      <c r="D297" s="8">
        <f t="shared" si="24"/>
        <v>102.2276926387093</v>
      </c>
      <c r="E297" s="3">
        <f t="shared" si="25"/>
        <v>783.65935864175333</v>
      </c>
      <c r="F297" s="3">
        <f t="shared" si="28"/>
        <v>75110.764140983942</v>
      </c>
      <c r="G297" s="3">
        <f t="shared" si="29"/>
        <v>179138.81957650892</v>
      </c>
      <c r="H297" s="8">
        <f t="shared" si="26"/>
        <v>254249.58371749287</v>
      </c>
    </row>
    <row r="298" spans="2:8" ht="14.5" x14ac:dyDescent="0.35">
      <c r="B298" s="1">
        <v>288</v>
      </c>
      <c r="C298" s="8">
        <f t="shared" si="27"/>
        <v>60861.180423491147</v>
      </c>
      <c r="D298" s="8">
        <f t="shared" si="24"/>
        <v>100.92812420229495</v>
      </c>
      <c r="E298" s="3">
        <f t="shared" si="25"/>
        <v>784.95892707816768</v>
      </c>
      <c r="F298" s="3">
        <f t="shared" si="28"/>
        <v>75211.692265186241</v>
      </c>
      <c r="G298" s="3">
        <f t="shared" si="29"/>
        <v>179923.77850358709</v>
      </c>
      <c r="H298" s="8">
        <f t="shared" si="26"/>
        <v>255135.47076877335</v>
      </c>
    </row>
    <row r="299" spans="2:8" ht="14.5" x14ac:dyDescent="0.35">
      <c r="B299" s="1">
        <v>289</v>
      </c>
      <c r="C299" s="8">
        <f t="shared" si="27"/>
        <v>60076.221496412982</v>
      </c>
      <c r="D299" s="8">
        <f t="shared" si="24"/>
        <v>99.626400648223694</v>
      </c>
      <c r="E299" s="3">
        <f t="shared" si="25"/>
        <v>786.26065063223894</v>
      </c>
      <c r="F299" s="3">
        <f t="shared" si="28"/>
        <v>75311.318665834464</v>
      </c>
      <c r="G299" s="3">
        <f t="shared" si="29"/>
        <v>180710.03915421932</v>
      </c>
      <c r="H299" s="8">
        <f t="shared" si="26"/>
        <v>256021.35782005379</v>
      </c>
    </row>
    <row r="300" spans="2:8" ht="14.5" x14ac:dyDescent="0.35">
      <c r="B300" s="1">
        <v>290</v>
      </c>
      <c r="C300" s="8">
        <f t="shared" si="27"/>
        <v>59289.960845780741</v>
      </c>
      <c r="D300" s="8">
        <f t="shared" si="24"/>
        <v>98.322518402591982</v>
      </c>
      <c r="E300" s="3">
        <f t="shared" si="25"/>
        <v>787.56453287787065</v>
      </c>
      <c r="F300" s="3">
        <f t="shared" si="28"/>
        <v>75409.641184237058</v>
      </c>
      <c r="G300" s="3">
        <f t="shared" si="29"/>
        <v>181497.6036870972</v>
      </c>
      <c r="H300" s="8">
        <f t="shared" si="26"/>
        <v>256907.24487133426</v>
      </c>
    </row>
    <row r="301" spans="2:8" ht="14.5" x14ac:dyDescent="0.35">
      <c r="B301" s="1">
        <v>291</v>
      </c>
      <c r="C301" s="8">
        <f t="shared" si="27"/>
        <v>58502.396312902871</v>
      </c>
      <c r="D301" s="8">
        <f t="shared" si="24"/>
        <v>97.01647388556944</v>
      </c>
      <c r="E301" s="3">
        <f t="shared" si="25"/>
        <v>788.87057739489319</v>
      </c>
      <c r="F301" s="3">
        <f t="shared" si="28"/>
        <v>75506.657658122625</v>
      </c>
      <c r="G301" s="3">
        <f t="shared" si="29"/>
        <v>182286.47426449211</v>
      </c>
      <c r="H301" s="8">
        <f t="shared" si="26"/>
        <v>257793.13192261473</v>
      </c>
    </row>
    <row r="302" spans="2:8" ht="14.5" x14ac:dyDescent="0.35">
      <c r="B302" s="1">
        <v>292</v>
      </c>
      <c r="C302" s="8">
        <f t="shared" si="27"/>
        <v>57713.525735507981</v>
      </c>
      <c r="D302" s="8">
        <f t="shared" si="24"/>
        <v>95.708263511389532</v>
      </c>
      <c r="E302" s="3">
        <f t="shared" si="25"/>
        <v>790.1787877690731</v>
      </c>
      <c r="F302" s="3">
        <f t="shared" si="28"/>
        <v>75602.365921634017</v>
      </c>
      <c r="G302" s="3">
        <f t="shared" si="29"/>
        <v>183076.65305226119</v>
      </c>
      <c r="H302" s="8">
        <f t="shared" si="26"/>
        <v>258679.0189738952</v>
      </c>
    </row>
    <row r="303" spans="2:8" ht="14.5" x14ac:dyDescent="0.35">
      <c r="B303" s="1">
        <v>293</v>
      </c>
      <c r="C303" s="8">
        <f t="shared" si="27"/>
        <v>56923.346947738908</v>
      </c>
      <c r="D303" s="8">
        <f t="shared" si="24"/>
        <v>94.397883688339448</v>
      </c>
      <c r="E303" s="3">
        <f t="shared" si="25"/>
        <v>791.48916759212318</v>
      </c>
      <c r="F303" s="3">
        <f t="shared" si="28"/>
        <v>75696.763805322349</v>
      </c>
      <c r="G303" s="3">
        <f t="shared" si="29"/>
        <v>183868.1422198533</v>
      </c>
      <c r="H303" s="8">
        <f t="shared" si="26"/>
        <v>259564.90602517565</v>
      </c>
    </row>
    <row r="304" spans="2:8" ht="14.5" x14ac:dyDescent="0.35">
      <c r="B304" s="1">
        <v>294</v>
      </c>
      <c r="C304" s="8">
        <f t="shared" si="27"/>
        <v>56131.857780146784</v>
      </c>
      <c r="D304" s="8">
        <f t="shared" si="24"/>
        <v>93.085330818749071</v>
      </c>
      <c r="E304" s="3">
        <f t="shared" si="25"/>
        <v>792.80172046171356</v>
      </c>
      <c r="F304" s="3">
        <f t="shared" si="28"/>
        <v>75789.8491361411</v>
      </c>
      <c r="G304" s="3">
        <f t="shared" si="29"/>
        <v>184660.94394031502</v>
      </c>
      <c r="H304" s="8">
        <f t="shared" si="26"/>
        <v>260450.79307645612</v>
      </c>
    </row>
    <row r="305" spans="2:8" ht="14.5" x14ac:dyDescent="0.35">
      <c r="B305" s="1">
        <v>295</v>
      </c>
      <c r="C305" s="8">
        <f t="shared" si="27"/>
        <v>55339.05605968507</v>
      </c>
      <c r="D305" s="8">
        <f t="shared" si="24"/>
        <v>91.770601298983365</v>
      </c>
      <c r="E305" s="3">
        <f t="shared" si="25"/>
        <v>794.11644998147926</v>
      </c>
      <c r="F305" s="3">
        <f t="shared" si="28"/>
        <v>75881.61973744008</v>
      </c>
      <c r="G305" s="3">
        <f t="shared" si="29"/>
        <v>185455.06039029651</v>
      </c>
      <c r="H305" s="8">
        <f t="shared" si="26"/>
        <v>261336.68012773659</v>
      </c>
    </row>
    <row r="306" spans="2:8" ht="14.5" x14ac:dyDescent="0.35">
      <c r="B306" s="1">
        <v>296</v>
      </c>
      <c r="C306" s="8">
        <f t="shared" si="27"/>
        <v>54544.939609703593</v>
      </c>
      <c r="D306" s="8">
        <f t="shared" si="24"/>
        <v>90.453691519430777</v>
      </c>
      <c r="E306" s="3">
        <f t="shared" si="25"/>
        <v>795.43335976103185</v>
      </c>
      <c r="F306" s="3">
        <f t="shared" si="28"/>
        <v>75972.073428959513</v>
      </c>
      <c r="G306" s="3">
        <f t="shared" si="29"/>
        <v>186250.49375005753</v>
      </c>
      <c r="H306" s="8">
        <f t="shared" si="26"/>
        <v>262222.56717901706</v>
      </c>
    </row>
    <row r="307" spans="2:8" ht="14.5" x14ac:dyDescent="0.35">
      <c r="B307" s="1">
        <v>297</v>
      </c>
      <c r="C307" s="8">
        <f t="shared" si="27"/>
        <v>53749.506249942562</v>
      </c>
      <c r="D307" s="8">
        <f t="shared" si="24"/>
        <v>89.134597864493799</v>
      </c>
      <c r="E307" s="3">
        <f t="shared" si="25"/>
        <v>796.75245341596883</v>
      </c>
      <c r="F307" s="3">
        <f t="shared" si="28"/>
        <v>76061.20802682401</v>
      </c>
      <c r="G307" s="3">
        <f t="shared" si="29"/>
        <v>187047.24620347351</v>
      </c>
      <c r="H307" s="8">
        <f t="shared" si="26"/>
        <v>263108.45423029753</v>
      </c>
    </row>
    <row r="308" spans="2:8" ht="14.5" x14ac:dyDescent="0.35">
      <c r="B308" s="1">
        <v>298</v>
      </c>
      <c r="C308" s="8">
        <f t="shared" si="27"/>
        <v>52952.753796526595</v>
      </c>
      <c r="D308" s="8">
        <f t="shared" si="24"/>
        <v>87.813316712579081</v>
      </c>
      <c r="E308" s="3">
        <f t="shared" si="25"/>
        <v>798.07373456788355</v>
      </c>
      <c r="F308" s="3">
        <f t="shared" si="28"/>
        <v>76149.021343536588</v>
      </c>
      <c r="G308" s="3">
        <f t="shared" si="29"/>
        <v>187845.31993804139</v>
      </c>
      <c r="H308" s="8">
        <f t="shared" si="26"/>
        <v>263994.34128157794</v>
      </c>
    </row>
    <row r="309" spans="2:8" ht="14.5" x14ac:dyDescent="0.35">
      <c r="B309" s="1">
        <v>299</v>
      </c>
      <c r="C309" s="8">
        <f t="shared" si="27"/>
        <v>52154.680061958708</v>
      </c>
      <c r="D309" s="8">
        <f t="shared" si="24"/>
        <v>86.489844436087424</v>
      </c>
      <c r="E309" s="3">
        <f t="shared" si="25"/>
        <v>799.39720684437521</v>
      </c>
      <c r="F309" s="3">
        <f t="shared" si="28"/>
        <v>76235.511187972676</v>
      </c>
      <c r="G309" s="3">
        <f t="shared" si="29"/>
        <v>188644.71714488577</v>
      </c>
      <c r="H309" s="8">
        <f t="shared" si="26"/>
        <v>264880.22833285842</v>
      </c>
    </row>
    <row r="310" spans="2:8" ht="14.5" x14ac:dyDescent="0.35">
      <c r="B310" s="1">
        <v>300</v>
      </c>
      <c r="C310" s="8">
        <f t="shared" si="27"/>
        <v>51355.282855114332</v>
      </c>
      <c r="D310" s="8">
        <f t="shared" si="24"/>
        <v>85.164177401403663</v>
      </c>
      <c r="E310" s="3">
        <f t="shared" si="25"/>
        <v>800.72287387905897</v>
      </c>
      <c r="F310" s="3">
        <f t="shared" si="28"/>
        <v>76320.675365374074</v>
      </c>
      <c r="G310" s="3">
        <f t="shared" si="29"/>
        <v>189445.44001876484</v>
      </c>
      <c r="H310" s="8">
        <f t="shared" si="26"/>
        <v>265766.11538413889</v>
      </c>
    </row>
    <row r="311" spans="2:8" ht="14.5" x14ac:dyDescent="0.35">
      <c r="B311" s="1">
        <v>301</v>
      </c>
      <c r="C311" s="8">
        <f t="shared" si="27"/>
        <v>50554.559981235274</v>
      </c>
      <c r="D311" s="8">
        <f t="shared" si="24"/>
        <v>83.836311968887685</v>
      </c>
      <c r="E311" s="3">
        <f t="shared" si="25"/>
        <v>802.05073931157494</v>
      </c>
      <c r="F311" s="3">
        <f t="shared" si="28"/>
        <v>76404.511677342962</v>
      </c>
      <c r="G311" s="3">
        <f t="shared" si="29"/>
        <v>190247.49075807643</v>
      </c>
      <c r="H311" s="8">
        <f t="shared" si="26"/>
        <v>266652.00243541936</v>
      </c>
    </row>
    <row r="312" spans="2:8" ht="14.5" x14ac:dyDescent="0.35">
      <c r="B312" s="1">
        <v>302</v>
      </c>
      <c r="C312" s="8">
        <f t="shared" si="27"/>
        <v>49752.509241923697</v>
      </c>
      <c r="D312" s="8">
        <f t="shared" si="24"/>
        <v>82.50624449286272</v>
      </c>
      <c r="E312" s="3">
        <f t="shared" si="25"/>
        <v>803.38080678759991</v>
      </c>
      <c r="F312" s="3">
        <f t="shared" si="28"/>
        <v>76487.017921835824</v>
      </c>
      <c r="G312" s="3">
        <f t="shared" si="29"/>
        <v>191050.87156486404</v>
      </c>
      <c r="H312" s="8">
        <f t="shared" si="26"/>
        <v>267537.88948669983</v>
      </c>
    </row>
    <row r="313" spans="2:8" ht="14.5" x14ac:dyDescent="0.35">
      <c r="B313" s="1">
        <v>303</v>
      </c>
      <c r="C313" s="8">
        <f t="shared" si="27"/>
        <v>48949.128435136096</v>
      </c>
      <c r="D313" s="8">
        <f t="shared" si="24"/>
        <v>81.173971321606587</v>
      </c>
      <c r="E313" s="3">
        <f t="shared" si="25"/>
        <v>804.71307995885604</v>
      </c>
      <c r="F313" s="3">
        <f t="shared" si="28"/>
        <v>76568.191893157433</v>
      </c>
      <c r="G313" s="3">
        <f t="shared" si="29"/>
        <v>191855.5846448229</v>
      </c>
      <c r="H313" s="8">
        <f t="shared" si="26"/>
        <v>268423.7765379803</v>
      </c>
    </row>
    <row r="314" spans="2:8" ht="14.5" x14ac:dyDescent="0.35">
      <c r="B314" s="1">
        <v>304</v>
      </c>
      <c r="C314" s="8">
        <f t="shared" si="27"/>
        <v>48144.41535517724</v>
      </c>
      <c r="D314" s="8">
        <f t="shared" si="24"/>
        <v>79.839488797341346</v>
      </c>
      <c r="E314" s="3">
        <f t="shared" si="25"/>
        <v>806.04756248312128</v>
      </c>
      <c r="F314" s="3">
        <f t="shared" si="28"/>
        <v>76648.031381954774</v>
      </c>
      <c r="G314" s="3">
        <f t="shared" si="29"/>
        <v>192661.63220730601</v>
      </c>
      <c r="H314" s="8">
        <f t="shared" si="26"/>
        <v>269309.66358926077</v>
      </c>
    </row>
    <row r="315" spans="2:8" ht="14.5" x14ac:dyDescent="0.35">
      <c r="B315" s="1">
        <v>305</v>
      </c>
      <c r="C315" s="8">
        <f t="shared" si="27"/>
        <v>47338.367792694116</v>
      </c>
      <c r="D315" s="8">
        <f t="shared" si="24"/>
        <v>78.50279325622364</v>
      </c>
      <c r="E315" s="3">
        <f t="shared" si="25"/>
        <v>807.38425802423899</v>
      </c>
      <c r="F315" s="3">
        <f t="shared" si="28"/>
        <v>76726.534175210996</v>
      </c>
      <c r="G315" s="3">
        <f t="shared" si="29"/>
        <v>193469.01646533026</v>
      </c>
      <c r="H315" s="8">
        <f t="shared" si="26"/>
        <v>270195.55064054125</v>
      </c>
    </row>
    <row r="316" spans="2:8" ht="14.5" x14ac:dyDescent="0.35">
      <c r="B316" s="1">
        <v>306</v>
      </c>
      <c r="C316" s="8">
        <f t="shared" si="27"/>
        <v>46530.983534669875</v>
      </c>
      <c r="D316" s="8">
        <f t="shared" si="24"/>
        <v>77.163881028333435</v>
      </c>
      <c r="E316" s="3">
        <f t="shared" si="25"/>
        <v>808.72317025212919</v>
      </c>
      <c r="F316" s="3">
        <f t="shared" si="28"/>
        <v>76803.698056239329</v>
      </c>
      <c r="G316" s="3">
        <f t="shared" si="29"/>
        <v>194277.7396355824</v>
      </c>
      <c r="H316" s="8">
        <f t="shared" si="26"/>
        <v>271081.43769182172</v>
      </c>
    </row>
    <row r="317" spans="2:8" ht="14.5" x14ac:dyDescent="0.35">
      <c r="B317" s="1">
        <v>307</v>
      </c>
      <c r="C317" s="8">
        <f t="shared" si="27"/>
        <v>45722.260364417743</v>
      </c>
      <c r="D317" s="8">
        <f t="shared" si="24"/>
        <v>75.822748437665382</v>
      </c>
      <c r="E317" s="3">
        <f t="shared" si="25"/>
        <v>810.06430284279725</v>
      </c>
      <c r="F317" s="3">
        <f t="shared" si="28"/>
        <v>76879.520804676999</v>
      </c>
      <c r="G317" s="3">
        <f t="shared" si="29"/>
        <v>195087.8039384252</v>
      </c>
      <c r="H317" s="8">
        <f t="shared" si="26"/>
        <v>271967.32474310219</v>
      </c>
    </row>
    <row r="318" spans="2:8" ht="14.5" x14ac:dyDescent="0.35">
      <c r="B318" s="1">
        <v>308</v>
      </c>
      <c r="C318" s="8">
        <f t="shared" si="27"/>
        <v>44912.196061574949</v>
      </c>
      <c r="D318" s="8">
        <f t="shared" si="24"/>
        <v>74.479391802117789</v>
      </c>
      <c r="E318" s="3">
        <f t="shared" si="25"/>
        <v>811.40765947834484</v>
      </c>
      <c r="F318" s="3">
        <f t="shared" si="28"/>
        <v>76954.000196479115</v>
      </c>
      <c r="G318" s="3">
        <f t="shared" si="29"/>
        <v>195899.21159790354</v>
      </c>
      <c r="H318" s="8">
        <f t="shared" si="26"/>
        <v>272853.21179438266</v>
      </c>
    </row>
    <row r="319" spans="2:8" ht="14.5" x14ac:dyDescent="0.35">
      <c r="B319" s="1">
        <v>309</v>
      </c>
      <c r="C319" s="8">
        <f t="shared" si="27"/>
        <v>44100.788402096601</v>
      </c>
      <c r="D319" s="8">
        <f t="shared" si="24"/>
        <v>73.133807433483071</v>
      </c>
      <c r="E319" s="3">
        <f t="shared" si="25"/>
        <v>812.75324384697956</v>
      </c>
      <c r="F319" s="3">
        <f t="shared" si="28"/>
        <v>77027.134003912593</v>
      </c>
      <c r="G319" s="3">
        <f t="shared" si="29"/>
        <v>196711.96484175054</v>
      </c>
      <c r="H319" s="8">
        <f t="shared" si="26"/>
        <v>273739.09884566313</v>
      </c>
    </row>
    <row r="320" spans="2:8" ht="14.5" x14ac:dyDescent="0.35">
      <c r="B320" s="1">
        <v>310</v>
      </c>
      <c r="C320" s="8">
        <f t="shared" si="27"/>
        <v>43288.035158249622</v>
      </c>
      <c r="D320" s="8">
        <f t="shared" si="24"/>
        <v>71.785991637436723</v>
      </c>
      <c r="E320" s="3">
        <f t="shared" si="25"/>
        <v>814.10105964302591</v>
      </c>
      <c r="F320" s="3">
        <f t="shared" si="28"/>
        <v>77098.919995550037</v>
      </c>
      <c r="G320" s="3">
        <f t="shared" si="29"/>
        <v>197526.06590139357</v>
      </c>
      <c r="H320" s="8">
        <f t="shared" si="26"/>
        <v>274624.9858969436</v>
      </c>
    </row>
    <row r="321" spans="2:8" ht="14.5" x14ac:dyDescent="0.35">
      <c r="B321" s="1">
        <v>311</v>
      </c>
      <c r="C321" s="8">
        <f t="shared" si="27"/>
        <v>42473.934098606594</v>
      </c>
      <c r="D321" s="8">
        <f t="shared" si="24"/>
        <v>70.43594071352868</v>
      </c>
      <c r="E321" s="3">
        <f t="shared" si="25"/>
        <v>815.45111056693395</v>
      </c>
      <c r="F321" s="3">
        <f t="shared" si="28"/>
        <v>77169.355936263571</v>
      </c>
      <c r="G321" s="3">
        <f t="shared" si="29"/>
        <v>198341.5170119605</v>
      </c>
      <c r="H321" s="8">
        <f t="shared" si="26"/>
        <v>275510.87294822407</v>
      </c>
    </row>
    <row r="322" spans="2:8" ht="14.5" x14ac:dyDescent="0.35">
      <c r="B322" s="1">
        <v>312</v>
      </c>
      <c r="C322" s="8">
        <f t="shared" si="27"/>
        <v>41658.482988039657</v>
      </c>
      <c r="D322" s="8">
        <f t="shared" si="24"/>
        <v>69.083650955171947</v>
      </c>
      <c r="E322" s="3">
        <f t="shared" si="25"/>
        <v>816.80340032529068</v>
      </c>
      <c r="F322" s="3">
        <f t="shared" si="28"/>
        <v>77238.439587218745</v>
      </c>
      <c r="G322" s="3">
        <f t="shared" si="29"/>
        <v>199158.3204122858</v>
      </c>
      <c r="H322" s="8">
        <f t="shared" si="26"/>
        <v>276396.75999950455</v>
      </c>
    </row>
    <row r="323" spans="2:8" ht="14.5" x14ac:dyDescent="0.35">
      <c r="B323" s="1">
        <v>313</v>
      </c>
      <c r="C323" s="8">
        <f t="shared" si="27"/>
        <v>40841.679587714367</v>
      </c>
      <c r="D323" s="8">
        <f t="shared" si="24"/>
        <v>67.729118649632596</v>
      </c>
      <c r="E323" s="3">
        <f t="shared" si="25"/>
        <v>818.15793263083003</v>
      </c>
      <c r="F323" s="3">
        <f t="shared" si="28"/>
        <v>77306.168705868375</v>
      </c>
      <c r="G323" s="3">
        <f t="shared" si="29"/>
        <v>199976.47834491663</v>
      </c>
      <c r="H323" s="8">
        <f t="shared" si="26"/>
        <v>277282.64705078502</v>
      </c>
    </row>
    <row r="324" spans="2:8" ht="14.5" x14ac:dyDescent="0.35">
      <c r="B324" s="1">
        <v>314</v>
      </c>
      <c r="C324" s="8">
        <f t="shared" si="27"/>
        <v>40023.521655083539</v>
      </c>
      <c r="D324" s="8">
        <f t="shared" si="24"/>
        <v>66.372340078019874</v>
      </c>
      <c r="E324" s="3">
        <f t="shared" si="25"/>
        <v>819.51471120244275</v>
      </c>
      <c r="F324" s="3">
        <f t="shared" si="28"/>
        <v>77372.541045946389</v>
      </c>
      <c r="G324" s="3">
        <f t="shared" si="29"/>
        <v>200795.99305611907</v>
      </c>
      <c r="H324" s="8">
        <f t="shared" si="26"/>
        <v>278168.53410206549</v>
      </c>
    </row>
    <row r="325" spans="2:8" ht="14.5" x14ac:dyDescent="0.35">
      <c r="B325" s="1">
        <v>315</v>
      </c>
      <c r="C325" s="8">
        <f t="shared" si="27"/>
        <v>39204.006943881097</v>
      </c>
      <c r="D325" s="8">
        <f t="shared" si="24"/>
        <v>65.013311515275745</v>
      </c>
      <c r="E325" s="3">
        <f t="shared" si="25"/>
        <v>820.87373976518688</v>
      </c>
      <c r="F325" s="3">
        <f t="shared" si="28"/>
        <v>77437.55435746166</v>
      </c>
      <c r="G325" s="3">
        <f t="shared" si="29"/>
        <v>201616.86679588427</v>
      </c>
      <c r="H325" s="8">
        <f t="shared" si="26"/>
        <v>279054.42115334596</v>
      </c>
    </row>
    <row r="326" spans="2:8" ht="14.5" x14ac:dyDescent="0.35">
      <c r="B326" s="1">
        <v>316</v>
      </c>
      <c r="C326" s="8">
        <f t="shared" si="27"/>
        <v>38383.133204115911</v>
      </c>
      <c r="D326" s="8">
        <f t="shared" si="24"/>
        <v>63.65202923016534</v>
      </c>
      <c r="E326" s="3">
        <f t="shared" si="25"/>
        <v>822.23502205029729</v>
      </c>
      <c r="F326" s="3">
        <f t="shared" si="28"/>
        <v>77501.206386691832</v>
      </c>
      <c r="G326" s="3">
        <f t="shared" si="29"/>
        <v>202439.10181793457</v>
      </c>
      <c r="H326" s="8">
        <f t="shared" si="26"/>
        <v>279940.30820462643</v>
      </c>
    </row>
    <row r="327" spans="2:8" ht="14.5" x14ac:dyDescent="0.35">
      <c r="B327" s="1">
        <v>317</v>
      </c>
      <c r="C327" s="8">
        <f t="shared" si="27"/>
        <v>37560.898182065612</v>
      </c>
      <c r="D327" s="8">
        <f t="shared" si="24"/>
        <v>62.288489485265131</v>
      </c>
      <c r="E327" s="3">
        <f t="shared" si="25"/>
        <v>823.5985617951975</v>
      </c>
      <c r="F327" s="3">
        <f t="shared" si="28"/>
        <v>77563.494876177094</v>
      </c>
      <c r="G327" s="3">
        <f t="shared" si="29"/>
        <v>203262.70037972977</v>
      </c>
      <c r="H327" s="8">
        <f t="shared" si="26"/>
        <v>280826.19525590684</v>
      </c>
    </row>
    <row r="328" spans="2:8" ht="14.5" x14ac:dyDescent="0.35">
      <c r="B328" s="1">
        <v>318</v>
      </c>
      <c r="C328" s="8">
        <f t="shared" si="27"/>
        <v>36737.299620270416</v>
      </c>
      <c r="D328" s="8">
        <f t="shared" si="24"/>
        <v>60.922688536954752</v>
      </c>
      <c r="E328" s="3">
        <f t="shared" si="25"/>
        <v>824.96436274350788</v>
      </c>
      <c r="F328" s="3">
        <f t="shared" si="28"/>
        <v>77624.417564714051</v>
      </c>
      <c r="G328" s="3">
        <f t="shared" si="29"/>
        <v>204087.66474247328</v>
      </c>
      <c r="H328" s="8">
        <f t="shared" si="26"/>
        <v>281712.08230718732</v>
      </c>
    </row>
    <row r="329" spans="2:8" ht="14.5" x14ac:dyDescent="0.35">
      <c r="B329" s="1">
        <v>319</v>
      </c>
      <c r="C329" s="8">
        <f t="shared" si="27"/>
        <v>35912.335257526909</v>
      </c>
      <c r="D329" s="8">
        <f t="shared" si="24"/>
        <v>59.554622635405281</v>
      </c>
      <c r="E329" s="3">
        <f t="shared" si="25"/>
        <v>826.33242864505735</v>
      </c>
      <c r="F329" s="3">
        <f t="shared" si="28"/>
        <v>77683.972187349456</v>
      </c>
      <c r="G329" s="3">
        <f t="shared" si="29"/>
        <v>204913.99717111833</v>
      </c>
      <c r="H329" s="8">
        <f t="shared" si="26"/>
        <v>282597.96935846779</v>
      </c>
    </row>
    <row r="330" spans="2:8" ht="14.5" x14ac:dyDescent="0.35">
      <c r="B330" s="1">
        <v>320</v>
      </c>
      <c r="C330" s="8">
        <f t="shared" si="27"/>
        <v>35086.00282888185</v>
      </c>
      <c r="D330" s="8">
        <f t="shared" si="24"/>
        <v>58.184288024568559</v>
      </c>
      <c r="E330" s="3">
        <f t="shared" si="25"/>
        <v>827.70276325589407</v>
      </c>
      <c r="F330" s="3">
        <f t="shared" si="28"/>
        <v>77742.156475374024</v>
      </c>
      <c r="G330" s="3">
        <f t="shared" si="29"/>
        <v>205741.69993437422</v>
      </c>
      <c r="H330" s="8">
        <f t="shared" si="26"/>
        <v>283483.85640974826</v>
      </c>
    </row>
    <row r="331" spans="2:8" ht="14.5" x14ac:dyDescent="0.35">
      <c r="B331" s="1">
        <v>321</v>
      </c>
      <c r="C331" s="8">
        <f t="shared" si="27"/>
        <v>34258.300065625954</v>
      </c>
      <c r="D331" s="8">
        <f t="shared" ref="D331:D370" si="30">$C$6 - $E331</f>
        <v>56.811680942169346</v>
      </c>
      <c r="E331" s="3">
        <f t="shared" ref="E331:E370" si="31">$C$5*(1+$B$2/12)^($B331-1)</f>
        <v>829.07537033829328</v>
      </c>
      <c r="F331" s="3">
        <f t="shared" si="28"/>
        <v>77798.968156316187</v>
      </c>
      <c r="G331" s="3">
        <f t="shared" si="29"/>
        <v>206570.7753047125</v>
      </c>
      <c r="H331" s="8">
        <f t="shared" ref="H331:H370" si="32">$F331 + $G331</f>
        <v>284369.74346102867</v>
      </c>
    </row>
    <row r="332" spans="2:8" ht="14.5" x14ac:dyDescent="0.35">
      <c r="B332" s="1">
        <v>322</v>
      </c>
      <c r="C332" s="8">
        <f t="shared" ref="C332:C370" si="33">$C331-$E331</f>
        <v>33429.224695287659</v>
      </c>
      <c r="D332" s="8">
        <f t="shared" si="30"/>
        <v>55.436797619691674</v>
      </c>
      <c r="E332" s="3">
        <f t="shared" si="31"/>
        <v>830.45025366077095</v>
      </c>
      <c r="F332" s="3">
        <f t="shared" ref="F332:F370" si="34">$F331 + $D332</f>
        <v>77854.404953935882</v>
      </c>
      <c r="G332" s="3">
        <f t="shared" ref="G332:G370" si="35">$G331 + $E332</f>
        <v>207401.22555837326</v>
      </c>
      <c r="H332" s="8">
        <f t="shared" si="32"/>
        <v>285255.63051230914</v>
      </c>
    </row>
    <row r="333" spans="2:8" ht="14.5" x14ac:dyDescent="0.35">
      <c r="B333" s="1">
        <v>323</v>
      </c>
      <c r="C333" s="8">
        <f t="shared" si="33"/>
        <v>32598.774441626887</v>
      </c>
      <c r="D333" s="8">
        <f t="shared" si="30"/>
        <v>54.059634282371007</v>
      </c>
      <c r="E333" s="3">
        <f t="shared" si="31"/>
        <v>831.82741699809162</v>
      </c>
      <c r="F333" s="3">
        <f t="shared" si="34"/>
        <v>77908.464588218252</v>
      </c>
      <c r="G333" s="3">
        <f t="shared" si="35"/>
        <v>208233.05297537136</v>
      </c>
      <c r="H333" s="8">
        <f t="shared" si="32"/>
        <v>286141.51756358962</v>
      </c>
    </row>
    <row r="334" spans="2:8" ht="14.5" x14ac:dyDescent="0.35">
      <c r="B334" s="1">
        <v>324</v>
      </c>
      <c r="C334" s="8">
        <f t="shared" si="33"/>
        <v>31766.947024628796</v>
      </c>
      <c r="D334" s="8">
        <f t="shared" si="30"/>
        <v>52.68018714918253</v>
      </c>
      <c r="E334" s="3">
        <f t="shared" si="31"/>
        <v>833.2068641312801</v>
      </c>
      <c r="F334" s="3">
        <f t="shared" si="34"/>
        <v>77961.144775367429</v>
      </c>
      <c r="G334" s="3">
        <f t="shared" si="35"/>
        <v>209066.25983950266</v>
      </c>
      <c r="H334" s="8">
        <f t="shared" si="32"/>
        <v>287027.40461487009</v>
      </c>
    </row>
    <row r="335" spans="2:8" ht="14.5" x14ac:dyDescent="0.35">
      <c r="B335" s="1">
        <v>325</v>
      </c>
      <c r="C335" s="8">
        <f t="shared" si="33"/>
        <v>30933.740160497517</v>
      </c>
      <c r="D335" s="8">
        <f t="shared" si="30"/>
        <v>51.298452432831368</v>
      </c>
      <c r="E335" s="3">
        <f t="shared" si="31"/>
        <v>834.58859884763126</v>
      </c>
      <c r="F335" s="3">
        <f t="shared" si="34"/>
        <v>78012.443227800264</v>
      </c>
      <c r="G335" s="3">
        <f t="shared" si="35"/>
        <v>209900.84843835028</v>
      </c>
      <c r="H335" s="8">
        <f t="shared" si="32"/>
        <v>287913.29166615056</v>
      </c>
    </row>
    <row r="336" spans="2:8" ht="14.5" x14ac:dyDescent="0.35">
      <c r="B336" s="1">
        <v>326</v>
      </c>
      <c r="C336" s="8">
        <f t="shared" si="33"/>
        <v>30099.151561649884</v>
      </c>
      <c r="D336" s="8">
        <f t="shared" si="30"/>
        <v>49.914426339742477</v>
      </c>
      <c r="E336" s="3">
        <f t="shared" si="31"/>
        <v>835.97262494072015</v>
      </c>
      <c r="F336" s="3">
        <f t="shared" si="34"/>
        <v>78062.357654140011</v>
      </c>
      <c r="G336" s="3">
        <f t="shared" si="35"/>
        <v>210736.82106329099</v>
      </c>
      <c r="H336" s="8">
        <f t="shared" si="32"/>
        <v>288799.17871743103</v>
      </c>
    </row>
    <row r="337" spans="2:8" ht="14.5" x14ac:dyDescent="0.35">
      <c r="B337" s="1">
        <v>327</v>
      </c>
      <c r="C337" s="8">
        <f t="shared" si="33"/>
        <v>29263.178936709162</v>
      </c>
      <c r="D337" s="8">
        <f t="shared" si="30"/>
        <v>48.528105070049151</v>
      </c>
      <c r="E337" s="3">
        <f t="shared" si="31"/>
        <v>837.35894621041348</v>
      </c>
      <c r="F337" s="3">
        <f t="shared" si="34"/>
        <v>78110.885759210054</v>
      </c>
      <c r="G337" s="3">
        <f t="shared" si="35"/>
        <v>211574.1800095014</v>
      </c>
      <c r="H337" s="8">
        <f t="shared" si="32"/>
        <v>289685.06576871144</v>
      </c>
    </row>
    <row r="338" spans="2:8" ht="14.5" x14ac:dyDescent="0.35">
      <c r="B338" s="1">
        <v>328</v>
      </c>
      <c r="C338" s="8">
        <f t="shared" si="33"/>
        <v>28425.819990498749</v>
      </c>
      <c r="D338" s="8">
        <f t="shared" si="30"/>
        <v>47.13948481758348</v>
      </c>
      <c r="E338" s="3">
        <f t="shared" si="31"/>
        <v>838.74756646287915</v>
      </c>
      <c r="F338" s="3">
        <f t="shared" si="34"/>
        <v>78158.025244027638</v>
      </c>
      <c r="G338" s="3">
        <f t="shared" si="35"/>
        <v>212412.92757596428</v>
      </c>
      <c r="H338" s="8">
        <f t="shared" si="32"/>
        <v>290570.95281999192</v>
      </c>
    </row>
    <row r="339" spans="2:8" ht="14.5" x14ac:dyDescent="0.35">
      <c r="B339" s="1">
        <v>329</v>
      </c>
      <c r="C339" s="8">
        <f t="shared" si="33"/>
        <v>27587.072424035869</v>
      </c>
      <c r="D339" s="8">
        <f t="shared" si="30"/>
        <v>45.748561769866001</v>
      </c>
      <c r="E339" s="3">
        <f t="shared" si="31"/>
        <v>840.13848951059663</v>
      </c>
      <c r="F339" s="3">
        <f t="shared" si="34"/>
        <v>78203.773805797508</v>
      </c>
      <c r="G339" s="3">
        <f t="shared" si="35"/>
        <v>213253.06606547488</v>
      </c>
      <c r="H339" s="8">
        <f t="shared" si="32"/>
        <v>291456.83987127239</v>
      </c>
    </row>
    <row r="340" spans="2:8" ht="14.5" x14ac:dyDescent="0.35">
      <c r="B340" s="1">
        <v>330</v>
      </c>
      <c r="C340" s="8">
        <f t="shared" si="33"/>
        <v>26746.933934525274</v>
      </c>
      <c r="D340" s="8">
        <f t="shared" si="30"/>
        <v>44.355332108094331</v>
      </c>
      <c r="E340" s="3">
        <f t="shared" si="31"/>
        <v>841.5317191723683</v>
      </c>
      <c r="F340" s="3">
        <f t="shared" si="34"/>
        <v>78248.129137905606</v>
      </c>
      <c r="G340" s="3">
        <f t="shared" si="35"/>
        <v>214094.59778464725</v>
      </c>
      <c r="H340" s="8">
        <f t="shared" si="32"/>
        <v>292342.72692255286</v>
      </c>
    </row>
    <row r="341" spans="2:8" ht="14.5" x14ac:dyDescent="0.35">
      <c r="B341" s="1">
        <v>331</v>
      </c>
      <c r="C341" s="8">
        <f t="shared" si="33"/>
        <v>25905.402215352904</v>
      </c>
      <c r="D341" s="8">
        <f t="shared" si="30"/>
        <v>42.959792007133615</v>
      </c>
      <c r="E341" s="3">
        <f t="shared" si="31"/>
        <v>842.92725927332901</v>
      </c>
      <c r="F341" s="3">
        <f t="shared" si="34"/>
        <v>78291.088929912745</v>
      </c>
      <c r="G341" s="3">
        <f t="shared" si="35"/>
        <v>214937.52504392058</v>
      </c>
      <c r="H341" s="8">
        <f t="shared" si="32"/>
        <v>293228.61397383333</v>
      </c>
    </row>
    <row r="342" spans="2:8" ht="14.5" x14ac:dyDescent="0.35">
      <c r="B342" s="1">
        <v>332</v>
      </c>
      <c r="C342" s="8">
        <f t="shared" si="33"/>
        <v>25062.474956079575</v>
      </c>
      <c r="D342" s="8">
        <f t="shared" si="30"/>
        <v>41.56193763550516</v>
      </c>
      <c r="E342" s="3">
        <f t="shared" si="31"/>
        <v>844.32511364495747</v>
      </c>
      <c r="F342" s="3">
        <f t="shared" si="34"/>
        <v>78332.650867548247</v>
      </c>
      <c r="G342" s="3">
        <f t="shared" si="35"/>
        <v>215781.85015756555</v>
      </c>
      <c r="H342" s="8">
        <f t="shared" si="32"/>
        <v>294114.5010251138</v>
      </c>
    </row>
    <row r="343" spans="2:8" ht="14.5" x14ac:dyDescent="0.35">
      <c r="B343" s="1">
        <v>333</v>
      </c>
      <c r="C343" s="8">
        <f t="shared" si="33"/>
        <v>24218.149842434617</v>
      </c>
      <c r="D343" s="8">
        <f t="shared" si="30"/>
        <v>40.161765155377338</v>
      </c>
      <c r="E343" s="3">
        <f t="shared" si="31"/>
        <v>845.72528612508529</v>
      </c>
      <c r="F343" s="3">
        <f t="shared" si="34"/>
        <v>78372.81263270363</v>
      </c>
      <c r="G343" s="3">
        <f t="shared" si="35"/>
        <v>216627.57544369064</v>
      </c>
      <c r="H343" s="8">
        <f t="shared" si="32"/>
        <v>295000.38807639427</v>
      </c>
    </row>
    <row r="344" spans="2:8" ht="14.5" x14ac:dyDescent="0.35">
      <c r="B344" s="1">
        <v>334</v>
      </c>
      <c r="C344" s="8">
        <f t="shared" si="33"/>
        <v>23372.424556309532</v>
      </c>
      <c r="D344" s="8">
        <f t="shared" si="30"/>
        <v>38.759270722553424</v>
      </c>
      <c r="E344" s="3">
        <f t="shared" si="31"/>
        <v>847.1277805579092</v>
      </c>
      <c r="F344" s="3">
        <f t="shared" si="34"/>
        <v>78411.571903426186</v>
      </c>
      <c r="G344" s="3">
        <f t="shared" si="35"/>
        <v>217474.70322424854</v>
      </c>
      <c r="H344" s="8">
        <f t="shared" si="32"/>
        <v>295886.27512767474</v>
      </c>
    </row>
    <row r="345" spans="2:8" ht="14.5" x14ac:dyDescent="0.35">
      <c r="B345" s="1">
        <v>335</v>
      </c>
      <c r="C345" s="8">
        <f t="shared" si="33"/>
        <v>22525.296775751623</v>
      </c>
      <c r="D345" s="8">
        <f t="shared" si="30"/>
        <v>37.354450486461474</v>
      </c>
      <c r="E345" s="3">
        <f t="shared" si="31"/>
        <v>848.53260079400116</v>
      </c>
      <c r="F345" s="3">
        <f t="shared" si="34"/>
        <v>78448.92635391264</v>
      </c>
      <c r="G345" s="3">
        <f t="shared" si="35"/>
        <v>218323.23582504253</v>
      </c>
      <c r="H345" s="8">
        <f t="shared" si="32"/>
        <v>296772.16217895516</v>
      </c>
    </row>
    <row r="346" spans="2:8" ht="14.5" x14ac:dyDescent="0.35">
      <c r="B346" s="1">
        <v>336</v>
      </c>
      <c r="C346" s="8">
        <f t="shared" si="33"/>
        <v>21676.764174957621</v>
      </c>
      <c r="D346" s="8">
        <f t="shared" si="30"/>
        <v>35.947300590144664</v>
      </c>
      <c r="E346" s="3">
        <f t="shared" si="31"/>
        <v>849.93975069031796</v>
      </c>
      <c r="F346" s="3">
        <f t="shared" si="34"/>
        <v>78484.873654502779</v>
      </c>
      <c r="G346" s="3">
        <f t="shared" si="35"/>
        <v>219173.17557573284</v>
      </c>
      <c r="H346" s="8">
        <f t="shared" si="32"/>
        <v>297658.04923023563</v>
      </c>
    </row>
    <row r="347" spans="2:8" ht="14.5" x14ac:dyDescent="0.35">
      <c r="B347" s="1">
        <v>337</v>
      </c>
      <c r="C347" s="8">
        <f t="shared" si="33"/>
        <v>20826.824424267303</v>
      </c>
      <c r="D347" s="8">
        <f t="shared" si="30"/>
        <v>34.537817170249923</v>
      </c>
      <c r="E347" s="3">
        <f t="shared" si="31"/>
        <v>851.34923411021271</v>
      </c>
      <c r="F347" s="3">
        <f t="shared" si="34"/>
        <v>78519.411471673026</v>
      </c>
      <c r="G347" s="3">
        <f t="shared" si="35"/>
        <v>220024.52480984305</v>
      </c>
      <c r="H347" s="8">
        <f t="shared" si="32"/>
        <v>298543.9362815161</v>
      </c>
    </row>
    <row r="348" spans="2:8" ht="14.5" x14ac:dyDescent="0.35">
      <c r="B348" s="1">
        <v>338</v>
      </c>
      <c r="C348" s="8">
        <f t="shared" si="33"/>
        <v>19975.475190157089</v>
      </c>
      <c r="D348" s="8">
        <f t="shared" si="30"/>
        <v>33.125996357017243</v>
      </c>
      <c r="E348" s="3">
        <f t="shared" si="31"/>
        <v>852.76105492344539</v>
      </c>
      <c r="F348" s="3">
        <f t="shared" si="34"/>
        <v>78552.537468030045</v>
      </c>
      <c r="G348" s="3">
        <f t="shared" si="35"/>
        <v>220877.28586476648</v>
      </c>
      <c r="H348" s="8">
        <f t="shared" si="32"/>
        <v>299429.82333279651</v>
      </c>
    </row>
    <row r="349" spans="2:8" ht="14.5" x14ac:dyDescent="0.35">
      <c r="B349" s="1">
        <v>339</v>
      </c>
      <c r="C349" s="8">
        <f t="shared" si="33"/>
        <v>19122.714135233644</v>
      </c>
      <c r="D349" s="8">
        <f t="shared" si="30"/>
        <v>31.711834274269449</v>
      </c>
      <c r="E349" s="3">
        <f t="shared" si="31"/>
        <v>854.17521700619318</v>
      </c>
      <c r="F349" s="3">
        <f t="shared" si="34"/>
        <v>78584.249302304321</v>
      </c>
      <c r="G349" s="3">
        <f t="shared" si="35"/>
        <v>221731.46108177266</v>
      </c>
      <c r="H349" s="8">
        <f t="shared" si="32"/>
        <v>300315.71038407699</v>
      </c>
    </row>
    <row r="350" spans="2:8" ht="14.5" x14ac:dyDescent="0.35">
      <c r="B350" s="1">
        <v>340</v>
      </c>
      <c r="C350" s="8">
        <f t="shared" si="33"/>
        <v>18268.538918227452</v>
      </c>
      <c r="D350" s="8">
        <f t="shared" si="30"/>
        <v>30.295327039400718</v>
      </c>
      <c r="E350" s="3">
        <f t="shared" si="31"/>
        <v>855.59172424106191</v>
      </c>
      <c r="F350" s="3">
        <f t="shared" si="34"/>
        <v>78614.544629343727</v>
      </c>
      <c r="G350" s="3">
        <f t="shared" si="35"/>
        <v>222587.05280601373</v>
      </c>
      <c r="H350" s="8">
        <f t="shared" si="32"/>
        <v>301201.59743535746</v>
      </c>
    </row>
    <row r="351" spans="2:8" ht="14.5" x14ac:dyDescent="0.35">
      <c r="B351" s="1">
        <v>341</v>
      </c>
      <c r="C351" s="8">
        <f t="shared" si="33"/>
        <v>17412.947193986391</v>
      </c>
      <c r="D351" s="8">
        <f t="shared" si="30"/>
        <v>28.876470763367706</v>
      </c>
      <c r="E351" s="3">
        <f t="shared" si="31"/>
        <v>857.01058051709492</v>
      </c>
      <c r="F351" s="3">
        <f t="shared" si="34"/>
        <v>78643.421100107094</v>
      </c>
      <c r="G351" s="3">
        <f t="shared" si="35"/>
        <v>223444.06338653082</v>
      </c>
      <c r="H351" s="8">
        <f t="shared" si="32"/>
        <v>302087.48448663793</v>
      </c>
    </row>
    <row r="352" spans="2:8" ht="14.5" x14ac:dyDescent="0.35">
      <c r="B352" s="1">
        <v>342</v>
      </c>
      <c r="C352" s="8">
        <f t="shared" si="33"/>
        <v>16555.936613469297</v>
      </c>
      <c r="D352" s="8">
        <f t="shared" si="30"/>
        <v>27.455261550676823</v>
      </c>
      <c r="E352" s="3">
        <f t="shared" si="31"/>
        <v>858.43178972978581</v>
      </c>
      <c r="F352" s="3">
        <f t="shared" si="34"/>
        <v>78670.876361657778</v>
      </c>
      <c r="G352" s="3">
        <f t="shared" si="35"/>
        <v>224302.49517626059</v>
      </c>
      <c r="H352" s="8">
        <f t="shared" si="32"/>
        <v>302973.37153791834</v>
      </c>
    </row>
    <row r="353" spans="2:8" ht="14.5" x14ac:dyDescent="0.35">
      <c r="B353" s="1">
        <v>343</v>
      </c>
      <c r="C353" s="8">
        <f t="shared" si="33"/>
        <v>15697.504823739511</v>
      </c>
      <c r="D353" s="8">
        <f t="shared" si="30"/>
        <v>26.031695499375132</v>
      </c>
      <c r="E353" s="3">
        <f t="shared" si="31"/>
        <v>859.8553557810875</v>
      </c>
      <c r="F353" s="3">
        <f t="shared" si="34"/>
        <v>78696.908057157154</v>
      </c>
      <c r="G353" s="3">
        <f t="shared" si="35"/>
        <v>225162.35053204169</v>
      </c>
      <c r="H353" s="8">
        <f t="shared" si="32"/>
        <v>303859.25858919881</v>
      </c>
    </row>
    <row r="354" spans="2:8" ht="14.5" x14ac:dyDescent="0.35">
      <c r="B354" s="1">
        <v>344</v>
      </c>
      <c r="C354" s="8">
        <f t="shared" si="33"/>
        <v>14837.649467958423</v>
      </c>
      <c r="D354" s="8">
        <f t="shared" si="30"/>
        <v>24.60576870103796</v>
      </c>
      <c r="E354" s="3">
        <f t="shared" si="31"/>
        <v>861.28128257942467</v>
      </c>
      <c r="F354" s="3">
        <f t="shared" si="34"/>
        <v>78721.513825858186</v>
      </c>
      <c r="G354" s="3">
        <f t="shared" si="35"/>
        <v>226023.63181462113</v>
      </c>
      <c r="H354" s="8">
        <f t="shared" si="32"/>
        <v>304745.14564047928</v>
      </c>
    </row>
    <row r="355" spans="2:8" ht="14.5" x14ac:dyDescent="0.35">
      <c r="B355" s="1">
        <v>345</v>
      </c>
      <c r="C355" s="8">
        <f t="shared" si="33"/>
        <v>13976.368185378999</v>
      </c>
      <c r="D355" s="8">
        <f t="shared" si="30"/>
        <v>23.177477240760481</v>
      </c>
      <c r="E355" s="3">
        <f t="shared" si="31"/>
        <v>862.70957403970215</v>
      </c>
      <c r="F355" s="3">
        <f t="shared" si="34"/>
        <v>78744.691303098953</v>
      </c>
      <c r="G355" s="3">
        <f t="shared" si="35"/>
        <v>226886.34138866083</v>
      </c>
      <c r="H355" s="8">
        <f t="shared" si="32"/>
        <v>305631.03269175976</v>
      </c>
    </row>
    <row r="356" spans="2:8" ht="14.5" x14ac:dyDescent="0.35">
      <c r="B356" s="1">
        <v>346</v>
      </c>
      <c r="C356" s="8">
        <f t="shared" si="33"/>
        <v>13113.658611339297</v>
      </c>
      <c r="D356" s="8">
        <f t="shared" si="30"/>
        <v>21.746817197144651</v>
      </c>
      <c r="E356" s="3">
        <f t="shared" si="31"/>
        <v>864.14023408331798</v>
      </c>
      <c r="F356" s="3">
        <f t="shared" si="34"/>
        <v>78766.438120296094</v>
      </c>
      <c r="G356" s="3">
        <f t="shared" si="35"/>
        <v>227750.48162274415</v>
      </c>
      <c r="H356" s="8">
        <f t="shared" si="32"/>
        <v>306516.91974304023</v>
      </c>
    </row>
    <row r="357" spans="2:8" ht="14.5" x14ac:dyDescent="0.35">
      <c r="B357" s="1">
        <v>347</v>
      </c>
      <c r="C357" s="8">
        <f t="shared" si="33"/>
        <v>12249.518377255979</v>
      </c>
      <c r="D357" s="8">
        <f t="shared" si="30"/>
        <v>20.313784642289875</v>
      </c>
      <c r="E357" s="3">
        <f t="shared" si="31"/>
        <v>865.57326663817275</v>
      </c>
      <c r="F357" s="3">
        <f t="shared" si="34"/>
        <v>78786.751904938385</v>
      </c>
      <c r="G357" s="3">
        <f t="shared" si="35"/>
        <v>228616.05488938233</v>
      </c>
      <c r="H357" s="8">
        <f t="shared" si="32"/>
        <v>307402.8067943207</v>
      </c>
    </row>
    <row r="358" spans="2:8" ht="14.5" x14ac:dyDescent="0.35">
      <c r="B358" s="1">
        <v>348</v>
      </c>
      <c r="C358" s="8">
        <f t="shared" si="33"/>
        <v>11383.945110617806</v>
      </c>
      <c r="D358" s="8">
        <f t="shared" si="30"/>
        <v>18.878375641781645</v>
      </c>
      <c r="E358" s="3">
        <f t="shared" si="31"/>
        <v>867.00867563868098</v>
      </c>
      <c r="F358" s="3">
        <f t="shared" si="34"/>
        <v>78805.630280580168</v>
      </c>
      <c r="G358" s="3">
        <f t="shared" si="35"/>
        <v>229483.063565021</v>
      </c>
      <c r="H358" s="8">
        <f t="shared" si="32"/>
        <v>308288.69384560117</v>
      </c>
    </row>
    <row r="359" spans="2:8" ht="14.5" x14ac:dyDescent="0.35">
      <c r="B359" s="1">
        <v>349</v>
      </c>
      <c r="C359" s="8">
        <f t="shared" si="33"/>
        <v>10516.936434979125</v>
      </c>
      <c r="D359" s="8">
        <f t="shared" si="30"/>
        <v>17.440586254680966</v>
      </c>
      <c r="E359" s="3">
        <f t="shared" si="31"/>
        <v>868.44646502578166</v>
      </c>
      <c r="F359" s="3">
        <f t="shared" si="34"/>
        <v>78823.070866834852</v>
      </c>
      <c r="G359" s="3">
        <f t="shared" si="35"/>
        <v>230351.51003004677</v>
      </c>
      <c r="H359" s="8">
        <f t="shared" si="32"/>
        <v>309174.58089688164</v>
      </c>
    </row>
    <row r="360" spans="2:8" ht="14.5" x14ac:dyDescent="0.35">
      <c r="B360" s="1">
        <v>350</v>
      </c>
      <c r="C360" s="8">
        <f t="shared" si="33"/>
        <v>9648.4899699533435</v>
      </c>
      <c r="D360" s="8">
        <f t="shared" si="30"/>
        <v>16.000412533513099</v>
      </c>
      <c r="E360" s="3">
        <f t="shared" si="31"/>
        <v>869.88663874694953</v>
      </c>
      <c r="F360" s="3">
        <f t="shared" si="34"/>
        <v>78839.071279368363</v>
      </c>
      <c r="G360" s="3">
        <f t="shared" si="35"/>
        <v>231221.39666879372</v>
      </c>
      <c r="H360" s="8">
        <f t="shared" si="32"/>
        <v>310060.46794816211</v>
      </c>
    </row>
    <row r="361" spans="2:8" ht="14.5" x14ac:dyDescent="0.35">
      <c r="B361" s="1">
        <v>351</v>
      </c>
      <c r="C361" s="8">
        <f t="shared" si="33"/>
        <v>8778.6033312063937</v>
      </c>
      <c r="D361" s="8">
        <f t="shared" si="30"/>
        <v>14.557850524257901</v>
      </c>
      <c r="E361" s="3">
        <f t="shared" si="31"/>
        <v>871.32920075620473</v>
      </c>
      <c r="F361" s="3">
        <f t="shared" si="34"/>
        <v>78853.629129892623</v>
      </c>
      <c r="G361" s="3">
        <f t="shared" si="35"/>
        <v>232092.72586954993</v>
      </c>
      <c r="H361" s="8">
        <f t="shared" si="32"/>
        <v>310946.35499944258</v>
      </c>
    </row>
    <row r="362" spans="2:8" ht="14.5" x14ac:dyDescent="0.35">
      <c r="B362" s="1">
        <v>352</v>
      </c>
      <c r="C362" s="8">
        <f t="shared" si="33"/>
        <v>7907.2741304501887</v>
      </c>
      <c r="D362" s="8">
        <f t="shared" si="30"/>
        <v>13.112896266337088</v>
      </c>
      <c r="E362" s="3">
        <f t="shared" si="31"/>
        <v>872.77415501412554</v>
      </c>
      <c r="F362" s="3">
        <f t="shared" si="34"/>
        <v>78866.742026158958</v>
      </c>
      <c r="G362" s="3">
        <f t="shared" si="35"/>
        <v>232965.50002456407</v>
      </c>
      <c r="H362" s="8">
        <f t="shared" si="32"/>
        <v>311832.24205072306</v>
      </c>
    </row>
    <row r="363" spans="2:8" ht="14.5" x14ac:dyDescent="0.35">
      <c r="B363" s="1">
        <v>353</v>
      </c>
      <c r="C363" s="8">
        <f t="shared" si="33"/>
        <v>7034.4999754360633</v>
      </c>
      <c r="D363" s="8">
        <f t="shared" si="30"/>
        <v>11.665545792605371</v>
      </c>
      <c r="E363" s="3">
        <f t="shared" si="31"/>
        <v>874.22150548785726</v>
      </c>
      <c r="F363" s="3">
        <f t="shared" si="34"/>
        <v>78878.407571951568</v>
      </c>
      <c r="G363" s="3">
        <f t="shared" si="35"/>
        <v>233839.72153005193</v>
      </c>
      <c r="H363" s="8">
        <f t="shared" si="32"/>
        <v>312718.12910200353</v>
      </c>
    </row>
    <row r="364" spans="2:8" ht="14.5" x14ac:dyDescent="0.35">
      <c r="B364" s="1">
        <v>354</v>
      </c>
      <c r="C364" s="8">
        <f t="shared" si="33"/>
        <v>6160.2784699482063</v>
      </c>
      <c r="D364" s="8">
        <f t="shared" si="30"/>
        <v>10.215795129338062</v>
      </c>
      <c r="E364" s="3">
        <f t="shared" si="31"/>
        <v>875.67125615112457</v>
      </c>
      <c r="F364" s="3">
        <f t="shared" si="34"/>
        <v>78888.623367080902</v>
      </c>
      <c r="G364" s="3">
        <f t="shared" si="35"/>
        <v>234715.39278620307</v>
      </c>
      <c r="H364" s="8">
        <f t="shared" si="32"/>
        <v>313604.016153284</v>
      </c>
    </row>
    <row r="365" spans="2:8" ht="14.5" x14ac:dyDescent="0.35">
      <c r="B365" s="1">
        <v>355</v>
      </c>
      <c r="C365" s="8">
        <f t="shared" si="33"/>
        <v>5284.6072137970814</v>
      </c>
      <c r="D365" s="8">
        <f t="shared" si="30"/>
        <v>8.7636402962207285</v>
      </c>
      <c r="E365" s="3">
        <f t="shared" si="31"/>
        <v>877.1234109842419</v>
      </c>
      <c r="F365" s="3">
        <f t="shared" si="34"/>
        <v>78897.387007377125</v>
      </c>
      <c r="G365" s="3">
        <f t="shared" si="35"/>
        <v>235592.5161971873</v>
      </c>
      <c r="H365" s="8">
        <f t="shared" si="32"/>
        <v>314489.90320456441</v>
      </c>
    </row>
    <row r="366" spans="2:8" ht="14.5" x14ac:dyDescent="0.35">
      <c r="B366" s="1">
        <v>356</v>
      </c>
      <c r="C366" s="8">
        <f t="shared" si="33"/>
        <v>4407.4838028128397</v>
      </c>
      <c r="D366" s="8">
        <f t="shared" si="30"/>
        <v>7.3090773063386223</v>
      </c>
      <c r="E366" s="3">
        <f t="shared" si="31"/>
        <v>878.57797397412401</v>
      </c>
      <c r="F366" s="3">
        <f t="shared" si="34"/>
        <v>78904.69608468347</v>
      </c>
      <c r="G366" s="3">
        <f t="shared" si="35"/>
        <v>236471.09417116141</v>
      </c>
      <c r="H366" s="8">
        <f t="shared" si="32"/>
        <v>315375.79025584488</v>
      </c>
    </row>
    <row r="367" spans="2:8" ht="14.5" x14ac:dyDescent="0.35">
      <c r="B367" s="1">
        <v>357</v>
      </c>
      <c r="C367" s="8">
        <f t="shared" si="33"/>
        <v>3528.9058288387159</v>
      </c>
      <c r="D367" s="8">
        <f t="shared" si="30"/>
        <v>5.8521021661649684</v>
      </c>
      <c r="E367" s="3">
        <f t="shared" si="31"/>
        <v>880.03494911429766</v>
      </c>
      <c r="F367" s="3">
        <f t="shared" si="34"/>
        <v>78910.548186849628</v>
      </c>
      <c r="G367" s="3">
        <f t="shared" si="35"/>
        <v>237351.1291202757</v>
      </c>
      <c r="H367" s="8">
        <f t="shared" si="32"/>
        <v>316261.6773071253</v>
      </c>
    </row>
    <row r="368" spans="2:8" ht="14.5" x14ac:dyDescent="0.35">
      <c r="B368" s="1">
        <v>358</v>
      </c>
      <c r="C368" s="8">
        <f t="shared" si="33"/>
        <v>2648.870879724418</v>
      </c>
      <c r="D368" s="8">
        <f t="shared" si="30"/>
        <v>4.3927108755503923</v>
      </c>
      <c r="E368" s="3">
        <f t="shared" si="31"/>
        <v>881.49434040491224</v>
      </c>
      <c r="F368" s="3">
        <f t="shared" si="34"/>
        <v>78914.940897725173</v>
      </c>
      <c r="G368" s="3">
        <f t="shared" si="35"/>
        <v>238232.62346068062</v>
      </c>
      <c r="H368" s="8">
        <f t="shared" si="32"/>
        <v>317147.56435840577</v>
      </c>
    </row>
    <row r="369" spans="2:13" ht="14.5" x14ac:dyDescent="0.35">
      <c r="B369" s="1">
        <v>359</v>
      </c>
      <c r="C369" s="8">
        <f t="shared" si="33"/>
        <v>1767.3765393195058</v>
      </c>
      <c r="D369" s="8">
        <f t="shared" si="30"/>
        <v>2.9308994277121201</v>
      </c>
      <c r="E369" s="3">
        <f t="shared" si="31"/>
        <v>882.95615185275051</v>
      </c>
      <c r="F369" s="3">
        <f t="shared" si="34"/>
        <v>78917.871797152882</v>
      </c>
      <c r="G369" s="3">
        <f t="shared" si="35"/>
        <v>239115.57961253339</v>
      </c>
      <c r="H369" s="8">
        <f t="shared" si="32"/>
        <v>318033.45140968624</v>
      </c>
    </row>
    <row r="370" spans="2:13" ht="14.5" x14ac:dyDescent="0.35">
      <c r="B370" s="1">
        <v>360</v>
      </c>
      <c r="C370" s="8">
        <f t="shared" si="33"/>
        <v>884.4203874667553</v>
      </c>
      <c r="D370" s="8">
        <f t="shared" si="30"/>
        <v>1.4666638092229505</v>
      </c>
      <c r="E370" s="3">
        <f t="shared" si="31"/>
        <v>884.42038747123968</v>
      </c>
      <c r="F370" s="3">
        <f t="shared" si="34"/>
        <v>78919.338460962099</v>
      </c>
      <c r="G370" s="3">
        <f t="shared" si="35"/>
        <v>240000.00000000463</v>
      </c>
      <c r="H370" s="8">
        <f t="shared" si="32"/>
        <v>318919.33846096671</v>
      </c>
    </row>
    <row r="371" spans="2:13" ht="14.5" x14ac:dyDescent="0.35">
      <c r="C371" s="3"/>
      <c r="D371" s="3"/>
    </row>
    <row r="372" spans="2:13" ht="14.5" x14ac:dyDescent="0.35">
      <c r="C372" s="3"/>
      <c r="D372" s="3"/>
    </row>
    <row r="373" spans="2:13" ht="14.5" x14ac:dyDescent="0.35">
      <c r="C373" s="3"/>
      <c r="D373" s="3"/>
    </row>
    <row r="374" spans="2:13" ht="14.5" x14ac:dyDescent="0.35">
      <c r="B374" s="13" t="s">
        <v>15</v>
      </c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</row>
    <row r="375" spans="2:13" ht="14.5" x14ac:dyDescent="0.35">
      <c r="C375" s="3"/>
      <c r="D375" s="3"/>
      <c r="M375"/>
    </row>
    <row r="376" spans="2:13" ht="43.5" x14ac:dyDescent="0.35">
      <c r="B376" s="6" t="s">
        <v>16</v>
      </c>
      <c r="C376" s="6" t="s">
        <v>9</v>
      </c>
      <c r="D376" s="7" t="s">
        <v>20</v>
      </c>
      <c r="E376" s="7" t="s">
        <v>21</v>
      </c>
      <c r="F376" s="6" t="s">
        <v>12</v>
      </c>
      <c r="G376" s="6" t="s">
        <v>13</v>
      </c>
      <c r="H376" s="6" t="s">
        <v>14</v>
      </c>
    </row>
    <row r="377" spans="2:13" ht="14.5" x14ac:dyDescent="0.35">
      <c r="B377" s="1">
        <v>1</v>
      </c>
      <c r="C377" s="8">
        <f>INDEX($C:$C, 11 + 12*($B377-1))</f>
        <v>240000</v>
      </c>
      <c r="D377" s="9">
        <f>SUM(INDEX(D$11:D$370, 1 + 12*($B377-1)):INDEX(D$11:D$370, 12*$B377))</f>
        <v>4722.3044788023999</v>
      </c>
      <c r="E377" s="9">
        <f>SUM(INDEX(E$11:E$370, 1 + 12*($B377-1)):INDEX(E$11:E$370, 12*$B377))</f>
        <v>5908.3401365631516</v>
      </c>
      <c r="F377" s="8">
        <f t="shared" ref="F377:H406" si="36">INDEX(F$11:F$370, 12*$B377)</f>
        <v>4722.3044788023999</v>
      </c>
      <c r="G377" s="8">
        <f t="shared" si="36"/>
        <v>5908.3401365631516</v>
      </c>
      <c r="H377" s="8">
        <f t="shared" si="36"/>
        <v>10630.644615365552</v>
      </c>
    </row>
    <row r="378" spans="2:13" ht="14.5" x14ac:dyDescent="0.35">
      <c r="B378" s="1">
        <v>2</v>
      </c>
      <c r="C378" s="8">
        <f>INDEX($C:$C, 11 + 12*($B378-1))</f>
        <v>234091.65986343683</v>
      </c>
      <c r="D378" s="9">
        <f>SUM(INDEX(D$11:D$370, 1 + 12*($B378-1)):INDEX(D$11:D$370, 12*$B378))</f>
        <v>4603.6501691545827</v>
      </c>
      <c r="E378" s="9">
        <f>SUM(INDEX(E$11:E$370, 1 + 12*($B378-1)):INDEX(E$11:E$370, 12*$B378))</f>
        <v>6026.9944462109688</v>
      </c>
      <c r="F378" s="8">
        <f t="shared" si="36"/>
        <v>9325.9546479569817</v>
      </c>
      <c r="G378" s="8">
        <f t="shared" si="36"/>
        <v>11935.334582774121</v>
      </c>
      <c r="H378" s="8">
        <f t="shared" si="36"/>
        <v>21261.289230731105</v>
      </c>
    </row>
    <row r="379" spans="2:13" ht="14.5" x14ac:dyDescent="0.35">
      <c r="B379" s="1">
        <v>3</v>
      </c>
      <c r="C379" s="8">
        <f>INDEX($C:$C, 11 + 12*($B379-1))</f>
        <v>228064.66541722592</v>
      </c>
      <c r="D379" s="9">
        <f>SUM(INDEX(D$11:D$370, 1 + 12*($B379-1)):INDEX(D$11:D$370, 12*$B379))</f>
        <v>4482.6129829504753</v>
      </c>
      <c r="E379" s="9">
        <f>SUM(INDEX(E$11:E$370, 1 + 12*($B379-1)):INDEX(E$11:E$370, 12*$B379))</f>
        <v>6148.0316324150763</v>
      </c>
      <c r="F379" s="8">
        <f t="shared" si="36"/>
        <v>13808.567630907455</v>
      </c>
      <c r="G379" s="8">
        <f t="shared" si="36"/>
        <v>18083.366215189199</v>
      </c>
      <c r="H379" s="8">
        <f t="shared" si="36"/>
        <v>31891.933846096654</v>
      </c>
    </row>
    <row r="380" spans="2:13" ht="14.5" x14ac:dyDescent="0.35">
      <c r="B380" s="1">
        <v>4</v>
      </c>
      <c r="C380" s="8">
        <f>INDEX($C:$C, 11 + 12*($B380-1))</f>
        <v>221916.63378481081</v>
      </c>
      <c r="D380" s="9">
        <f>SUM(INDEX(D$11:D$370, 1 + 12*($B380-1)):INDEX(D$11:D$370, 12*$B380))</f>
        <v>4359.1450660438659</v>
      </c>
      <c r="E380" s="9">
        <f>SUM(INDEX(E$11:E$370, 1 + 12*($B380-1)):INDEX(E$11:E$370, 12*$B380))</f>
        <v>6271.4995493216857</v>
      </c>
      <c r="F380" s="8">
        <f t="shared" si="36"/>
        <v>18167.712696951323</v>
      </c>
      <c r="G380" s="8">
        <f t="shared" si="36"/>
        <v>24354.865764510883</v>
      </c>
      <c r="H380" s="8">
        <f t="shared" si="36"/>
        <v>42522.57846146221</v>
      </c>
    </row>
    <row r="381" spans="2:13" ht="14.5" x14ac:dyDescent="0.35">
      <c r="B381" s="1">
        <v>5</v>
      </c>
      <c r="C381" s="8">
        <f>INDEX($C:$C, 11 + 12*($B381-1))</f>
        <v>215645.13423548912</v>
      </c>
      <c r="D381" s="9">
        <f>SUM(INDEX(D$11:D$370, 1 + 12*($B381-1)):INDEX(D$11:D$370, 12*$B381))</f>
        <v>4233.1976032570965</v>
      </c>
      <c r="E381" s="9">
        <f>SUM(INDEX(E$11:E$370, 1 + 12*($B381-1)):INDEX(E$11:E$370, 12*$B381))</f>
        <v>6397.4470121084541</v>
      </c>
      <c r="F381" s="8">
        <f t="shared" si="36"/>
        <v>22400.910300208419</v>
      </c>
      <c r="G381" s="8">
        <f t="shared" si="36"/>
        <v>30752.312776619339</v>
      </c>
      <c r="H381" s="8">
        <f t="shared" si="36"/>
        <v>53153.223076827759</v>
      </c>
    </row>
    <row r="382" spans="2:13" ht="14.5" x14ac:dyDescent="0.35">
      <c r="B382" s="1">
        <v>6</v>
      </c>
      <c r="C382" s="8">
        <f>INDEX($C:$C, 11 + 12*($B382-1))</f>
        <v>209247.68722338064</v>
      </c>
      <c r="D382" s="9">
        <f>SUM(INDEX(D$11:D$370, 1 + 12*($B382-1)):INDEX(D$11:D$370, 12*$B382))</f>
        <v>4104.7207990811294</v>
      </c>
      <c r="E382" s="9">
        <f>SUM(INDEX(E$11:E$370, 1 + 12*($B382-1)):INDEX(E$11:E$370, 12*$B382))</f>
        <v>6525.9238162844222</v>
      </c>
      <c r="F382" s="8">
        <f t="shared" si="36"/>
        <v>26505.631099289549</v>
      </c>
      <c r="G382" s="8">
        <f t="shared" si="36"/>
        <v>37278.236592903762</v>
      </c>
      <c r="H382" s="8">
        <f t="shared" si="36"/>
        <v>63783.867692193307</v>
      </c>
    </row>
    <row r="383" spans="2:13" ht="14.5" x14ac:dyDescent="0.35">
      <c r="B383" s="1">
        <v>7</v>
      </c>
      <c r="C383" s="8">
        <f>INDEX($C:$C, 11 + 12*($B383-1))</f>
        <v>202721.76340709624</v>
      </c>
      <c r="D383" s="9">
        <f>SUM(INDEX(D$11:D$370, 1 + 12*($B383-1)):INDEX(D$11:D$370, 12*$B383))</f>
        <v>3973.6638579880423</v>
      </c>
      <c r="E383" s="9">
        <f>SUM(INDEX(E$11:E$370, 1 + 12*($B383-1)):INDEX(E$11:E$370, 12*$B383))</f>
        <v>6656.9807573775097</v>
      </c>
      <c r="F383" s="8">
        <f t="shared" si="36"/>
        <v>30479.294957277591</v>
      </c>
      <c r="G383" s="8">
        <f t="shared" si="36"/>
        <v>43935.217350281266</v>
      </c>
      <c r="H383" s="8">
        <f t="shared" si="36"/>
        <v>74414.512307558849</v>
      </c>
    </row>
    <row r="384" spans="2:13" ht="14.5" x14ac:dyDescent="0.35">
      <c r="B384" s="1">
        <v>8</v>
      </c>
      <c r="C384" s="8">
        <f>INDEX($C:$C, 11 + 12*($B384-1))</f>
        <v>196064.78264971875</v>
      </c>
      <c r="D384" s="9">
        <f>SUM(INDEX(D$11:D$370, 1 + 12*($B384-1)):INDEX(D$11:D$370, 12*$B384))</f>
        <v>3839.974964348125</v>
      </c>
      <c r="E384" s="9">
        <f>SUM(INDEX(E$11:E$370, 1 + 12*($B384-1)):INDEX(E$11:E$370, 12*$B384))</f>
        <v>6790.6696510174252</v>
      </c>
      <c r="F384" s="8">
        <f t="shared" si="36"/>
        <v>34319.269921625717</v>
      </c>
      <c r="G384" s="8">
        <f t="shared" si="36"/>
        <v>50725.887001298695</v>
      </c>
      <c r="H384" s="8">
        <f t="shared" si="36"/>
        <v>85045.15692292442</v>
      </c>
    </row>
    <row r="385" spans="2:8" ht="14.5" x14ac:dyDescent="0.35">
      <c r="B385" s="1">
        <v>9</v>
      </c>
      <c r="C385" s="8">
        <f>INDEX($C:$C, 11 + 12*($B385-1))</f>
        <v>189274.11299870125</v>
      </c>
      <c r="D385" s="9">
        <f>SUM(INDEX(D$11:D$370, 1 + 12*($B385-1)):INDEX(D$11:D$370, 12*$B385))</f>
        <v>3703.6012619436865</v>
      </c>
      <c r="E385" s="9">
        <f>SUM(INDEX(E$11:E$370, 1 + 12*($B385-1)):INDEX(E$11:E$370, 12*$B385))</f>
        <v>6927.0433534218655</v>
      </c>
      <c r="F385" s="8">
        <f t="shared" si="36"/>
        <v>38022.871183569412</v>
      </c>
      <c r="G385" s="8">
        <f t="shared" si="36"/>
        <v>57652.930354720556</v>
      </c>
      <c r="H385" s="8">
        <f t="shared" si="36"/>
        <v>95675.801538289961</v>
      </c>
    </row>
    <row r="386" spans="2:8" ht="14.5" x14ac:dyDescent="0.35">
      <c r="B386" s="1">
        <v>10</v>
      </c>
      <c r="C386" s="8">
        <f>INDEX($C:$C, 11 + 12*($B386-1))</f>
        <v>182347.06964527938</v>
      </c>
      <c r="D386" s="9">
        <f>SUM(INDEX(D$11:D$370, 1 + 12*($B386-1)):INDEX(D$11:D$370, 12*$B386))</f>
        <v>3564.4888330714239</v>
      </c>
      <c r="E386" s="9">
        <f>SUM(INDEX(E$11:E$370, 1 + 12*($B386-1)):INDEX(E$11:E$370, 12*$B386))</f>
        <v>7066.1557822941295</v>
      </c>
      <c r="F386" s="8">
        <f t="shared" si="36"/>
        <v>41587.360016640836</v>
      </c>
      <c r="G386" s="8">
        <f t="shared" si="36"/>
        <v>64719.086137014689</v>
      </c>
      <c r="H386" s="8">
        <f t="shared" si="36"/>
        <v>106306.44615365553</v>
      </c>
    </row>
    <row r="387" spans="2:8" ht="14.5" x14ac:dyDescent="0.35">
      <c r="B387" s="1">
        <v>11</v>
      </c>
      <c r="C387" s="8">
        <f>INDEX($C:$C, 11 + 12*($B387-1))</f>
        <v>175280.9138629853</v>
      </c>
      <c r="D387" s="9">
        <f>SUM(INDEX(D$11:D$370, 1 + 12*($B387-1)):INDEX(D$11:D$370, 12*$B387))</f>
        <v>3422.5826772251289</v>
      </c>
      <c r="E387" s="9">
        <f>SUM(INDEX(E$11:E$370, 1 + 12*($B387-1)):INDEX(E$11:E$370, 12*$B387))</f>
        <v>7208.0619381404231</v>
      </c>
      <c r="F387" s="8">
        <f t="shared" si="36"/>
        <v>45009.94269386596</v>
      </c>
      <c r="G387" s="8">
        <f t="shared" si="36"/>
        <v>71927.148075155113</v>
      </c>
      <c r="H387" s="8">
        <f t="shared" si="36"/>
        <v>116937.09076902107</v>
      </c>
    </row>
    <row r="388" spans="2:8" ht="14.5" x14ac:dyDescent="0.35">
      <c r="B388" s="1">
        <v>12</v>
      </c>
      <c r="C388" s="8">
        <f>INDEX($C:$C, 11 + 12*($B388-1))</f>
        <v>168072.8519248449</v>
      </c>
      <c r="D388" s="9">
        <f>SUM(INDEX(D$11:D$370, 1 + 12*($B388-1)):INDEX(D$11:D$370, 12*$B388))</f>
        <v>3277.8266893502878</v>
      </c>
      <c r="E388" s="9">
        <f>SUM(INDEX(E$11:E$370, 1 + 12*($B388-1)):INDEX(E$11:E$370, 12*$B388))</f>
        <v>7352.8179260152638</v>
      </c>
      <c r="F388" s="8">
        <f t="shared" si="36"/>
        <v>48287.769383216248</v>
      </c>
      <c r="G388" s="8">
        <f t="shared" si="36"/>
        <v>79279.966001170382</v>
      </c>
      <c r="H388" s="8">
        <f t="shared" si="36"/>
        <v>127567.73538438663</v>
      </c>
    </row>
    <row r="389" spans="2:8" ht="14.5" x14ac:dyDescent="0.35">
      <c r="B389" s="1">
        <v>13</v>
      </c>
      <c r="C389" s="8">
        <f>INDEX($C:$C, 11 + 12*($B389-1))</f>
        <v>160720.03399882966</v>
      </c>
      <c r="D389" s="9">
        <f>SUM(INDEX(D$11:D$370, 1 + 12*($B389-1)):INDEX(D$11:D$370, 12*$B389))</f>
        <v>3130.1636376619772</v>
      </c>
      <c r="E389" s="9">
        <f>SUM(INDEX(E$11:E$370, 1 + 12*($B389-1)):INDEX(E$11:E$370, 12*$B389))</f>
        <v>7500.4809777035734</v>
      </c>
      <c r="F389" s="8">
        <f t="shared" si="36"/>
        <v>51417.933020878219</v>
      </c>
      <c r="G389" s="8">
        <f t="shared" si="36"/>
        <v>86780.446978873966</v>
      </c>
      <c r="H389" s="8">
        <f t="shared" si="36"/>
        <v>138198.37999975219</v>
      </c>
    </row>
    <row r="390" spans="2:8" ht="14.5" x14ac:dyDescent="0.35">
      <c r="B390" s="1">
        <v>14</v>
      </c>
      <c r="C390" s="8">
        <f>INDEX($C:$C, 11 + 12*($B390-1))</f>
        <v>153219.55302112611</v>
      </c>
      <c r="D390" s="9">
        <f>SUM(INDEX(D$11:D$370, 1 + 12*($B390-1)):INDEX(D$11:D$370, 12*$B390))</f>
        <v>2979.5351410172843</v>
      </c>
      <c r="E390" s="9">
        <f>SUM(INDEX(E$11:E$370, 1 + 12*($B390-1)):INDEX(E$11:E$370, 12*$B390))</f>
        <v>7651.1094743482681</v>
      </c>
      <c r="F390" s="8">
        <f t="shared" si="36"/>
        <v>54397.4681618955</v>
      </c>
      <c r="G390" s="8">
        <f t="shared" si="36"/>
        <v>94431.556453222234</v>
      </c>
      <c r="H390" s="8">
        <f t="shared" si="36"/>
        <v>148829.02461511773</v>
      </c>
    </row>
    <row r="391" spans="2:8" ht="14.5" x14ac:dyDescent="0.35">
      <c r="B391" s="1">
        <v>15</v>
      </c>
      <c r="C391" s="8">
        <f>INDEX($C:$C, 11 + 12*($B391-1))</f>
        <v>145568.44354677785</v>
      </c>
      <c r="D391" s="9">
        <f>SUM(INDEX(D$11:D$370, 1 + 12*($B391-1)):INDEX(D$11:D$370, 12*$B391))</f>
        <v>2825.8816458333113</v>
      </c>
      <c r="E391" s="9">
        <f>SUM(INDEX(E$11:E$370, 1 + 12*($B391-1)):INDEX(E$11:E$370, 12*$B391))</f>
        <v>7804.7629695322403</v>
      </c>
      <c r="F391" s="8">
        <f t="shared" si="36"/>
        <v>57223.34980772881</v>
      </c>
      <c r="G391" s="8">
        <f t="shared" si="36"/>
        <v>102236.31942275446</v>
      </c>
      <c r="H391" s="8">
        <f t="shared" si="36"/>
        <v>159459.66923048327</v>
      </c>
    </row>
    <row r="392" spans="2:8" ht="14.5" x14ac:dyDescent="0.35">
      <c r="B392" s="1">
        <v>16</v>
      </c>
      <c r="C392" s="8">
        <f>INDEX($C:$C, 11 + 12*($B392-1))</f>
        <v>137763.6805772456</v>
      </c>
      <c r="D392" s="9">
        <f>SUM(INDEX(D$11:D$370, 1 + 12*($B392-1)):INDEX(D$11:D$370, 12*$B392))</f>
        <v>2669.1424025416436</v>
      </c>
      <c r="E392" s="9">
        <f>SUM(INDEX(E$11:E$370, 1 + 12*($B392-1)):INDEX(E$11:E$370, 12*$B392))</f>
        <v>7961.5022128239088</v>
      </c>
      <c r="F392" s="8">
        <f t="shared" si="36"/>
        <v>59892.492210270444</v>
      </c>
      <c r="G392" s="8">
        <f t="shared" si="36"/>
        <v>110197.82163557837</v>
      </c>
      <c r="H392" s="8">
        <f t="shared" si="36"/>
        <v>170090.31384584881</v>
      </c>
    </row>
    <row r="393" spans="2:8" ht="14.5" x14ac:dyDescent="0.35">
      <c r="B393" s="1">
        <v>17</v>
      </c>
      <c r="C393" s="8">
        <f>INDEX($C:$C, 11 + 12*($B393-1))</f>
        <v>129802.17836442163</v>
      </c>
      <c r="D393" s="9">
        <f>SUM(INDEX(D$11:D$370, 1 + 12*($B393-1)):INDEX(D$11:D$370, 12*$B393))</f>
        <v>2509.2554415699433</v>
      </c>
      <c r="E393" s="9">
        <f>SUM(INDEX(E$11:E$370, 1 + 12*($B393-1)):INDEX(E$11:E$370, 12*$B393))</f>
        <v>8121.3891737956092</v>
      </c>
      <c r="F393" s="8">
        <f t="shared" si="36"/>
        <v>62401.747651840378</v>
      </c>
      <c r="G393" s="8">
        <f t="shared" si="36"/>
        <v>118319.21080937398</v>
      </c>
      <c r="H393" s="8">
        <f t="shared" si="36"/>
        <v>180720.95846121435</v>
      </c>
    </row>
    <row r="394" spans="2:8" ht="14.5" x14ac:dyDescent="0.35">
      <c r="B394" s="1">
        <v>18</v>
      </c>
      <c r="C394" s="8">
        <f>INDEX($C:$C, 11 + 12*($B394-1))</f>
        <v>121680.78919062602</v>
      </c>
      <c r="D394" s="9">
        <f>SUM(INDEX(D$11:D$370, 1 + 12*($B394-1)):INDEX(D$11:D$370, 12*$B394))</f>
        <v>2346.1575488412209</v>
      </c>
      <c r="E394" s="9">
        <f>SUM(INDEX(E$11:E$370, 1 + 12*($B394-1)):INDEX(E$11:E$370, 12*$B394))</f>
        <v>8284.4870665243307</v>
      </c>
      <c r="F394" s="8">
        <f t="shared" si="36"/>
        <v>64747.905200681598</v>
      </c>
      <c r="G394" s="8">
        <f t="shared" si="36"/>
        <v>126603.69787589832</v>
      </c>
      <c r="H394" s="8">
        <f t="shared" si="36"/>
        <v>191351.60307657992</v>
      </c>
    </row>
    <row r="395" spans="2:8" ht="14.5" x14ac:dyDescent="0.35">
      <c r="B395" s="1">
        <v>19</v>
      </c>
      <c r="C395" s="8">
        <f>INDEX($C:$C, 11 + 12*($B395-1))</f>
        <v>113396.30212410168</v>
      </c>
      <c r="D395" s="9">
        <f>SUM(INDEX(D$11:D$370, 1 + 12*($B395-1)):INDEX(D$11:D$370, 12*$B395))</f>
        <v>2179.7842407810444</v>
      </c>
      <c r="E395" s="9">
        <f>SUM(INDEX(E$11:E$370, 1 + 12*($B395-1)):INDEX(E$11:E$370, 12*$B395))</f>
        <v>8450.8603745845085</v>
      </c>
      <c r="F395" s="8">
        <f t="shared" si="36"/>
        <v>66927.689441462644</v>
      </c>
      <c r="G395" s="8">
        <f t="shared" si="36"/>
        <v>135054.55825048281</v>
      </c>
      <c r="H395" s="8">
        <f t="shared" si="36"/>
        <v>201982.24769194546</v>
      </c>
    </row>
    <row r="396" spans="2:8" ht="14.5" x14ac:dyDescent="0.35">
      <c r="B396" s="1">
        <v>20</v>
      </c>
      <c r="C396" s="8">
        <f>INDEX($C:$C, 11 + 12*($B396-1))</f>
        <v>104945.44174951719</v>
      </c>
      <c r="D396" s="9">
        <f>SUM(INDEX(D$11:D$370, 1 + 12*($B396-1)):INDEX(D$11:D$370, 12*$B396))</f>
        <v>2010.0697388228496</v>
      </c>
      <c r="E396" s="9">
        <f>SUM(INDEX(E$11:E$370, 1 + 12*($B396-1)):INDEX(E$11:E$370, 12*$B396))</f>
        <v>8620.5748765427015</v>
      </c>
      <c r="F396" s="8">
        <f t="shared" si="36"/>
        <v>68937.759180285502</v>
      </c>
      <c r="G396" s="8">
        <f t="shared" si="36"/>
        <v>143675.13312702553</v>
      </c>
      <c r="H396" s="8">
        <f t="shared" si="36"/>
        <v>212612.89230731103</v>
      </c>
    </row>
    <row r="397" spans="2:8" ht="14.5" x14ac:dyDescent="0.35">
      <c r="B397" s="1">
        <v>21</v>
      </c>
      <c r="C397" s="8">
        <f>INDEX($C:$C, 11 + 12*($B397-1))</f>
        <v>96324.866872974482</v>
      </c>
      <c r="D397" s="9">
        <f>SUM(INDEX(D$11:D$370, 1 + 12*($B397-1)):INDEX(D$11:D$370, 12*$B397))</f>
        <v>1836.9469434012417</v>
      </c>
      <c r="E397" s="9">
        <f>SUM(INDEX(E$11:E$370, 1 + 12*($B397-1)):INDEX(E$11:E$370, 12*$B397))</f>
        <v>8793.6976719643098</v>
      </c>
      <c r="F397" s="8">
        <f t="shared" si="36"/>
        <v>70774.706123686759</v>
      </c>
      <c r="G397" s="8">
        <f t="shared" si="36"/>
        <v>152468.83079898989</v>
      </c>
      <c r="H397" s="8">
        <f t="shared" si="36"/>
        <v>223243.53692267666</v>
      </c>
    </row>
    <row r="398" spans="2:8" ht="14.5" x14ac:dyDescent="0.35">
      <c r="B398" s="1">
        <v>22</v>
      </c>
      <c r="C398" s="8">
        <f>INDEX($C:$C, 11 + 12*($B398-1))</f>
        <v>87531.169201010169</v>
      </c>
      <c r="D398" s="9">
        <f>SUM(INDEX(D$11:D$370, 1 + 12*($B398-1)):INDEX(D$11:D$370, 12*$B398))</f>
        <v>1660.3474074230189</v>
      </c>
      <c r="E398" s="9">
        <f>SUM(INDEX(E$11:E$370, 1 + 12*($B398-1)):INDEX(E$11:E$370, 12*$B398))</f>
        <v>8970.2972079425308</v>
      </c>
      <c r="F398" s="8">
        <f t="shared" si="36"/>
        <v>72435.053531109792</v>
      </c>
      <c r="G398" s="8">
        <f t="shared" si="36"/>
        <v>161439.12800693241</v>
      </c>
      <c r="H398" s="8">
        <f t="shared" si="36"/>
        <v>233874.1815380422</v>
      </c>
    </row>
    <row r="399" spans="2:8" ht="14.5" x14ac:dyDescent="0.35">
      <c r="B399" s="1">
        <v>23</v>
      </c>
      <c r="C399" s="8">
        <f>INDEX($C:$C, 11 + 12*($B399-1))</f>
        <v>78560.871993067631</v>
      </c>
      <c r="D399" s="9">
        <f>SUM(INDEX(D$11:D$370, 1 + 12*($B399-1)):INDEX(D$11:D$370, 12*$B399))</f>
        <v>1480.2013092054392</v>
      </c>
      <c r="E399" s="9">
        <f>SUM(INDEX(E$11:E$370, 1 + 12*($B399-1)):INDEX(E$11:E$370, 12*$B399))</f>
        <v>9150.4433061601121</v>
      </c>
      <c r="F399" s="8">
        <f t="shared" si="36"/>
        <v>73915.254840315247</v>
      </c>
      <c r="G399" s="8">
        <f t="shared" si="36"/>
        <v>170589.57131309254</v>
      </c>
      <c r="H399" s="8">
        <f t="shared" si="36"/>
        <v>244504.8261534078</v>
      </c>
    </row>
    <row r="400" spans="2:8" ht="14.5" x14ac:dyDescent="0.35">
      <c r="B400" s="1">
        <v>24</v>
      </c>
      <c r="C400" s="8">
        <f>INDEX($C:$C, 11 + 12*($B400-1))</f>
        <v>69410.428686907529</v>
      </c>
      <c r="D400" s="9">
        <f>SUM(INDEX(D$11:D$370, 1 + 12*($B400-1)):INDEX(D$11:D$370, 12*$B400))</f>
        <v>1296.4374248709978</v>
      </c>
      <c r="E400" s="9">
        <f>SUM(INDEX(E$11:E$370, 1 + 12*($B400-1)):INDEX(E$11:E$370, 12*$B400))</f>
        <v>9334.2071904945551</v>
      </c>
      <c r="F400" s="8">
        <f t="shared" si="36"/>
        <v>75211.692265186241</v>
      </c>
      <c r="G400" s="8">
        <f t="shared" si="36"/>
        <v>179923.77850358709</v>
      </c>
      <c r="H400" s="8">
        <f t="shared" si="36"/>
        <v>255135.47076877335</v>
      </c>
    </row>
    <row r="401" spans="1:9" ht="14.5" x14ac:dyDescent="0.35">
      <c r="B401" s="1">
        <v>25</v>
      </c>
      <c r="C401" s="8">
        <f>INDEX($C:$C, 11 + 12*($B401-1))</f>
        <v>60076.221496412982</v>
      </c>
      <c r="D401" s="9">
        <f>SUM(INDEX(D$11:D$370, 1 + 12*($B401-1)):INDEX(D$11:D$370, 12*$B401))</f>
        <v>1108.9831001878413</v>
      </c>
      <c r="E401" s="9">
        <f>SUM(INDEX(E$11:E$370, 1 + 12*($B401-1)):INDEX(E$11:E$370, 12*$B401))</f>
        <v>9521.6615151777096</v>
      </c>
      <c r="F401" s="8">
        <f t="shared" si="36"/>
        <v>76320.675365374074</v>
      </c>
      <c r="G401" s="8">
        <f t="shared" si="36"/>
        <v>189445.44001876484</v>
      </c>
      <c r="H401" s="8">
        <f t="shared" si="36"/>
        <v>265766.11538413889</v>
      </c>
    </row>
    <row r="402" spans="1:9" ht="14.5" x14ac:dyDescent="0.35">
      <c r="B402" s="1">
        <v>26</v>
      </c>
      <c r="C402" s="8">
        <f>INDEX($C:$C, 11 + 12*($B402-1))</f>
        <v>50554.559981235274</v>
      </c>
      <c r="D402" s="9">
        <f>SUM(INDEX(D$11:D$370, 1 + 12*($B402-1)):INDEX(D$11:D$370, 12*$B402))</f>
        <v>917.76422184465901</v>
      </c>
      <c r="E402" s="9">
        <f>SUM(INDEX(E$11:E$370, 1 + 12*($B402-1)):INDEX(E$11:E$370, 12*$B402))</f>
        <v>9712.8803935208925</v>
      </c>
      <c r="F402" s="8">
        <f t="shared" si="36"/>
        <v>77238.439587218745</v>
      </c>
      <c r="G402" s="8">
        <f t="shared" si="36"/>
        <v>199158.3204122858</v>
      </c>
      <c r="H402" s="8">
        <f t="shared" si="36"/>
        <v>276396.75999950455</v>
      </c>
    </row>
    <row r="403" spans="1:9" ht="14.5" x14ac:dyDescent="0.35">
      <c r="B403" s="1">
        <v>27</v>
      </c>
      <c r="C403" s="8">
        <f>INDEX($C:$C, 11 + 12*($B403-1))</f>
        <v>40841.679587714367</v>
      </c>
      <c r="D403" s="9">
        <f>SUM(INDEX(D$11:D$370, 1 + 12*($B403-1)):INDEX(D$11:D$370, 12*$B403))</f>
        <v>722.70518814870184</v>
      </c>
      <c r="E403" s="9">
        <f>SUM(INDEX(E$11:E$370, 1 + 12*($B403-1)):INDEX(E$11:E$370, 12*$B403))</f>
        <v>9907.9394272168502</v>
      </c>
      <c r="F403" s="8">
        <f t="shared" si="36"/>
        <v>77961.144775367429</v>
      </c>
      <c r="G403" s="8">
        <f t="shared" si="36"/>
        <v>209066.25983950266</v>
      </c>
      <c r="H403" s="8">
        <f t="shared" si="36"/>
        <v>287027.40461487009</v>
      </c>
    </row>
    <row r="404" spans="1:9" ht="14.5" x14ac:dyDescent="0.35">
      <c r="B404" s="1">
        <v>28</v>
      </c>
      <c r="C404" s="8">
        <f>INDEX($C:$C, 11 + 12*($B404-1))</f>
        <v>30933.740160497517</v>
      </c>
      <c r="D404" s="9">
        <f>SUM(INDEX(D$11:D$370, 1 + 12*($B404-1)):INDEX(D$11:D$370, 12*$B404))</f>
        <v>523.72887913534248</v>
      </c>
      <c r="E404" s="9">
        <f>SUM(INDEX(E$11:E$370, 1 + 12*($B404-1)):INDEX(E$11:E$370, 12*$B404))</f>
        <v>10106.91573623021</v>
      </c>
      <c r="F404" s="8">
        <f t="shared" si="36"/>
        <v>78484.873654502779</v>
      </c>
      <c r="G404" s="8">
        <f t="shared" si="36"/>
        <v>219173.17557573284</v>
      </c>
      <c r="H404" s="8">
        <f t="shared" si="36"/>
        <v>297658.04923023563</v>
      </c>
    </row>
    <row r="405" spans="1:9" ht="14.5" x14ac:dyDescent="0.35">
      <c r="B405" s="1">
        <v>29</v>
      </c>
      <c r="C405" s="8">
        <f>INDEX($C:$C, 11 + 12*($B405-1))</f>
        <v>20826.824424267303</v>
      </c>
      <c r="D405" s="9">
        <f>SUM(INDEX(D$11:D$370, 1 + 12*($B405-1)):INDEX(D$11:D$370, 12*$B405))</f>
        <v>320.75662607737161</v>
      </c>
      <c r="E405" s="9">
        <f>SUM(INDEX(E$11:E$370, 1 + 12*($B405-1)):INDEX(E$11:E$370, 12*$B405))</f>
        <v>10309.887989288178</v>
      </c>
      <c r="F405" s="8">
        <f t="shared" si="36"/>
        <v>78805.630280580168</v>
      </c>
      <c r="G405" s="8">
        <f t="shared" si="36"/>
        <v>229483.063565021</v>
      </c>
      <c r="H405" s="8">
        <f t="shared" si="36"/>
        <v>308288.69384560117</v>
      </c>
    </row>
    <row r="406" spans="1:9" ht="14.5" x14ac:dyDescent="0.35">
      <c r="B406" s="1">
        <v>30</v>
      </c>
      <c r="C406" s="8">
        <f>INDEX($C:$C, 11 + 12*($B406-1))</f>
        <v>10516.936434979125</v>
      </c>
      <c r="D406" s="9">
        <f>SUM(INDEX(D$11:D$370, 1 + 12*($B406-1)):INDEX(D$11:D$370, 12*$B406))</f>
        <v>113.70818038194227</v>
      </c>
      <c r="E406" s="9">
        <f>SUM(INDEX(E$11:E$370, 1 + 12*($B406-1)):INDEX(E$11:E$370, 12*$B406))</f>
        <v>10516.936434983609</v>
      </c>
      <c r="F406" s="8">
        <f t="shared" si="36"/>
        <v>78919.338460962099</v>
      </c>
      <c r="G406" s="8">
        <f t="shared" si="36"/>
        <v>240000.00000000463</v>
      </c>
      <c r="H406" s="8">
        <f t="shared" si="36"/>
        <v>318919.33846096671</v>
      </c>
    </row>
    <row r="409" spans="1:9" ht="13.75" customHeight="1" x14ac:dyDescent="0.35">
      <c r="A409" s="1" t="s">
        <v>17</v>
      </c>
      <c r="B409" s="14" t="s">
        <v>18</v>
      </c>
    </row>
    <row r="410" spans="1:9" ht="13.75" customHeight="1" x14ac:dyDescent="0.35">
      <c r="B410" s="8">
        <f>$C$6*12*$B$3</f>
        <v>318919.3384609666</v>
      </c>
    </row>
    <row r="412" spans="1:9" ht="13.75" customHeight="1" x14ac:dyDescent="0.35">
      <c r="A412" s="1" t="s">
        <v>19</v>
      </c>
      <c r="B412" s="14" t="s">
        <v>18</v>
      </c>
    </row>
    <row r="413" spans="1:9" ht="13.75" customHeight="1" x14ac:dyDescent="0.35">
      <c r="B413" s="10">
        <f>$I445</f>
        <v>363655.30488480505</v>
      </c>
    </row>
    <row r="414" spans="1:9" ht="13.75" customHeight="1" x14ac:dyDescent="0.35">
      <c r="B414" s="10"/>
    </row>
    <row r="415" spans="1:9" ht="13.75" customHeight="1" x14ac:dyDescent="0.35">
      <c r="B415" s="14" t="s">
        <v>16</v>
      </c>
      <c r="C415" s="14" t="s">
        <v>22</v>
      </c>
      <c r="D415" s="14" t="s">
        <v>9</v>
      </c>
      <c r="E415" s="14" t="s">
        <v>4</v>
      </c>
      <c r="F415" s="14" t="s">
        <v>5</v>
      </c>
      <c r="G415" s="14" t="s">
        <v>23</v>
      </c>
      <c r="H415" s="14" t="s">
        <v>24</v>
      </c>
      <c r="I415" s="14" t="s">
        <v>14</v>
      </c>
    </row>
    <row r="416" spans="1:9" ht="13.75" customHeight="1" x14ac:dyDescent="0.35">
      <c r="B416" s="1">
        <v>1</v>
      </c>
      <c r="C416" s="11">
        <v>1.9900000000000001E-2</v>
      </c>
      <c r="D416" s="3">
        <f>$B$1</f>
        <v>240000</v>
      </c>
      <c r="E416" s="3">
        <f>$D416*$C416/12/((1+$C416/12)^(360-12*($B416-1))-1)</f>
        <v>487.88705128046257</v>
      </c>
      <c r="F416" s="10">
        <f>$E416*(1+$C416/12)^(360-12*($B416-1))</f>
        <v>885.88705128046263</v>
      </c>
      <c r="G416" s="10">
        <f t="array" ref="G416">SUM($E416*(1+$C416/12)^(ROW($A$1:$A$12)-1))</f>
        <v>5908.3401365631516</v>
      </c>
      <c r="H416" s="10">
        <f>12*$F416-$G416</f>
        <v>4722.3044788024008</v>
      </c>
      <c r="I416" s="10">
        <f>12*$F416</f>
        <v>10630.644615365552</v>
      </c>
    </row>
    <row r="417" spans="2:9" ht="13.75" customHeight="1" x14ac:dyDescent="0.35">
      <c r="B417" s="1">
        <v>2</v>
      </c>
      <c r="C417" s="11">
        <v>2.0899999999999998E-2</v>
      </c>
      <c r="D417" s="3">
        <f>$D416-$G416</f>
        <v>234091.65986343686</v>
      </c>
      <c r="E417" s="3">
        <f t="shared" ref="E417:E445" si="37">$D417*$C417/12/((1+$C417/12)^(360-12*($B417-1))-1)</f>
        <v>489.85814052503872</v>
      </c>
      <c r="F417" s="10">
        <f t="shared" ref="F417:F445" si="38">$E417*(1+$C417/12)^(360-12*($B417-1))</f>
        <v>897.56778145385795</v>
      </c>
      <c r="G417" s="10">
        <f t="array" ref="G417">SUM($E417*(1+$C417/12)^(ROW($A$1:$A$12)-1))</f>
        <v>5934.9350703441787</v>
      </c>
      <c r="H417" s="10">
        <f t="shared" ref="H417:H445" si="39">12*$F417-$G417</f>
        <v>4835.8783071021162</v>
      </c>
      <c r="I417" s="10">
        <f>$I416+12*$F417</f>
        <v>21401.457992811847</v>
      </c>
    </row>
    <row r="418" spans="2:9" ht="13.75" customHeight="1" x14ac:dyDescent="0.35">
      <c r="B418" s="1">
        <v>3</v>
      </c>
      <c r="C418" s="11">
        <v>2.1899999999999999E-2</v>
      </c>
      <c r="D418" s="3">
        <f t="shared" ref="D418:D445" si="40">$D417-$G417</f>
        <v>228156.72479309267</v>
      </c>
      <c r="E418" s="3">
        <f t="shared" si="37"/>
        <v>492.59042618690961</v>
      </c>
      <c r="F418" s="10">
        <f t="shared" si="38"/>
        <v>908.97644893430368</v>
      </c>
      <c r="G418" s="10">
        <f t="array" ref="G418">SUM($E418*(1+$C418/12)^(ROW($A$1:$A$12)-1))</f>
        <v>5970.7800569992487</v>
      </c>
      <c r="H418" s="10">
        <f t="shared" si="39"/>
        <v>4936.937330212395</v>
      </c>
      <c r="I418" s="10">
        <f t="shared" ref="I418:I445" si="41">$I417+12*$F418</f>
        <v>32309.175380023491</v>
      </c>
    </row>
    <row r="419" spans="2:9" ht="13.75" customHeight="1" x14ac:dyDescent="0.35">
      <c r="B419" s="1">
        <v>4</v>
      </c>
      <c r="C419" s="11">
        <v>2.29E-2</v>
      </c>
      <c r="D419" s="3">
        <f t="shared" si="40"/>
        <v>222185.94473609343</v>
      </c>
      <c r="E419" s="3">
        <f t="shared" si="37"/>
        <v>496.09926520781028</v>
      </c>
      <c r="F419" s="10">
        <f t="shared" si="38"/>
        <v>920.10410974585534</v>
      </c>
      <c r="G419" s="10">
        <f t="array" ref="G419">SUM($E419*(1+$C419/12)^(ROW($A$1:$A$12)-1))</f>
        <v>6016.0740625617491</v>
      </c>
      <c r="H419" s="10">
        <f t="shared" si="39"/>
        <v>5025.1752543885141</v>
      </c>
      <c r="I419" s="10">
        <f t="shared" si="41"/>
        <v>43350.424696973758</v>
      </c>
    </row>
    <row r="420" spans="2:9" ht="13.75" customHeight="1" x14ac:dyDescent="0.35">
      <c r="B420" s="1">
        <v>5</v>
      </c>
      <c r="C420" s="11">
        <v>2.3900000000000001E-2</v>
      </c>
      <c r="D420" s="3">
        <f t="shared" si="40"/>
        <v>216169.87067353167</v>
      </c>
      <c r="E420" s="3">
        <f t="shared" si="37"/>
        <v>500.40350758290134</v>
      </c>
      <c r="F420" s="10">
        <f t="shared" si="38"/>
        <v>930.94183334101854</v>
      </c>
      <c r="G420" s="10">
        <f t="array" ref="G420">SUM($E420*(1+$C420/12)^(ROW($A$1:$A$12)-1))</f>
        <v>6071.0587883541739</v>
      </c>
      <c r="H420" s="10">
        <f t="shared" si="39"/>
        <v>5100.2432117380486</v>
      </c>
      <c r="I420" s="10">
        <f t="shared" si="41"/>
        <v>54521.726697065984</v>
      </c>
    </row>
    <row r="421" spans="2:9" ht="13.75" customHeight="1" x14ac:dyDescent="0.35">
      <c r="B421" s="1">
        <v>6</v>
      </c>
      <c r="C421" s="11">
        <v>2.4899999999999999E-2</v>
      </c>
      <c r="D421" s="3">
        <f t="shared" si="40"/>
        <v>210098.81188517751</v>
      </c>
      <c r="E421" s="3">
        <f t="shared" si="37"/>
        <v>505.525655567765</v>
      </c>
      <c r="F421" s="10">
        <f t="shared" si="38"/>
        <v>941.48069022950835</v>
      </c>
      <c r="G421" s="10">
        <f t="array" ref="G421">SUM($E421*(1+$C421/12)^(ROW($A$1:$A$12)-1))</f>
        <v>6136.0207012859746</v>
      </c>
      <c r="H421" s="10">
        <f t="shared" si="39"/>
        <v>5161.7475814681247</v>
      </c>
      <c r="I421" s="10">
        <f t="shared" si="41"/>
        <v>65819.494979820083</v>
      </c>
    </row>
    <row r="422" spans="2:9" ht="13.75" customHeight="1" x14ac:dyDescent="0.35">
      <c r="B422" s="1">
        <v>7</v>
      </c>
      <c r="C422" s="11">
        <v>2.5899999999999999E-2</v>
      </c>
      <c r="D422" s="3">
        <f t="shared" si="40"/>
        <v>203962.79118389153</v>
      </c>
      <c r="E422" s="3">
        <f t="shared" si="37"/>
        <v>511.4920493734117</v>
      </c>
      <c r="F422" s="10">
        <f t="shared" si="38"/>
        <v>951.71174034531089</v>
      </c>
      <c r="G422" s="10">
        <f t="array" ref="G422">SUM($E422*(1+$C422/12)^(ROW($A$1:$A$12)-1))</f>
        <v>6211.2933912993058</v>
      </c>
      <c r="H422" s="10">
        <f t="shared" si="39"/>
        <v>5209.2474928444253</v>
      </c>
      <c r="I422" s="10">
        <f t="shared" si="41"/>
        <v>77240.035863963814</v>
      </c>
    </row>
    <row r="423" spans="2:9" ht="13.75" customHeight="1" x14ac:dyDescent="0.35">
      <c r="B423" s="1">
        <v>8</v>
      </c>
      <c r="C423" s="11">
        <v>2.69E-2</v>
      </c>
      <c r="D423" s="3">
        <f t="shared" si="40"/>
        <v>197751.49779259221</v>
      </c>
      <c r="E423" s="3">
        <f t="shared" si="37"/>
        <v>518.33308133809953</v>
      </c>
      <c r="F423" s="10">
        <f t="shared" si="38"/>
        <v>961.62602222316048</v>
      </c>
      <c r="G423" s="10">
        <f t="array" ref="G423">SUM($E423*(1+$C423/12)^(ROW($A$1:$A$12)-1))</f>
        <v>6297.2602811704473</v>
      </c>
      <c r="H423" s="10">
        <f t="shared" si="39"/>
        <v>5242.2519855074788</v>
      </c>
      <c r="I423" s="10">
        <f t="shared" si="41"/>
        <v>88779.548130641735</v>
      </c>
    </row>
    <row r="424" spans="2:9" ht="13.75" customHeight="1" x14ac:dyDescent="0.35">
      <c r="B424" s="1">
        <v>9</v>
      </c>
      <c r="C424" s="11">
        <v>2.7900000000000001E-2</v>
      </c>
      <c r="D424" s="3">
        <f t="shared" si="40"/>
        <v>191454.23751142176</v>
      </c>
      <c r="E424" s="3">
        <f t="shared" si="37"/>
        <v>526.08344085037299</v>
      </c>
      <c r="F424" s="10">
        <f t="shared" si="38"/>
        <v>971.21454306442865</v>
      </c>
      <c r="G424" s="10">
        <f t="array" ref="G424">SUM($E424*(1+$C424/12)^(ROW($A$1:$A$12)-1))</f>
        <v>6394.357717436721</v>
      </c>
      <c r="H424" s="10">
        <f t="shared" si="39"/>
        <v>5260.2167993364228</v>
      </c>
      <c r="I424" s="10">
        <f t="shared" si="41"/>
        <v>100434.12264741489</v>
      </c>
    </row>
    <row r="425" spans="2:9" ht="13.75" customHeight="1" x14ac:dyDescent="0.35">
      <c r="B425" s="1">
        <v>10</v>
      </c>
      <c r="C425" s="11">
        <v>2.8899999999999999E-2</v>
      </c>
      <c r="D425" s="3">
        <f t="shared" si="40"/>
        <v>185059.87979398505</v>
      </c>
      <c r="E425" s="3">
        <f t="shared" si="37"/>
        <v>534.7823925996255</v>
      </c>
      <c r="F425" s="10">
        <f t="shared" si="38"/>
        <v>980.4682697701395</v>
      </c>
      <c r="G425" s="10">
        <f t="array" ref="G425">SUM($E425*(1+$C425/12)^(ROW($A$1:$A$12)-1))</f>
        <v>6503.0784749946033</v>
      </c>
      <c r="H425" s="10">
        <f t="shared" si="39"/>
        <v>5262.5407622470702</v>
      </c>
      <c r="I425" s="10">
        <f t="shared" si="41"/>
        <v>112199.74188465656</v>
      </c>
    </row>
    <row r="426" spans="2:9" ht="13.75" customHeight="1" x14ac:dyDescent="0.35">
      <c r="B426" s="1">
        <v>11</v>
      </c>
      <c r="C426" s="11">
        <v>2.9899999999999999E-2</v>
      </c>
      <c r="D426" s="3">
        <f t="shared" si="40"/>
        <v>178556.80131899044</v>
      </c>
      <c r="E426" s="3">
        <f t="shared" si="37"/>
        <v>544.47409107547423</v>
      </c>
      <c r="F426" s="10">
        <f t="shared" si="38"/>
        <v>989.3781210286254</v>
      </c>
      <c r="G426" s="10">
        <f t="array" ref="G426">SUM($E426*(1+$C426/12)^(ROW($A$1:$A$12)-1))</f>
        <v>6623.9757122290903</v>
      </c>
      <c r="H426" s="10">
        <f t="shared" si="39"/>
        <v>5248.5617401144154</v>
      </c>
      <c r="I426" s="10">
        <f t="shared" si="41"/>
        <v>124072.27933700006</v>
      </c>
    </row>
    <row r="427" spans="2:9" ht="13.75" customHeight="1" x14ac:dyDescent="0.35">
      <c r="B427" s="1">
        <v>12</v>
      </c>
      <c r="C427" s="11">
        <v>3.09E-2</v>
      </c>
      <c r="D427" s="3">
        <f t="shared" si="40"/>
        <v>171932.82560676135</v>
      </c>
      <c r="E427" s="3">
        <f t="shared" si="37"/>
        <v>555.20793460776417</v>
      </c>
      <c r="F427" s="10">
        <f t="shared" si="38"/>
        <v>997.93496054517459</v>
      </c>
      <c r="G427" s="10">
        <f t="array" ref="G427">SUM($E427*(1+$C427/12)^(ROW($A$1:$A$12)-1))</f>
        <v>6757.6674181784419</v>
      </c>
      <c r="H427" s="10">
        <f t="shared" si="39"/>
        <v>5217.552108363654</v>
      </c>
      <c r="I427" s="10">
        <f t="shared" si="41"/>
        <v>136047.49886354216</v>
      </c>
    </row>
    <row r="428" spans="2:9" ht="13.75" customHeight="1" x14ac:dyDescent="0.35">
      <c r="B428" s="1">
        <v>13</v>
      </c>
      <c r="C428" s="11">
        <v>3.1899999999999998E-2</v>
      </c>
      <c r="D428" s="3">
        <f t="shared" si="40"/>
        <v>165175.15818858292</v>
      </c>
      <c r="E428" s="3">
        <f t="shared" si="37"/>
        <v>567.03896266053243</v>
      </c>
      <c r="F428" s="10">
        <f t="shared" si="38"/>
        <v>1006.1295915118487</v>
      </c>
      <c r="G428" s="10">
        <f t="array" ref="G428">SUM($E428*(1+$C428/12)^(ROW($A$1:$A$12)-1))</f>
        <v>6904.8413985212583</v>
      </c>
      <c r="H428" s="10">
        <f t="shared" si="39"/>
        <v>5168.7136996209256</v>
      </c>
      <c r="I428" s="10">
        <f t="shared" si="41"/>
        <v>148121.05396168435</v>
      </c>
    </row>
    <row r="429" spans="2:9" ht="13.75" customHeight="1" x14ac:dyDescent="0.35">
      <c r="B429" s="1">
        <v>14</v>
      </c>
      <c r="C429" s="11">
        <v>3.2899999999999999E-2</v>
      </c>
      <c r="D429" s="3">
        <f t="shared" si="40"/>
        <v>158270.31679006165</v>
      </c>
      <c r="E429" s="3">
        <f t="shared" si="37"/>
        <v>580.02830055238201</v>
      </c>
      <c r="F429" s="10">
        <f t="shared" si="38"/>
        <v>1013.9527524184676</v>
      </c>
      <c r="G429" s="10">
        <f t="array" ref="G429">SUM($E429*(1+$C429/12)^(ROW($A$1:$A$12)-1))</f>
        <v>7066.2608529363442</v>
      </c>
      <c r="H429" s="10">
        <f t="shared" si="39"/>
        <v>5101.172176085267</v>
      </c>
      <c r="I429" s="10">
        <f t="shared" si="41"/>
        <v>160288.48699070595</v>
      </c>
    </row>
    <row r="430" spans="2:9" ht="13.75" customHeight="1" x14ac:dyDescent="0.35">
      <c r="B430" s="1">
        <v>15</v>
      </c>
      <c r="C430" s="11">
        <v>3.39E-2</v>
      </c>
      <c r="D430" s="3">
        <f t="shared" si="40"/>
        <v>151204.05593712532</v>
      </c>
      <c r="E430" s="3">
        <f t="shared" si="37"/>
        <v>594.24365629155454</v>
      </c>
      <c r="F430" s="10">
        <f t="shared" si="38"/>
        <v>1021.3951143139335</v>
      </c>
      <c r="G430" s="10">
        <f t="array" ref="G430">SUM($E430*(1+$C430/12)^(ROW($A$1:$A$12)-1))</f>
        <v>7242.7706028636712</v>
      </c>
      <c r="H430" s="10">
        <f t="shared" si="39"/>
        <v>5013.9707689035313</v>
      </c>
      <c r="I430" s="10">
        <f t="shared" si="41"/>
        <v>172545.22836247314</v>
      </c>
    </row>
    <row r="431" spans="2:9" ht="13.75" customHeight="1" x14ac:dyDescent="0.35">
      <c r="B431" s="1">
        <v>16</v>
      </c>
      <c r="C431" s="11">
        <v>3.49E-2</v>
      </c>
      <c r="D431" s="3">
        <f t="shared" si="40"/>
        <v>143961.28533426166</v>
      </c>
      <c r="E431" s="3">
        <f t="shared" si="37"/>
        <v>609.7598747892514</v>
      </c>
      <c r="F431" s="10">
        <f t="shared" si="38"/>
        <v>1028.4472796363957</v>
      </c>
      <c r="G431" s="10">
        <f t="array" ref="G431">SUM($E431*(1+$C431/12)^(ROW($A$1:$A$12)-1))</f>
        <v>7435.3040359236111</v>
      </c>
      <c r="H431" s="10">
        <f t="shared" si="39"/>
        <v>4906.0633197131374</v>
      </c>
      <c r="I431" s="10">
        <f t="shared" si="41"/>
        <v>184886.59571810989</v>
      </c>
    </row>
    <row r="432" spans="2:9" ht="13.75" customHeight="1" x14ac:dyDescent="0.35">
      <c r="B432" s="1">
        <v>17</v>
      </c>
      <c r="C432" s="11">
        <v>3.5900000000000001E-2</v>
      </c>
      <c r="D432" s="3">
        <f t="shared" si="40"/>
        <v>136525.98129833804</v>
      </c>
      <c r="E432" s="3">
        <f t="shared" si="37"/>
        <v>626.65955535036994</v>
      </c>
      <c r="F432" s="10">
        <f t="shared" si="38"/>
        <v>1035.0997827345645</v>
      </c>
      <c r="G432" s="10">
        <f t="array" ref="G432">SUM($E432*(1+$C432/12)^(ROW($A$1:$A$12)-1))</f>
        <v>7644.8908412470228</v>
      </c>
      <c r="H432" s="10">
        <f t="shared" si="39"/>
        <v>4776.3065515677517</v>
      </c>
      <c r="I432" s="10">
        <f t="shared" si="41"/>
        <v>197307.79311092466</v>
      </c>
    </row>
    <row r="433" spans="2:9" ht="13.75" customHeight="1" x14ac:dyDescent="0.35">
      <c r="B433" s="1">
        <v>18</v>
      </c>
      <c r="C433" s="11">
        <v>3.6900000000000002E-2</v>
      </c>
      <c r="D433" s="3">
        <f t="shared" si="40"/>
        <v>128881.09045709102</v>
      </c>
      <c r="E433" s="3">
        <f t="shared" si="37"/>
        <v>645.0337390590704</v>
      </c>
      <c r="F433" s="10">
        <f t="shared" si="38"/>
        <v>1041.3430922146254</v>
      </c>
      <c r="G433" s="10">
        <f t="array" ref="G433">SUM($E433*(1+$C433/12)^(ROW($A$1:$A$12)-1))</f>
        <v>7872.6656190043977</v>
      </c>
      <c r="H433" s="10">
        <f t="shared" si="39"/>
        <v>4623.4514875711066</v>
      </c>
      <c r="I433" s="10">
        <f t="shared" si="41"/>
        <v>209803.91021750018</v>
      </c>
    </row>
    <row r="434" spans="2:9" ht="13.75" customHeight="1" x14ac:dyDescent="0.35">
      <c r="B434" s="1">
        <v>19</v>
      </c>
      <c r="C434" s="11">
        <v>3.7900000000000003E-2</v>
      </c>
      <c r="D434" s="3">
        <f t="shared" si="40"/>
        <v>121008.42483808662</v>
      </c>
      <c r="E434" s="3">
        <f t="shared" si="37"/>
        <v>664.98267347047567</v>
      </c>
      <c r="F434" s="10">
        <f t="shared" si="38"/>
        <v>1047.1676152507659</v>
      </c>
      <c r="G434" s="10">
        <f t="array" ref="G434">SUM($E434*(1+$C434/12)^(ROW($A$1:$A$12)-1))</f>
        <v>8119.8774574196259</v>
      </c>
      <c r="H434" s="10">
        <f t="shared" si="39"/>
        <v>4446.1339255895646</v>
      </c>
      <c r="I434" s="10">
        <f t="shared" si="41"/>
        <v>222369.92160050938</v>
      </c>
    </row>
    <row r="435" spans="2:9" ht="13.75" customHeight="1" x14ac:dyDescent="0.35">
      <c r="B435" s="1">
        <v>20</v>
      </c>
      <c r="C435" s="11">
        <v>3.8899999999999997E-2</v>
      </c>
      <c r="D435" s="3">
        <f t="shared" si="40"/>
        <v>112888.54738066699</v>
      </c>
      <c r="E435" s="3">
        <f t="shared" si="37"/>
        <v>686.61666291651443</v>
      </c>
      <c r="F435" s="10">
        <f t="shared" si="38"/>
        <v>1052.5637040088432</v>
      </c>
      <c r="G435" s="10">
        <f t="array" ref="G435">SUM($E435*(1+$C435/12)^(ROW($A$1:$A$12)-1))</f>
        <v>8387.9005818470359</v>
      </c>
      <c r="H435" s="10">
        <f t="shared" si="39"/>
        <v>4242.863866259082</v>
      </c>
      <c r="I435" s="10">
        <f t="shared" si="41"/>
        <v>235000.68604861549</v>
      </c>
    </row>
    <row r="436" spans="2:9" ht="13.75" customHeight="1" x14ac:dyDescent="0.35">
      <c r="B436" s="1">
        <v>21</v>
      </c>
      <c r="C436" s="11">
        <v>3.9899999999999901E-2</v>
      </c>
      <c r="D436" s="3">
        <f t="shared" si="40"/>
        <v>104500.64679881996</v>
      </c>
      <c r="E436" s="3">
        <f t="shared" si="37"/>
        <v>710.05701372952558</v>
      </c>
      <c r="F436" s="10">
        <f t="shared" si="38"/>
        <v>1057.5216643356011</v>
      </c>
      <c r="G436" s="10">
        <f t="array" ref="G436">SUM($E436*(1+$C436/12)^(ROW($A$1:$A$12)-1))</f>
        <v>8678.2461930396585</v>
      </c>
      <c r="H436" s="10">
        <f t="shared" si="39"/>
        <v>4012.0137789875553</v>
      </c>
      <c r="I436" s="10">
        <f t="shared" si="41"/>
        <v>247690.9460206427</v>
      </c>
    </row>
    <row r="437" spans="2:9" ht="13.75" customHeight="1" x14ac:dyDescent="0.35">
      <c r="B437" s="1">
        <v>22</v>
      </c>
      <c r="C437" s="11">
        <v>4.0899999999999902E-2</v>
      </c>
      <c r="D437" s="3">
        <f t="shared" si="40"/>
        <v>95822.400605780305</v>
      </c>
      <c r="E437" s="3">
        <f t="shared" si="37"/>
        <v>735.437084811045</v>
      </c>
      <c r="F437" s="10">
        <f t="shared" si="38"/>
        <v>1062.0317668757455</v>
      </c>
      <c r="G437" s="10">
        <f t="array" ref="G437">SUM($E437*(1+$C437/12)^(ROW($A$1:$A$12)-1))</f>
        <v>8992.5756259036662</v>
      </c>
      <c r="H437" s="10">
        <f t="shared" si="39"/>
        <v>3751.8055766052803</v>
      </c>
      <c r="I437" s="10">
        <f t="shared" si="41"/>
        <v>260435.32722315166</v>
      </c>
    </row>
    <row r="438" spans="2:9" ht="13.75" customHeight="1" x14ac:dyDescent="0.35">
      <c r="B438" s="1">
        <v>23</v>
      </c>
      <c r="C438" s="11">
        <v>4.1899999999999903E-2</v>
      </c>
      <c r="D438" s="3">
        <f t="shared" si="40"/>
        <v>86829.824979876634</v>
      </c>
      <c r="E438" s="3">
        <f t="shared" si="37"/>
        <v>762.9034552254609</v>
      </c>
      <c r="F438" s="10">
        <f t="shared" si="38"/>
        <v>1066.084260780196</v>
      </c>
      <c r="G438" s="10">
        <f t="array" ref="G438">SUM($E438*(1+$C438/12)^(ROW($A$1:$A$12)-1))</f>
        <v>9332.7149758315318</v>
      </c>
      <c r="H438" s="10">
        <f t="shared" si="39"/>
        <v>3460.2961535308204</v>
      </c>
      <c r="I438" s="10">
        <f t="shared" si="41"/>
        <v>273228.33835251402</v>
      </c>
    </row>
    <row r="439" spans="2:9" ht="13.75" customHeight="1" x14ac:dyDescent="0.35">
      <c r="B439" s="1">
        <v>24</v>
      </c>
      <c r="C439" s="11">
        <v>4.2899999999999897E-2</v>
      </c>
      <c r="D439" s="3">
        <f t="shared" si="40"/>
        <v>77497.110004045098</v>
      </c>
      <c r="E439" s="3">
        <f t="shared" si="37"/>
        <v>792.61722191222759</v>
      </c>
      <c r="F439" s="10">
        <f t="shared" si="38"/>
        <v>1069.6693901766882</v>
      </c>
      <c r="G439" s="10">
        <f t="array" ref="G439">SUM($E439*(1+$C439/12)^(ROW($A$1:$A$12)-1))</f>
        <v>9700.6713575469585</v>
      </c>
      <c r="H439" s="10">
        <f t="shared" si="39"/>
        <v>3135.3613245732995</v>
      </c>
      <c r="I439" s="10">
        <f t="shared" si="41"/>
        <v>286064.3710346343</v>
      </c>
    </row>
    <row r="440" spans="2:9" ht="13.75" customHeight="1" x14ac:dyDescent="0.35">
      <c r="B440" s="1">
        <v>25</v>
      </c>
      <c r="C440" s="11">
        <v>4.3899999999999897E-2</v>
      </c>
      <c r="D440" s="3">
        <f t="shared" si="40"/>
        <v>67796.438646498136</v>
      </c>
      <c r="E440" s="3">
        <f t="shared" si="37"/>
        <v>824.75544218901121</v>
      </c>
      <c r="F440" s="10">
        <f t="shared" si="38"/>
        <v>1072.777413570783</v>
      </c>
      <c r="G440" s="10">
        <f t="array" ref="G440">SUM($E440*(1+$C440/12)^(ROW($A$1:$A$12)-1))</f>
        <v>10098.650981325989</v>
      </c>
      <c r="H440" s="10">
        <f t="shared" si="39"/>
        <v>2774.6779815234058</v>
      </c>
      <c r="I440" s="10">
        <f t="shared" si="41"/>
        <v>298937.69999748369</v>
      </c>
    </row>
    <row r="441" spans="2:9" ht="13.75" customHeight="1" x14ac:dyDescent="0.35">
      <c r="B441" s="1">
        <v>26</v>
      </c>
      <c r="C441" s="11">
        <v>4.4899999999999898E-2</v>
      </c>
      <c r="D441" s="3">
        <f t="shared" si="40"/>
        <v>57697.787665172145</v>
      </c>
      <c r="E441" s="3">
        <f t="shared" si="37"/>
        <v>859.51273750219605</v>
      </c>
      <c r="F441" s="10">
        <f t="shared" si="38"/>
        <v>1075.3986263493814</v>
      </c>
      <c r="G441" s="10">
        <f t="array" ref="G441">SUM($E441*(1+$C441/12)^(ROW($A$1:$A$12)-1))</f>
        <v>10529.079253985945</v>
      </c>
      <c r="H441" s="10">
        <f t="shared" si="39"/>
        <v>2375.704262206631</v>
      </c>
      <c r="I441" s="10">
        <f t="shared" si="41"/>
        <v>311842.48351367627</v>
      </c>
    </row>
    <row r="442" spans="2:9" ht="13.75" customHeight="1" x14ac:dyDescent="0.35">
      <c r="B442" s="1">
        <v>27</v>
      </c>
      <c r="C442" s="11">
        <v>4.5899999999999899E-2</v>
      </c>
      <c r="D442" s="3">
        <f t="shared" si="40"/>
        <v>47168.708411186199</v>
      </c>
      <c r="E442" s="3">
        <f t="shared" si="37"/>
        <v>897.10307687879833</v>
      </c>
      <c r="F442" s="10">
        <f t="shared" si="38"/>
        <v>1077.5233865515852</v>
      </c>
      <c r="G442" s="10">
        <f t="array" ref="G442">SUM($E442*(1+$C442/12)^(ROW($A$1:$A$12)-1))</f>
        <v>10994.623137272112</v>
      </c>
      <c r="H442" s="10">
        <f t="shared" si="39"/>
        <v>1935.6575013469101</v>
      </c>
      <c r="I442" s="10">
        <f t="shared" si="41"/>
        <v>324772.76415229531</v>
      </c>
    </row>
    <row r="443" spans="2:9" ht="13.75" customHeight="1" x14ac:dyDescent="0.35">
      <c r="B443" s="1">
        <v>28</v>
      </c>
      <c r="C443" s="11">
        <v>4.68999999999999E-2</v>
      </c>
      <c r="D443" s="3">
        <f t="shared" si="40"/>
        <v>36174.085273914083</v>
      </c>
      <c r="E443" s="3">
        <f t="shared" si="37"/>
        <v>937.76176078848687</v>
      </c>
      <c r="F443" s="10">
        <f t="shared" si="38"/>
        <v>1079.1421440673673</v>
      </c>
      <c r="G443" s="10">
        <f t="array" ref="G443">SUM($E443*(1+$C443/12)^(ROW($A$1:$A$12)-1))</f>
        <v>11498.216024764286</v>
      </c>
      <c r="H443" s="10">
        <f t="shared" si="39"/>
        <v>1451.489704044121</v>
      </c>
      <c r="I443" s="10">
        <f t="shared" si="41"/>
        <v>337722.46988110372</v>
      </c>
    </row>
    <row r="444" spans="2:9" ht="13.75" customHeight="1" x14ac:dyDescent="0.35">
      <c r="B444" s="1">
        <v>29</v>
      </c>
      <c r="C444" s="11">
        <v>4.7899999999999901E-2</v>
      </c>
      <c r="D444" s="3">
        <f t="shared" si="40"/>
        <v>24675.869249149797</v>
      </c>
      <c r="E444" s="3">
        <f t="shared" si="37"/>
        <v>981.74762866165281</v>
      </c>
      <c r="F444" s="10">
        <f t="shared" si="38"/>
        <v>1080.245473414509</v>
      </c>
      <c r="G444" s="10">
        <f t="array" ref="G444">SUM($E444*(1+$C444/12)^(ROW($A$1:$A$12)-1))</f>
        <v>12043.085430501005</v>
      </c>
      <c r="H444" s="10">
        <f t="shared" si="39"/>
        <v>919.8602504731025</v>
      </c>
      <c r="I444" s="10">
        <f t="shared" si="41"/>
        <v>350685.41556207783</v>
      </c>
    </row>
    <row r="445" spans="2:9" ht="13.75" customHeight="1" x14ac:dyDescent="0.35">
      <c r="B445" s="1">
        <v>30</v>
      </c>
      <c r="C445" s="11">
        <v>4.8899999999999902E-2</v>
      </c>
      <c r="D445" s="3">
        <f t="shared" si="40"/>
        <v>12632.783818648792</v>
      </c>
      <c r="E445" s="3">
        <f t="shared" si="37"/>
        <v>1029.3455161662757</v>
      </c>
      <c r="F445" s="10">
        <f t="shared" si="38"/>
        <v>1080.8241102272696</v>
      </c>
      <c r="G445" s="10">
        <f t="array" ref="G445">SUM($E445*(1+$C445/12)^(ROW($A$1:$A$12)-1))</f>
        <v>12632.783818648715</v>
      </c>
      <c r="H445" s="10">
        <f t="shared" si="39"/>
        <v>337.10550407851952</v>
      </c>
      <c r="I445" s="10">
        <f t="shared" si="41"/>
        <v>363655.30488480505</v>
      </c>
    </row>
    <row r="447" spans="2:9" ht="14.5" x14ac:dyDescent="0.35">
      <c r="B447" s="6"/>
      <c r="C447" s="6"/>
      <c r="D447" s="7"/>
      <c r="E447" s="7"/>
      <c r="F447" s="6"/>
      <c r="G447" s="6"/>
      <c r="H447" s="6"/>
    </row>
    <row r="448" spans="2:9" ht="13.75" customHeight="1" x14ac:dyDescent="0.35">
      <c r="C448" s="3"/>
      <c r="D448" s="12"/>
      <c r="E448" s="3"/>
    </row>
    <row r="449" spans="3:5" ht="13.75" customHeight="1" x14ac:dyDescent="0.35">
      <c r="C449" s="10"/>
      <c r="D449" s="12"/>
      <c r="E449" s="3"/>
    </row>
    <row r="450" spans="3:5" ht="13.75" customHeight="1" x14ac:dyDescent="0.35">
      <c r="C450" s="10"/>
      <c r="D450" s="12"/>
      <c r="E450" s="3"/>
    </row>
    <row r="451" spans="3:5" ht="13.75" customHeight="1" x14ac:dyDescent="0.35">
      <c r="C451" s="10"/>
      <c r="D451" s="12"/>
      <c r="E451" s="3"/>
    </row>
    <row r="452" spans="3:5" ht="13.75" customHeight="1" x14ac:dyDescent="0.35">
      <c r="C452" s="10"/>
      <c r="D452" s="12"/>
      <c r="E452" s="3"/>
    </row>
    <row r="453" spans="3:5" ht="13.75" customHeight="1" x14ac:dyDescent="0.35">
      <c r="C453" s="10"/>
      <c r="D453" s="12"/>
      <c r="E453" s="3"/>
    </row>
    <row r="454" spans="3:5" ht="13.75" customHeight="1" x14ac:dyDescent="0.35">
      <c r="C454" s="10"/>
      <c r="D454" s="12"/>
      <c r="E454" s="3"/>
    </row>
    <row r="455" spans="3:5" ht="13.75" customHeight="1" x14ac:dyDescent="0.35">
      <c r="C455" s="10"/>
      <c r="D455" s="12"/>
      <c r="E455" s="3"/>
    </row>
    <row r="456" spans="3:5" ht="13.75" customHeight="1" x14ac:dyDescent="0.35">
      <c r="C456" s="10"/>
      <c r="D456" s="12"/>
      <c r="E456" s="3"/>
    </row>
    <row r="457" spans="3:5" ht="13.75" customHeight="1" x14ac:dyDescent="0.35">
      <c r="C457" s="10"/>
      <c r="D457" s="12"/>
      <c r="E457" s="3"/>
    </row>
    <row r="458" spans="3:5" ht="13.75" customHeight="1" x14ac:dyDescent="0.35">
      <c r="C458" s="10"/>
      <c r="D458" s="12"/>
      <c r="E458" s="3"/>
    </row>
    <row r="459" spans="3:5" ht="13.75" customHeight="1" x14ac:dyDescent="0.35">
      <c r="C459" s="10"/>
      <c r="D459" s="12"/>
      <c r="E459" s="3"/>
    </row>
    <row r="460" spans="3:5" ht="13.75" customHeight="1" x14ac:dyDescent="0.35">
      <c r="C460" s="10"/>
      <c r="D460" s="12"/>
      <c r="E460" s="3"/>
    </row>
    <row r="461" spans="3:5" ht="13.75" customHeight="1" x14ac:dyDescent="0.35">
      <c r="C461" s="10"/>
      <c r="D461" s="12"/>
      <c r="E461" s="3"/>
    </row>
    <row r="462" spans="3:5" ht="13.75" customHeight="1" x14ac:dyDescent="0.35">
      <c r="C462" s="10"/>
      <c r="D462" s="12"/>
      <c r="E462" s="3"/>
    </row>
    <row r="463" spans="3:5" ht="13.75" customHeight="1" x14ac:dyDescent="0.35">
      <c r="C463" s="10"/>
      <c r="D463" s="12"/>
      <c r="E463" s="3"/>
    </row>
    <row r="464" spans="3:5" ht="13.75" customHeight="1" x14ac:dyDescent="0.35">
      <c r="C464" s="10"/>
      <c r="D464" s="12"/>
      <c r="E464" s="3"/>
    </row>
    <row r="465" spans="3:5" ht="13.75" customHeight="1" x14ac:dyDescent="0.35">
      <c r="C465" s="10"/>
      <c r="D465" s="12"/>
      <c r="E465" s="3"/>
    </row>
    <row r="466" spans="3:5" ht="13.75" customHeight="1" x14ac:dyDescent="0.35">
      <c r="C466" s="10"/>
      <c r="D466" s="12"/>
      <c r="E466" s="3"/>
    </row>
    <row r="467" spans="3:5" ht="13.75" customHeight="1" x14ac:dyDescent="0.35">
      <c r="C467" s="10"/>
      <c r="D467" s="12"/>
      <c r="E467" s="3"/>
    </row>
    <row r="468" spans="3:5" ht="13.75" customHeight="1" x14ac:dyDescent="0.35">
      <c r="C468" s="10"/>
      <c r="D468" s="12"/>
      <c r="E468" s="3"/>
    </row>
    <row r="469" spans="3:5" ht="13.75" customHeight="1" x14ac:dyDescent="0.35">
      <c r="C469" s="10"/>
      <c r="D469" s="12"/>
      <c r="E469" s="3"/>
    </row>
    <row r="470" spans="3:5" ht="13.75" customHeight="1" x14ac:dyDescent="0.35">
      <c r="C470" s="10"/>
      <c r="D470" s="12"/>
      <c r="E470" s="3"/>
    </row>
    <row r="471" spans="3:5" ht="13.75" customHeight="1" x14ac:dyDescent="0.35">
      <c r="C471" s="10"/>
      <c r="D471" s="12"/>
      <c r="E471" s="3"/>
    </row>
    <row r="472" spans="3:5" ht="13.75" customHeight="1" x14ac:dyDescent="0.35">
      <c r="C472" s="10"/>
      <c r="D472" s="12"/>
      <c r="E472" s="3"/>
    </row>
    <row r="473" spans="3:5" ht="13.75" customHeight="1" x14ac:dyDescent="0.35">
      <c r="C473" s="10"/>
      <c r="D473" s="12"/>
      <c r="E473" s="3"/>
    </row>
    <row r="474" spans="3:5" ht="13.75" customHeight="1" x14ac:dyDescent="0.35">
      <c r="C474" s="10"/>
      <c r="D474" s="12"/>
      <c r="E474" s="3"/>
    </row>
    <row r="475" spans="3:5" ht="13.75" customHeight="1" x14ac:dyDescent="0.35">
      <c r="C475" s="10"/>
      <c r="D475" s="12"/>
      <c r="E475" s="3"/>
    </row>
    <row r="476" spans="3:5" ht="13.75" customHeight="1" x14ac:dyDescent="0.35">
      <c r="C476" s="10"/>
      <c r="D476" s="12"/>
      <c r="E476" s="3"/>
    </row>
    <row r="477" spans="3:5" ht="13.75" customHeight="1" x14ac:dyDescent="0.35">
      <c r="C477" s="10"/>
      <c r="D477" s="12"/>
      <c r="E477" s="3"/>
    </row>
    <row r="478" spans="3:5" ht="13.75" customHeight="1" x14ac:dyDescent="0.35">
      <c r="C478" s="10"/>
      <c r="D478" s="12"/>
      <c r="E478" s="3"/>
    </row>
    <row r="479" spans="3:5" ht="13.75" customHeight="1" x14ac:dyDescent="0.35">
      <c r="C479" s="10"/>
      <c r="D479" s="12"/>
      <c r="E479" s="3"/>
    </row>
    <row r="480" spans="3:5" ht="13.75" customHeight="1" x14ac:dyDescent="0.35">
      <c r="C480" s="10"/>
      <c r="D480" s="12"/>
      <c r="E480" s="3"/>
    </row>
    <row r="481" spans="3:5" ht="13.75" customHeight="1" x14ac:dyDescent="0.35">
      <c r="C481" s="10"/>
      <c r="D481" s="12"/>
      <c r="E481" s="3"/>
    </row>
    <row r="482" spans="3:5" ht="13.75" customHeight="1" x14ac:dyDescent="0.35">
      <c r="C482" s="10"/>
      <c r="D482" s="12"/>
      <c r="E482" s="3"/>
    </row>
    <row r="483" spans="3:5" ht="13.75" customHeight="1" x14ac:dyDescent="0.35">
      <c r="C483" s="10"/>
      <c r="D483" s="12"/>
      <c r="E483" s="3"/>
    </row>
    <row r="484" spans="3:5" ht="13.75" customHeight="1" x14ac:dyDescent="0.35">
      <c r="C484" s="10"/>
      <c r="D484" s="12"/>
      <c r="E484" s="3"/>
    </row>
    <row r="485" spans="3:5" ht="13.75" customHeight="1" x14ac:dyDescent="0.35">
      <c r="C485" s="10"/>
      <c r="D485" s="12"/>
      <c r="E485" s="3"/>
    </row>
    <row r="486" spans="3:5" ht="13.75" customHeight="1" x14ac:dyDescent="0.35">
      <c r="C486" s="10"/>
      <c r="D486" s="12"/>
      <c r="E486" s="3"/>
    </row>
    <row r="487" spans="3:5" ht="13.75" customHeight="1" x14ac:dyDescent="0.35">
      <c r="C487" s="10"/>
      <c r="D487" s="12"/>
      <c r="E487" s="3"/>
    </row>
    <row r="488" spans="3:5" ht="13.75" customHeight="1" x14ac:dyDescent="0.35">
      <c r="C488" s="10"/>
      <c r="D488" s="12"/>
      <c r="E488" s="3"/>
    </row>
    <row r="489" spans="3:5" ht="13.75" customHeight="1" x14ac:dyDescent="0.35">
      <c r="C489" s="10"/>
      <c r="D489" s="12"/>
      <c r="E489" s="3"/>
    </row>
    <row r="490" spans="3:5" ht="13.75" customHeight="1" x14ac:dyDescent="0.35">
      <c r="C490" s="10"/>
      <c r="D490" s="12"/>
      <c r="E490" s="3"/>
    </row>
    <row r="491" spans="3:5" ht="13.75" customHeight="1" x14ac:dyDescent="0.35">
      <c r="C491" s="10"/>
      <c r="D491" s="12"/>
      <c r="E491" s="3"/>
    </row>
    <row r="492" spans="3:5" ht="13.75" customHeight="1" x14ac:dyDescent="0.35">
      <c r="C492" s="10"/>
      <c r="D492" s="12"/>
      <c r="E492" s="3"/>
    </row>
    <row r="493" spans="3:5" ht="13.75" customHeight="1" x14ac:dyDescent="0.35">
      <c r="C493" s="10"/>
      <c r="D493" s="12"/>
      <c r="E493" s="3"/>
    </row>
    <row r="494" spans="3:5" ht="13.75" customHeight="1" x14ac:dyDescent="0.35">
      <c r="C494" s="10"/>
      <c r="D494" s="12"/>
      <c r="E494" s="3"/>
    </row>
    <row r="495" spans="3:5" ht="13.75" customHeight="1" x14ac:dyDescent="0.35">
      <c r="C495" s="10"/>
      <c r="D495" s="12"/>
      <c r="E495" s="3"/>
    </row>
    <row r="496" spans="3:5" ht="13.75" customHeight="1" x14ac:dyDescent="0.35">
      <c r="C496" s="10"/>
      <c r="D496" s="12"/>
      <c r="E496" s="3"/>
    </row>
    <row r="497" spans="3:5" ht="13.75" customHeight="1" x14ac:dyDescent="0.35">
      <c r="C497" s="10"/>
      <c r="D497" s="12"/>
      <c r="E497" s="3"/>
    </row>
    <row r="498" spans="3:5" ht="13.75" customHeight="1" x14ac:dyDescent="0.35">
      <c r="C498" s="10"/>
      <c r="D498" s="12"/>
      <c r="E498" s="3"/>
    </row>
    <row r="499" spans="3:5" ht="13.75" customHeight="1" x14ac:dyDescent="0.35">
      <c r="C499" s="10"/>
      <c r="D499" s="12"/>
      <c r="E499" s="3"/>
    </row>
    <row r="500" spans="3:5" ht="13.75" customHeight="1" x14ac:dyDescent="0.35">
      <c r="C500" s="10"/>
      <c r="D500" s="12"/>
      <c r="E500" s="3"/>
    </row>
    <row r="501" spans="3:5" ht="13.75" customHeight="1" x14ac:dyDescent="0.35">
      <c r="C501" s="10"/>
      <c r="D501" s="12"/>
      <c r="E501" s="3"/>
    </row>
    <row r="502" spans="3:5" ht="13.75" customHeight="1" x14ac:dyDescent="0.35">
      <c r="C502" s="10"/>
      <c r="D502" s="12"/>
      <c r="E502" s="3"/>
    </row>
    <row r="503" spans="3:5" ht="13.75" customHeight="1" x14ac:dyDescent="0.35">
      <c r="C503" s="10"/>
      <c r="D503" s="12"/>
      <c r="E503" s="3"/>
    </row>
    <row r="504" spans="3:5" ht="13.75" customHeight="1" x14ac:dyDescent="0.35">
      <c r="C504" s="10"/>
      <c r="D504" s="12"/>
      <c r="E504" s="3"/>
    </row>
    <row r="505" spans="3:5" ht="13.75" customHeight="1" x14ac:dyDescent="0.35">
      <c r="C505" s="10"/>
      <c r="D505" s="12"/>
      <c r="E505" s="3"/>
    </row>
    <row r="506" spans="3:5" ht="13.75" customHeight="1" x14ac:dyDescent="0.35">
      <c r="C506" s="10"/>
      <c r="D506" s="12"/>
      <c r="E506" s="3"/>
    </row>
    <row r="507" spans="3:5" ht="13.75" customHeight="1" x14ac:dyDescent="0.35">
      <c r="C507" s="10"/>
      <c r="D507" s="12"/>
      <c r="E507" s="3"/>
    </row>
    <row r="508" spans="3:5" ht="13.75" customHeight="1" x14ac:dyDescent="0.35">
      <c r="C508" s="10"/>
      <c r="D508" s="12"/>
      <c r="E508" s="3"/>
    </row>
    <row r="509" spans="3:5" ht="13.75" customHeight="1" x14ac:dyDescent="0.35">
      <c r="C509" s="10"/>
      <c r="D509" s="12"/>
      <c r="E509" s="3"/>
    </row>
    <row r="510" spans="3:5" ht="13.75" customHeight="1" x14ac:dyDescent="0.35">
      <c r="C510" s="10"/>
      <c r="D510" s="12"/>
      <c r="E510" s="3"/>
    </row>
    <row r="511" spans="3:5" ht="13.75" customHeight="1" x14ac:dyDescent="0.35">
      <c r="C511" s="10"/>
      <c r="D511" s="12"/>
      <c r="E511" s="3"/>
    </row>
    <row r="512" spans="3:5" ht="13.75" customHeight="1" x14ac:dyDescent="0.35">
      <c r="C512" s="10"/>
      <c r="D512" s="12"/>
      <c r="E512" s="3"/>
    </row>
    <row r="513" spans="3:5" ht="13.75" customHeight="1" x14ac:dyDescent="0.35">
      <c r="C513" s="10"/>
      <c r="D513" s="12"/>
      <c r="E513" s="3"/>
    </row>
    <row r="514" spans="3:5" ht="13.75" customHeight="1" x14ac:dyDescent="0.35">
      <c r="C514" s="10"/>
      <c r="D514" s="12"/>
      <c r="E514" s="3"/>
    </row>
    <row r="515" spans="3:5" ht="13.75" customHeight="1" x14ac:dyDescent="0.35">
      <c r="C515" s="10"/>
      <c r="D515" s="12"/>
      <c r="E515" s="3"/>
    </row>
    <row r="516" spans="3:5" ht="13.75" customHeight="1" x14ac:dyDescent="0.35">
      <c r="C516" s="10"/>
      <c r="D516" s="12"/>
      <c r="E516" s="3"/>
    </row>
    <row r="517" spans="3:5" ht="13.75" customHeight="1" x14ac:dyDescent="0.35">
      <c r="C517" s="10"/>
      <c r="D517" s="12"/>
      <c r="E517" s="3"/>
    </row>
    <row r="518" spans="3:5" ht="13.75" customHeight="1" x14ac:dyDescent="0.35">
      <c r="C518" s="10"/>
      <c r="D518" s="12"/>
      <c r="E518" s="3"/>
    </row>
    <row r="519" spans="3:5" ht="13.75" customHeight="1" x14ac:dyDescent="0.35">
      <c r="C519" s="10"/>
      <c r="D519" s="12"/>
      <c r="E519" s="3"/>
    </row>
    <row r="520" spans="3:5" ht="13.75" customHeight="1" x14ac:dyDescent="0.35">
      <c r="C520" s="10"/>
      <c r="D520" s="12"/>
      <c r="E520" s="3"/>
    </row>
    <row r="521" spans="3:5" ht="13.75" customHeight="1" x14ac:dyDescent="0.35">
      <c r="C521" s="10"/>
      <c r="D521" s="12"/>
      <c r="E521" s="3"/>
    </row>
    <row r="522" spans="3:5" ht="13.75" customHeight="1" x14ac:dyDescent="0.35">
      <c r="C522" s="10"/>
      <c r="D522" s="12"/>
      <c r="E522" s="3"/>
    </row>
    <row r="523" spans="3:5" ht="13.75" customHeight="1" x14ac:dyDescent="0.35">
      <c r="C523" s="10"/>
      <c r="D523" s="12"/>
      <c r="E523" s="3"/>
    </row>
    <row r="524" spans="3:5" ht="13.75" customHeight="1" x14ac:dyDescent="0.35">
      <c r="C524" s="10"/>
      <c r="D524" s="12"/>
      <c r="E524" s="3"/>
    </row>
    <row r="525" spans="3:5" ht="13.75" customHeight="1" x14ac:dyDescent="0.35">
      <c r="C525" s="10"/>
      <c r="D525" s="12"/>
      <c r="E525" s="3"/>
    </row>
    <row r="526" spans="3:5" ht="13.75" customHeight="1" x14ac:dyDescent="0.35">
      <c r="C526" s="10"/>
      <c r="D526" s="12"/>
      <c r="E526" s="3"/>
    </row>
    <row r="527" spans="3:5" ht="13.75" customHeight="1" x14ac:dyDescent="0.35">
      <c r="C527" s="10"/>
      <c r="D527" s="12"/>
      <c r="E527" s="3"/>
    </row>
    <row r="528" spans="3:5" ht="13.75" customHeight="1" x14ac:dyDescent="0.35">
      <c r="C528" s="10"/>
      <c r="D528" s="12"/>
      <c r="E528" s="3"/>
    </row>
    <row r="529" spans="3:5" ht="13.75" customHeight="1" x14ac:dyDescent="0.35">
      <c r="C529" s="10"/>
      <c r="D529" s="12"/>
      <c r="E529" s="3"/>
    </row>
    <row r="530" spans="3:5" ht="13.75" customHeight="1" x14ac:dyDescent="0.35">
      <c r="C530" s="10"/>
      <c r="D530" s="12"/>
      <c r="E530" s="3"/>
    </row>
    <row r="531" spans="3:5" ht="13.75" customHeight="1" x14ac:dyDescent="0.35">
      <c r="C531" s="10"/>
      <c r="D531" s="12"/>
      <c r="E531" s="3"/>
    </row>
    <row r="532" spans="3:5" ht="13.75" customHeight="1" x14ac:dyDescent="0.35">
      <c r="C532" s="10"/>
      <c r="D532" s="12"/>
      <c r="E532" s="3"/>
    </row>
    <row r="533" spans="3:5" ht="13.75" customHeight="1" x14ac:dyDescent="0.35">
      <c r="C533" s="10"/>
      <c r="D533" s="12"/>
      <c r="E533" s="3"/>
    </row>
    <row r="534" spans="3:5" ht="13.75" customHeight="1" x14ac:dyDescent="0.35">
      <c r="C534" s="10"/>
      <c r="D534" s="12"/>
      <c r="E534" s="3"/>
    </row>
    <row r="535" spans="3:5" ht="13.75" customHeight="1" x14ac:dyDescent="0.35">
      <c r="C535" s="10"/>
      <c r="D535" s="12"/>
      <c r="E535" s="3"/>
    </row>
    <row r="536" spans="3:5" ht="13.75" customHeight="1" x14ac:dyDescent="0.35">
      <c r="C536" s="10"/>
      <c r="D536" s="12"/>
      <c r="E536" s="3"/>
    </row>
    <row r="537" spans="3:5" ht="13.75" customHeight="1" x14ac:dyDescent="0.35">
      <c r="C537" s="10"/>
      <c r="D537" s="12"/>
      <c r="E537" s="3"/>
    </row>
    <row r="538" spans="3:5" ht="13.75" customHeight="1" x14ac:dyDescent="0.35">
      <c r="C538" s="10"/>
      <c r="D538" s="12"/>
      <c r="E538" s="3"/>
    </row>
    <row r="539" spans="3:5" ht="13.75" customHeight="1" x14ac:dyDescent="0.35">
      <c r="C539" s="10"/>
      <c r="D539" s="12"/>
      <c r="E539" s="3"/>
    </row>
    <row r="540" spans="3:5" ht="13.75" customHeight="1" x14ac:dyDescent="0.35">
      <c r="C540" s="10"/>
      <c r="D540" s="12"/>
      <c r="E540" s="3"/>
    </row>
    <row r="541" spans="3:5" ht="13.75" customHeight="1" x14ac:dyDescent="0.35">
      <c r="C541" s="10"/>
      <c r="D541" s="12"/>
      <c r="E541" s="3"/>
    </row>
    <row r="542" spans="3:5" ht="13.75" customHeight="1" x14ac:dyDescent="0.35">
      <c r="C542" s="10"/>
      <c r="D542" s="12"/>
      <c r="E542" s="3"/>
    </row>
    <row r="543" spans="3:5" ht="13.75" customHeight="1" x14ac:dyDescent="0.35">
      <c r="C543" s="10"/>
      <c r="D543" s="12"/>
      <c r="E543" s="3"/>
    </row>
    <row r="544" spans="3:5" ht="13.75" customHeight="1" x14ac:dyDescent="0.35">
      <c r="C544" s="10"/>
      <c r="D544" s="12"/>
      <c r="E544" s="3"/>
    </row>
    <row r="545" spans="3:5" ht="13.75" customHeight="1" x14ac:dyDescent="0.35">
      <c r="C545" s="10"/>
      <c r="D545" s="12"/>
      <c r="E545" s="3"/>
    </row>
    <row r="546" spans="3:5" ht="13.75" customHeight="1" x14ac:dyDescent="0.35">
      <c r="C546" s="10"/>
      <c r="D546" s="12"/>
      <c r="E546" s="3"/>
    </row>
    <row r="547" spans="3:5" ht="13.75" customHeight="1" x14ac:dyDescent="0.35">
      <c r="C547" s="10"/>
      <c r="D547" s="12"/>
      <c r="E547" s="3"/>
    </row>
    <row r="548" spans="3:5" ht="13.75" customHeight="1" x14ac:dyDescent="0.35">
      <c r="C548" s="10"/>
      <c r="D548" s="12"/>
      <c r="E548" s="3"/>
    </row>
    <row r="549" spans="3:5" ht="13.75" customHeight="1" x14ac:dyDescent="0.35">
      <c r="C549" s="10"/>
      <c r="D549" s="12"/>
      <c r="E549" s="3"/>
    </row>
    <row r="550" spans="3:5" ht="13.75" customHeight="1" x14ac:dyDescent="0.35">
      <c r="C550" s="10"/>
      <c r="D550" s="12"/>
      <c r="E550" s="3"/>
    </row>
    <row r="551" spans="3:5" ht="13.75" customHeight="1" x14ac:dyDescent="0.35">
      <c r="C551" s="10"/>
      <c r="D551" s="12"/>
      <c r="E551" s="3"/>
    </row>
    <row r="552" spans="3:5" ht="13.75" customHeight="1" x14ac:dyDescent="0.35">
      <c r="C552" s="10"/>
      <c r="D552" s="12"/>
      <c r="E552" s="3"/>
    </row>
    <row r="553" spans="3:5" ht="13.75" customHeight="1" x14ac:dyDescent="0.35">
      <c r="C553" s="10"/>
      <c r="D553" s="12"/>
      <c r="E553" s="3"/>
    </row>
    <row r="554" spans="3:5" ht="13.75" customHeight="1" x14ac:dyDescent="0.35">
      <c r="C554" s="10"/>
      <c r="D554" s="12"/>
      <c r="E554" s="3"/>
    </row>
    <row r="555" spans="3:5" ht="13.75" customHeight="1" x14ac:dyDescent="0.35">
      <c r="C555" s="10"/>
      <c r="D555" s="12"/>
      <c r="E555" s="3"/>
    </row>
    <row r="556" spans="3:5" ht="13.75" customHeight="1" x14ac:dyDescent="0.35">
      <c r="C556" s="10"/>
      <c r="D556" s="12"/>
      <c r="E556" s="3"/>
    </row>
    <row r="557" spans="3:5" ht="13.75" customHeight="1" x14ac:dyDescent="0.35">
      <c r="C557" s="10"/>
      <c r="D557" s="12"/>
      <c r="E557" s="3"/>
    </row>
    <row r="558" spans="3:5" ht="13.75" customHeight="1" x14ac:dyDescent="0.35">
      <c r="C558" s="10"/>
      <c r="D558" s="12"/>
      <c r="E558" s="3"/>
    </row>
    <row r="559" spans="3:5" ht="13.75" customHeight="1" x14ac:dyDescent="0.35">
      <c r="C559" s="10"/>
      <c r="D559" s="12"/>
      <c r="E559" s="3"/>
    </row>
    <row r="560" spans="3:5" ht="13.75" customHeight="1" x14ac:dyDescent="0.35">
      <c r="C560" s="10"/>
      <c r="D560" s="12"/>
      <c r="E560" s="3"/>
    </row>
    <row r="561" spans="3:5" ht="13.75" customHeight="1" x14ac:dyDescent="0.35">
      <c r="C561" s="10"/>
      <c r="D561" s="12"/>
      <c r="E561" s="3"/>
    </row>
    <row r="562" spans="3:5" ht="13.75" customHeight="1" x14ac:dyDescent="0.35">
      <c r="C562" s="10"/>
      <c r="D562" s="12"/>
      <c r="E562" s="3"/>
    </row>
    <row r="563" spans="3:5" ht="13.75" customHeight="1" x14ac:dyDescent="0.35">
      <c r="C563" s="10"/>
      <c r="D563" s="12"/>
      <c r="E563" s="3"/>
    </row>
    <row r="564" spans="3:5" ht="13.75" customHeight="1" x14ac:dyDescent="0.35">
      <c r="C564" s="10"/>
      <c r="D564" s="12"/>
      <c r="E564" s="3"/>
    </row>
    <row r="565" spans="3:5" ht="13.75" customHeight="1" x14ac:dyDescent="0.35">
      <c r="C565" s="10"/>
      <c r="D565" s="12"/>
      <c r="E565" s="3"/>
    </row>
    <row r="566" spans="3:5" ht="13.75" customHeight="1" x14ac:dyDescent="0.35">
      <c r="C566" s="10"/>
      <c r="D566" s="12"/>
      <c r="E566" s="3"/>
    </row>
    <row r="567" spans="3:5" ht="13.75" customHeight="1" x14ac:dyDescent="0.35">
      <c r="C567" s="10"/>
      <c r="D567" s="12"/>
      <c r="E567" s="3"/>
    </row>
    <row r="568" spans="3:5" ht="13.75" customHeight="1" x14ac:dyDescent="0.35">
      <c r="C568" s="10"/>
      <c r="D568" s="12"/>
      <c r="E568" s="3"/>
    </row>
    <row r="569" spans="3:5" ht="13.75" customHeight="1" x14ac:dyDescent="0.35">
      <c r="C569" s="10"/>
      <c r="D569" s="12"/>
      <c r="E569" s="3"/>
    </row>
    <row r="570" spans="3:5" ht="13.75" customHeight="1" x14ac:dyDescent="0.35">
      <c r="C570" s="10"/>
      <c r="D570" s="12"/>
      <c r="E570" s="3"/>
    </row>
    <row r="571" spans="3:5" ht="13.75" customHeight="1" x14ac:dyDescent="0.35">
      <c r="C571" s="10"/>
      <c r="D571" s="12"/>
      <c r="E571" s="3"/>
    </row>
    <row r="572" spans="3:5" ht="13.75" customHeight="1" x14ac:dyDescent="0.35">
      <c r="C572" s="10"/>
      <c r="D572" s="12"/>
      <c r="E572" s="3"/>
    </row>
    <row r="573" spans="3:5" ht="13.75" customHeight="1" x14ac:dyDescent="0.35">
      <c r="C573" s="10"/>
      <c r="D573" s="12"/>
      <c r="E573" s="3"/>
    </row>
    <row r="574" spans="3:5" ht="13.75" customHeight="1" x14ac:dyDescent="0.35">
      <c r="C574" s="10"/>
      <c r="D574" s="12"/>
      <c r="E574" s="3"/>
    </row>
    <row r="575" spans="3:5" ht="13.75" customHeight="1" x14ac:dyDescent="0.35">
      <c r="C575" s="10"/>
      <c r="D575" s="12"/>
      <c r="E575" s="3"/>
    </row>
    <row r="576" spans="3:5" ht="13.75" customHeight="1" x14ac:dyDescent="0.35">
      <c r="C576" s="10"/>
      <c r="D576" s="12"/>
      <c r="E576" s="3"/>
    </row>
    <row r="577" spans="3:5" ht="13.75" customHeight="1" x14ac:dyDescent="0.35">
      <c r="C577" s="10"/>
      <c r="D577" s="12"/>
      <c r="E577" s="3"/>
    </row>
    <row r="578" spans="3:5" ht="13.75" customHeight="1" x14ac:dyDescent="0.35">
      <c r="C578" s="10"/>
      <c r="D578" s="12"/>
      <c r="E578" s="3"/>
    </row>
    <row r="579" spans="3:5" ht="13.75" customHeight="1" x14ac:dyDescent="0.35">
      <c r="C579" s="10"/>
      <c r="D579" s="12"/>
      <c r="E579" s="3"/>
    </row>
    <row r="580" spans="3:5" ht="13.75" customHeight="1" x14ac:dyDescent="0.35">
      <c r="C580" s="10"/>
      <c r="D580" s="12"/>
      <c r="E580" s="3"/>
    </row>
    <row r="581" spans="3:5" ht="13.75" customHeight="1" x14ac:dyDescent="0.35">
      <c r="C581" s="10"/>
      <c r="D581" s="12"/>
      <c r="E581" s="3"/>
    </row>
    <row r="582" spans="3:5" ht="13.75" customHeight="1" x14ac:dyDescent="0.35">
      <c r="C582" s="10"/>
      <c r="D582" s="12"/>
      <c r="E582" s="3"/>
    </row>
    <row r="583" spans="3:5" ht="13.75" customHeight="1" x14ac:dyDescent="0.35">
      <c r="C583" s="10"/>
      <c r="D583" s="12"/>
      <c r="E583" s="3"/>
    </row>
    <row r="584" spans="3:5" ht="13.75" customHeight="1" x14ac:dyDescent="0.35">
      <c r="C584" s="10"/>
      <c r="D584" s="12"/>
      <c r="E584" s="3"/>
    </row>
    <row r="585" spans="3:5" ht="13.75" customHeight="1" x14ac:dyDescent="0.35">
      <c r="C585" s="10"/>
      <c r="D585" s="12"/>
      <c r="E585" s="3"/>
    </row>
    <row r="586" spans="3:5" ht="13.75" customHeight="1" x14ac:dyDescent="0.35">
      <c r="C586" s="10"/>
      <c r="D586" s="12"/>
      <c r="E586" s="3"/>
    </row>
    <row r="587" spans="3:5" ht="13.75" customHeight="1" x14ac:dyDescent="0.35">
      <c r="C587" s="10"/>
      <c r="D587" s="12"/>
      <c r="E587" s="3"/>
    </row>
    <row r="588" spans="3:5" ht="13.75" customHeight="1" x14ac:dyDescent="0.35">
      <c r="C588" s="10"/>
      <c r="D588" s="12"/>
      <c r="E588" s="3"/>
    </row>
    <row r="589" spans="3:5" ht="13.75" customHeight="1" x14ac:dyDescent="0.35">
      <c r="C589" s="10"/>
      <c r="D589" s="12"/>
      <c r="E589" s="3"/>
    </row>
    <row r="590" spans="3:5" ht="13.75" customHeight="1" x14ac:dyDescent="0.35">
      <c r="C590" s="10"/>
      <c r="D590" s="12"/>
      <c r="E590" s="3"/>
    </row>
    <row r="591" spans="3:5" ht="13.75" customHeight="1" x14ac:dyDescent="0.35">
      <c r="C591" s="10"/>
      <c r="D591" s="12"/>
      <c r="E591" s="3"/>
    </row>
    <row r="592" spans="3:5" ht="13.75" customHeight="1" x14ac:dyDescent="0.35">
      <c r="C592" s="10"/>
      <c r="D592" s="12"/>
      <c r="E592" s="3"/>
    </row>
    <row r="593" spans="3:5" ht="13.75" customHeight="1" x14ac:dyDescent="0.35">
      <c r="C593" s="10"/>
      <c r="D593" s="12"/>
      <c r="E593" s="3"/>
    </row>
    <row r="594" spans="3:5" ht="13.75" customHeight="1" x14ac:dyDescent="0.35">
      <c r="C594" s="10"/>
      <c r="D594" s="12"/>
      <c r="E594" s="3"/>
    </row>
    <row r="595" spans="3:5" ht="13.75" customHeight="1" x14ac:dyDescent="0.35">
      <c r="C595" s="10"/>
      <c r="D595" s="12"/>
      <c r="E595" s="3"/>
    </row>
    <row r="596" spans="3:5" ht="13.75" customHeight="1" x14ac:dyDescent="0.35">
      <c r="C596" s="10"/>
      <c r="D596" s="12"/>
      <c r="E596" s="3"/>
    </row>
    <row r="597" spans="3:5" ht="13.75" customHeight="1" x14ac:dyDescent="0.35">
      <c r="C597" s="10"/>
      <c r="D597" s="12"/>
      <c r="E597" s="3"/>
    </row>
    <row r="598" spans="3:5" ht="13.75" customHeight="1" x14ac:dyDescent="0.35">
      <c r="C598" s="10"/>
      <c r="D598" s="12"/>
      <c r="E598" s="3"/>
    </row>
    <row r="599" spans="3:5" ht="13.75" customHeight="1" x14ac:dyDescent="0.35">
      <c r="C599" s="10"/>
      <c r="D599" s="12"/>
      <c r="E599" s="3"/>
    </row>
    <row r="600" spans="3:5" ht="13.75" customHeight="1" x14ac:dyDescent="0.35">
      <c r="C600" s="10"/>
      <c r="D600" s="12"/>
      <c r="E600" s="3"/>
    </row>
    <row r="601" spans="3:5" ht="13.75" customHeight="1" x14ac:dyDescent="0.35">
      <c r="C601" s="10"/>
      <c r="D601" s="12"/>
      <c r="E601" s="3"/>
    </row>
    <row r="602" spans="3:5" ht="13.75" customHeight="1" x14ac:dyDescent="0.35">
      <c r="C602" s="10"/>
      <c r="D602" s="12"/>
      <c r="E602" s="3"/>
    </row>
    <row r="603" spans="3:5" ht="13.75" customHeight="1" x14ac:dyDescent="0.35">
      <c r="C603" s="10"/>
      <c r="D603" s="12"/>
      <c r="E603" s="3"/>
    </row>
    <row r="604" spans="3:5" ht="13.75" customHeight="1" x14ac:dyDescent="0.35">
      <c r="C604" s="10"/>
      <c r="D604" s="12"/>
      <c r="E604" s="3"/>
    </row>
    <row r="605" spans="3:5" ht="13.75" customHeight="1" x14ac:dyDescent="0.35">
      <c r="C605" s="10"/>
      <c r="D605" s="12"/>
      <c r="E605" s="3"/>
    </row>
    <row r="606" spans="3:5" ht="13.75" customHeight="1" x14ac:dyDescent="0.35">
      <c r="C606" s="10"/>
      <c r="D606" s="12"/>
      <c r="E606" s="3"/>
    </row>
    <row r="607" spans="3:5" ht="13.75" customHeight="1" x14ac:dyDescent="0.35">
      <c r="C607" s="10"/>
      <c r="D607" s="12"/>
      <c r="E607" s="3"/>
    </row>
    <row r="608" spans="3:5" ht="13.75" customHeight="1" x14ac:dyDescent="0.35">
      <c r="C608" s="10"/>
      <c r="D608" s="12"/>
      <c r="E608" s="3"/>
    </row>
    <row r="609" spans="3:5" ht="13.75" customHeight="1" x14ac:dyDescent="0.35">
      <c r="C609" s="10"/>
      <c r="D609" s="12"/>
      <c r="E609" s="3"/>
    </row>
    <row r="610" spans="3:5" ht="13.75" customHeight="1" x14ac:dyDescent="0.35">
      <c r="C610" s="10"/>
      <c r="D610" s="12"/>
      <c r="E610" s="3"/>
    </row>
    <row r="611" spans="3:5" ht="13.75" customHeight="1" x14ac:dyDescent="0.35">
      <c r="C611" s="10"/>
      <c r="D611" s="12"/>
      <c r="E611" s="3"/>
    </row>
    <row r="612" spans="3:5" ht="13.75" customHeight="1" x14ac:dyDescent="0.35">
      <c r="C612" s="10"/>
      <c r="D612" s="12"/>
      <c r="E612" s="3"/>
    </row>
    <row r="613" spans="3:5" ht="13.75" customHeight="1" x14ac:dyDescent="0.35">
      <c r="C613" s="10"/>
      <c r="D613" s="12"/>
      <c r="E613" s="3"/>
    </row>
    <row r="614" spans="3:5" ht="13.75" customHeight="1" x14ac:dyDescent="0.35">
      <c r="C614" s="10"/>
      <c r="D614" s="12"/>
      <c r="E614" s="3"/>
    </row>
    <row r="615" spans="3:5" ht="13.75" customHeight="1" x14ac:dyDescent="0.35">
      <c r="C615" s="10"/>
      <c r="D615" s="12"/>
      <c r="E615" s="3"/>
    </row>
    <row r="616" spans="3:5" ht="13.75" customHeight="1" x14ac:dyDescent="0.35">
      <c r="C616" s="10"/>
      <c r="D616" s="12"/>
      <c r="E616" s="3"/>
    </row>
    <row r="617" spans="3:5" ht="13.75" customHeight="1" x14ac:dyDescent="0.35">
      <c r="C617" s="10"/>
      <c r="D617" s="12"/>
      <c r="E617" s="3"/>
    </row>
    <row r="618" spans="3:5" ht="13.75" customHeight="1" x14ac:dyDescent="0.35">
      <c r="C618" s="10"/>
      <c r="D618" s="12"/>
      <c r="E618" s="3"/>
    </row>
    <row r="619" spans="3:5" ht="13.75" customHeight="1" x14ac:dyDescent="0.35">
      <c r="C619" s="10"/>
      <c r="D619" s="12"/>
      <c r="E619" s="3"/>
    </row>
    <row r="620" spans="3:5" ht="13.75" customHeight="1" x14ac:dyDescent="0.35">
      <c r="C620" s="10"/>
      <c r="D620" s="12"/>
      <c r="E620" s="3"/>
    </row>
    <row r="621" spans="3:5" ht="13.75" customHeight="1" x14ac:dyDescent="0.35">
      <c r="C621" s="10"/>
      <c r="D621" s="12"/>
      <c r="E621" s="3"/>
    </row>
    <row r="622" spans="3:5" ht="13.75" customHeight="1" x14ac:dyDescent="0.35">
      <c r="C622" s="10"/>
      <c r="D622" s="12"/>
      <c r="E622" s="3"/>
    </row>
    <row r="623" spans="3:5" ht="13.75" customHeight="1" x14ac:dyDescent="0.35">
      <c r="C623" s="10"/>
      <c r="D623" s="12"/>
      <c r="E623" s="3"/>
    </row>
    <row r="624" spans="3:5" ht="13.75" customHeight="1" x14ac:dyDescent="0.35">
      <c r="C624" s="10"/>
      <c r="D624" s="12"/>
      <c r="E624" s="3"/>
    </row>
    <row r="625" spans="3:5" ht="13.75" customHeight="1" x14ac:dyDescent="0.35">
      <c r="C625" s="10"/>
      <c r="D625" s="12"/>
      <c r="E625" s="3"/>
    </row>
    <row r="626" spans="3:5" ht="13.75" customHeight="1" x14ac:dyDescent="0.35">
      <c r="C626" s="10"/>
      <c r="D626" s="12"/>
      <c r="E626" s="3"/>
    </row>
    <row r="627" spans="3:5" ht="13.75" customHeight="1" x14ac:dyDescent="0.35">
      <c r="C627" s="10"/>
      <c r="D627" s="12"/>
      <c r="E627" s="3"/>
    </row>
    <row r="628" spans="3:5" ht="13.75" customHeight="1" x14ac:dyDescent="0.35">
      <c r="C628" s="10"/>
      <c r="D628" s="12"/>
      <c r="E628" s="3"/>
    </row>
    <row r="629" spans="3:5" ht="13.75" customHeight="1" x14ac:dyDescent="0.35">
      <c r="C629" s="10"/>
      <c r="D629" s="12"/>
      <c r="E629" s="3"/>
    </row>
    <row r="630" spans="3:5" ht="13.75" customHeight="1" x14ac:dyDescent="0.35">
      <c r="C630" s="10"/>
      <c r="D630" s="12"/>
      <c r="E630" s="3"/>
    </row>
    <row r="631" spans="3:5" ht="13.75" customHeight="1" x14ac:dyDescent="0.35">
      <c r="C631" s="10"/>
      <c r="D631" s="12"/>
      <c r="E631" s="3"/>
    </row>
    <row r="632" spans="3:5" ht="13.75" customHeight="1" x14ac:dyDescent="0.35">
      <c r="C632" s="10"/>
      <c r="D632" s="12"/>
      <c r="E632" s="3"/>
    </row>
    <row r="633" spans="3:5" ht="13.75" customHeight="1" x14ac:dyDescent="0.35">
      <c r="C633" s="10"/>
      <c r="D633" s="12"/>
      <c r="E633" s="3"/>
    </row>
    <row r="634" spans="3:5" ht="13.75" customHeight="1" x14ac:dyDescent="0.35">
      <c r="C634" s="10"/>
      <c r="D634" s="12"/>
      <c r="E634" s="3"/>
    </row>
    <row r="635" spans="3:5" ht="13.75" customHeight="1" x14ac:dyDescent="0.35">
      <c r="C635" s="10"/>
      <c r="D635" s="12"/>
      <c r="E635" s="3"/>
    </row>
    <row r="636" spans="3:5" ht="13.75" customHeight="1" x14ac:dyDescent="0.35">
      <c r="C636" s="10"/>
      <c r="D636" s="12"/>
      <c r="E636" s="3"/>
    </row>
    <row r="637" spans="3:5" ht="13.75" customHeight="1" x14ac:dyDescent="0.35">
      <c r="C637" s="10"/>
      <c r="D637" s="12"/>
      <c r="E637" s="3"/>
    </row>
    <row r="638" spans="3:5" ht="13.75" customHeight="1" x14ac:dyDescent="0.35">
      <c r="C638" s="10"/>
      <c r="D638" s="12"/>
      <c r="E638" s="3"/>
    </row>
    <row r="639" spans="3:5" ht="13.75" customHeight="1" x14ac:dyDescent="0.35">
      <c r="C639" s="10"/>
      <c r="D639" s="12"/>
      <c r="E639" s="3"/>
    </row>
    <row r="640" spans="3:5" ht="13.75" customHeight="1" x14ac:dyDescent="0.35">
      <c r="C640" s="10"/>
      <c r="D640" s="12"/>
      <c r="E640" s="3"/>
    </row>
    <row r="641" spans="3:5" ht="13.75" customHeight="1" x14ac:dyDescent="0.35">
      <c r="C641" s="10"/>
      <c r="D641" s="12"/>
      <c r="E641" s="3"/>
    </row>
    <row r="642" spans="3:5" ht="13.75" customHeight="1" x14ac:dyDescent="0.35">
      <c r="C642" s="10"/>
      <c r="D642" s="12"/>
      <c r="E642" s="3"/>
    </row>
    <row r="643" spans="3:5" ht="13.75" customHeight="1" x14ac:dyDescent="0.35">
      <c r="C643" s="10"/>
      <c r="D643" s="12"/>
      <c r="E643" s="3"/>
    </row>
    <row r="644" spans="3:5" ht="13.75" customHeight="1" x14ac:dyDescent="0.35">
      <c r="C644" s="10"/>
      <c r="D644" s="12"/>
      <c r="E644" s="3"/>
    </row>
    <row r="645" spans="3:5" ht="13.75" customHeight="1" x14ac:dyDescent="0.35">
      <c r="C645" s="10"/>
      <c r="D645" s="12"/>
      <c r="E645" s="3"/>
    </row>
    <row r="646" spans="3:5" ht="13.75" customHeight="1" x14ac:dyDescent="0.35">
      <c r="C646" s="10"/>
      <c r="D646" s="12"/>
      <c r="E646" s="3"/>
    </row>
    <row r="647" spans="3:5" ht="13.75" customHeight="1" x14ac:dyDescent="0.35">
      <c r="C647" s="10"/>
      <c r="D647" s="12"/>
      <c r="E647" s="3"/>
    </row>
    <row r="648" spans="3:5" ht="13.75" customHeight="1" x14ac:dyDescent="0.35">
      <c r="C648" s="10"/>
      <c r="D648" s="12"/>
      <c r="E648" s="3"/>
    </row>
    <row r="649" spans="3:5" ht="13.75" customHeight="1" x14ac:dyDescent="0.35">
      <c r="C649" s="10"/>
      <c r="D649" s="12"/>
      <c r="E649" s="3"/>
    </row>
    <row r="650" spans="3:5" ht="13.75" customHeight="1" x14ac:dyDescent="0.35">
      <c r="C650" s="10"/>
      <c r="D650" s="12"/>
      <c r="E650" s="3"/>
    </row>
    <row r="651" spans="3:5" ht="13.75" customHeight="1" x14ac:dyDescent="0.35">
      <c r="C651" s="10"/>
      <c r="D651" s="12"/>
      <c r="E651" s="3"/>
    </row>
    <row r="652" spans="3:5" ht="13.75" customHeight="1" x14ac:dyDescent="0.35">
      <c r="C652" s="10"/>
      <c r="D652" s="12"/>
      <c r="E652" s="3"/>
    </row>
    <row r="653" spans="3:5" ht="13.75" customHeight="1" x14ac:dyDescent="0.35">
      <c r="C653" s="10"/>
      <c r="D653" s="12"/>
      <c r="E653" s="3"/>
    </row>
    <row r="654" spans="3:5" ht="13.75" customHeight="1" x14ac:dyDescent="0.35">
      <c r="C654" s="10"/>
      <c r="D654" s="12"/>
      <c r="E654" s="3"/>
    </row>
    <row r="655" spans="3:5" ht="13.75" customHeight="1" x14ac:dyDescent="0.35">
      <c r="C655" s="10"/>
      <c r="D655" s="12"/>
      <c r="E655" s="3"/>
    </row>
    <row r="656" spans="3:5" ht="13.75" customHeight="1" x14ac:dyDescent="0.35">
      <c r="C656" s="10"/>
      <c r="D656" s="12"/>
      <c r="E656" s="3"/>
    </row>
    <row r="657" spans="3:5" ht="13.75" customHeight="1" x14ac:dyDescent="0.35">
      <c r="C657" s="10"/>
      <c r="D657" s="12"/>
      <c r="E657" s="3"/>
    </row>
    <row r="658" spans="3:5" ht="13.75" customHeight="1" x14ac:dyDescent="0.35">
      <c r="C658" s="10"/>
      <c r="D658" s="12"/>
      <c r="E658" s="3"/>
    </row>
    <row r="659" spans="3:5" ht="13.75" customHeight="1" x14ac:dyDescent="0.35">
      <c r="C659" s="10"/>
      <c r="D659" s="12"/>
      <c r="E659" s="3"/>
    </row>
    <row r="660" spans="3:5" ht="13.75" customHeight="1" x14ac:dyDescent="0.35">
      <c r="C660" s="10"/>
      <c r="D660" s="12"/>
      <c r="E660" s="3"/>
    </row>
    <row r="661" spans="3:5" ht="13.75" customHeight="1" x14ac:dyDescent="0.35">
      <c r="C661" s="10"/>
      <c r="D661" s="12"/>
      <c r="E661" s="3"/>
    </row>
    <row r="662" spans="3:5" ht="13.75" customHeight="1" x14ac:dyDescent="0.35">
      <c r="C662" s="10"/>
      <c r="D662" s="12"/>
      <c r="E662" s="3"/>
    </row>
    <row r="663" spans="3:5" ht="13.75" customHeight="1" x14ac:dyDescent="0.35">
      <c r="C663" s="10"/>
      <c r="D663" s="12"/>
      <c r="E663" s="3"/>
    </row>
    <row r="664" spans="3:5" ht="13.75" customHeight="1" x14ac:dyDescent="0.35">
      <c r="C664" s="10"/>
      <c r="D664" s="12"/>
      <c r="E664" s="3"/>
    </row>
    <row r="665" spans="3:5" ht="13.75" customHeight="1" x14ac:dyDescent="0.35">
      <c r="C665" s="10"/>
      <c r="D665" s="12"/>
      <c r="E665" s="3"/>
    </row>
    <row r="666" spans="3:5" ht="13.75" customHeight="1" x14ac:dyDescent="0.35">
      <c r="C666" s="10"/>
      <c r="D666" s="12"/>
      <c r="E666" s="3"/>
    </row>
    <row r="667" spans="3:5" ht="13.75" customHeight="1" x14ac:dyDescent="0.35">
      <c r="C667" s="10"/>
      <c r="D667" s="12"/>
      <c r="E667" s="3"/>
    </row>
    <row r="668" spans="3:5" ht="13.75" customHeight="1" x14ac:dyDescent="0.35">
      <c r="C668" s="10"/>
      <c r="D668" s="12"/>
      <c r="E668" s="3"/>
    </row>
    <row r="669" spans="3:5" ht="13.75" customHeight="1" x14ac:dyDescent="0.35">
      <c r="C669" s="10"/>
      <c r="D669" s="12"/>
      <c r="E669" s="3"/>
    </row>
    <row r="670" spans="3:5" ht="13.75" customHeight="1" x14ac:dyDescent="0.35">
      <c r="C670" s="10"/>
      <c r="D670" s="12"/>
      <c r="E670" s="3"/>
    </row>
    <row r="671" spans="3:5" ht="13.75" customHeight="1" x14ac:dyDescent="0.35">
      <c r="C671" s="10"/>
      <c r="D671" s="12"/>
      <c r="E671" s="3"/>
    </row>
    <row r="672" spans="3:5" ht="13.75" customHeight="1" x14ac:dyDescent="0.35">
      <c r="C672" s="10"/>
      <c r="D672" s="12"/>
      <c r="E672" s="3"/>
    </row>
    <row r="673" spans="3:5" ht="13.75" customHeight="1" x14ac:dyDescent="0.35">
      <c r="C673" s="10"/>
      <c r="D673" s="12"/>
      <c r="E673" s="3"/>
    </row>
    <row r="674" spans="3:5" ht="13.75" customHeight="1" x14ac:dyDescent="0.35">
      <c r="C674" s="10"/>
      <c r="D674" s="12"/>
      <c r="E674" s="3"/>
    </row>
    <row r="675" spans="3:5" ht="13.75" customHeight="1" x14ac:dyDescent="0.35">
      <c r="C675" s="10"/>
      <c r="D675" s="12"/>
      <c r="E675" s="3"/>
    </row>
    <row r="676" spans="3:5" ht="13.75" customHeight="1" x14ac:dyDescent="0.35">
      <c r="C676" s="10"/>
      <c r="D676" s="12"/>
      <c r="E676" s="3"/>
    </row>
    <row r="677" spans="3:5" ht="13.75" customHeight="1" x14ac:dyDescent="0.35">
      <c r="C677" s="10"/>
      <c r="D677" s="12"/>
      <c r="E677" s="3"/>
    </row>
    <row r="678" spans="3:5" ht="13.75" customHeight="1" x14ac:dyDescent="0.35">
      <c r="C678" s="10"/>
      <c r="D678" s="12"/>
      <c r="E678" s="3"/>
    </row>
    <row r="679" spans="3:5" ht="13.75" customHeight="1" x14ac:dyDescent="0.35">
      <c r="C679" s="10"/>
      <c r="D679" s="12"/>
      <c r="E679" s="3"/>
    </row>
    <row r="680" spans="3:5" ht="13.75" customHeight="1" x14ac:dyDescent="0.35">
      <c r="C680" s="10"/>
      <c r="D680" s="12"/>
      <c r="E680" s="3"/>
    </row>
    <row r="681" spans="3:5" ht="13.75" customHeight="1" x14ac:dyDescent="0.35">
      <c r="C681" s="10"/>
      <c r="D681" s="12"/>
      <c r="E681" s="3"/>
    </row>
    <row r="682" spans="3:5" ht="13.75" customHeight="1" x14ac:dyDescent="0.35">
      <c r="C682" s="10"/>
      <c r="D682" s="12"/>
      <c r="E682" s="3"/>
    </row>
    <row r="683" spans="3:5" ht="13.75" customHeight="1" x14ac:dyDescent="0.35">
      <c r="C683" s="10"/>
      <c r="D683" s="12"/>
      <c r="E683" s="3"/>
    </row>
    <row r="684" spans="3:5" ht="13.75" customHeight="1" x14ac:dyDescent="0.35">
      <c r="C684" s="10"/>
      <c r="D684" s="12"/>
      <c r="E684" s="3"/>
    </row>
    <row r="685" spans="3:5" ht="13.75" customHeight="1" x14ac:dyDescent="0.35">
      <c r="C685" s="10"/>
      <c r="D685" s="12"/>
      <c r="E685" s="3"/>
    </row>
    <row r="686" spans="3:5" ht="13.75" customHeight="1" x14ac:dyDescent="0.35">
      <c r="C686" s="10"/>
      <c r="D686" s="12"/>
      <c r="E686" s="3"/>
    </row>
    <row r="687" spans="3:5" ht="13.75" customHeight="1" x14ac:dyDescent="0.35">
      <c r="C687" s="10"/>
      <c r="D687" s="12"/>
      <c r="E687" s="3"/>
    </row>
    <row r="688" spans="3:5" ht="13.75" customHeight="1" x14ac:dyDescent="0.35">
      <c r="C688" s="10"/>
      <c r="D688" s="12"/>
      <c r="E688" s="3"/>
    </row>
    <row r="689" spans="3:5" ht="13.75" customHeight="1" x14ac:dyDescent="0.35">
      <c r="C689" s="10"/>
      <c r="D689" s="12"/>
      <c r="E689" s="3"/>
    </row>
    <row r="690" spans="3:5" ht="13.75" customHeight="1" x14ac:dyDescent="0.35">
      <c r="C690" s="10"/>
      <c r="D690" s="12"/>
      <c r="E690" s="3"/>
    </row>
    <row r="691" spans="3:5" ht="13.75" customHeight="1" x14ac:dyDescent="0.35">
      <c r="C691" s="10"/>
      <c r="D691" s="12"/>
      <c r="E691" s="3"/>
    </row>
    <row r="692" spans="3:5" ht="13.75" customHeight="1" x14ac:dyDescent="0.35">
      <c r="C692" s="10"/>
      <c r="D692" s="12"/>
      <c r="E692" s="3"/>
    </row>
    <row r="693" spans="3:5" ht="13.75" customHeight="1" x14ac:dyDescent="0.35">
      <c r="C693" s="10"/>
      <c r="D693" s="12"/>
      <c r="E693" s="3"/>
    </row>
    <row r="694" spans="3:5" ht="13.75" customHeight="1" x14ac:dyDescent="0.35">
      <c r="C694" s="10"/>
      <c r="D694" s="12"/>
      <c r="E694" s="3"/>
    </row>
    <row r="695" spans="3:5" ht="13.75" customHeight="1" x14ac:dyDescent="0.35">
      <c r="C695" s="10"/>
      <c r="D695" s="12"/>
      <c r="E695" s="3"/>
    </row>
    <row r="696" spans="3:5" ht="13.75" customHeight="1" x14ac:dyDescent="0.35">
      <c r="C696" s="10"/>
      <c r="D696" s="12"/>
      <c r="E696" s="3"/>
    </row>
    <row r="697" spans="3:5" ht="13.75" customHeight="1" x14ac:dyDescent="0.35">
      <c r="C697" s="10"/>
      <c r="D697" s="12"/>
      <c r="E697" s="3"/>
    </row>
    <row r="698" spans="3:5" ht="13.75" customHeight="1" x14ac:dyDescent="0.35">
      <c r="C698" s="10"/>
      <c r="D698" s="12"/>
      <c r="E698" s="3"/>
    </row>
    <row r="699" spans="3:5" ht="13.75" customHeight="1" x14ac:dyDescent="0.35">
      <c r="C699" s="10"/>
      <c r="D699" s="12"/>
      <c r="E699" s="3"/>
    </row>
    <row r="700" spans="3:5" ht="13.75" customHeight="1" x14ac:dyDescent="0.35">
      <c r="C700" s="10"/>
      <c r="D700" s="12"/>
      <c r="E700" s="3"/>
    </row>
    <row r="701" spans="3:5" ht="13.75" customHeight="1" x14ac:dyDescent="0.35">
      <c r="C701" s="10"/>
      <c r="D701" s="12"/>
      <c r="E701" s="3"/>
    </row>
    <row r="702" spans="3:5" ht="13.75" customHeight="1" x14ac:dyDescent="0.35">
      <c r="C702" s="10"/>
      <c r="D702" s="12"/>
      <c r="E702" s="3"/>
    </row>
    <row r="703" spans="3:5" ht="13.75" customHeight="1" x14ac:dyDescent="0.35">
      <c r="C703" s="10"/>
      <c r="D703" s="12"/>
      <c r="E703" s="3"/>
    </row>
    <row r="704" spans="3:5" ht="13.75" customHeight="1" x14ac:dyDescent="0.35">
      <c r="C704" s="10"/>
      <c r="D704" s="12"/>
      <c r="E704" s="3"/>
    </row>
    <row r="705" spans="3:5" ht="13.75" customHeight="1" x14ac:dyDescent="0.35">
      <c r="C705" s="10"/>
      <c r="D705" s="12"/>
      <c r="E705" s="3"/>
    </row>
    <row r="706" spans="3:5" ht="13.75" customHeight="1" x14ac:dyDescent="0.35">
      <c r="C706" s="10"/>
      <c r="D706" s="12"/>
      <c r="E706" s="3"/>
    </row>
    <row r="707" spans="3:5" ht="13.75" customHeight="1" x14ac:dyDescent="0.35">
      <c r="C707" s="10"/>
      <c r="D707" s="12"/>
      <c r="E707" s="3"/>
    </row>
    <row r="708" spans="3:5" ht="13.75" customHeight="1" x14ac:dyDescent="0.35">
      <c r="C708" s="10"/>
      <c r="D708" s="12"/>
      <c r="E708" s="3"/>
    </row>
    <row r="709" spans="3:5" ht="13.75" customHeight="1" x14ac:dyDescent="0.35">
      <c r="C709" s="10"/>
      <c r="D709" s="12"/>
      <c r="E709" s="3"/>
    </row>
    <row r="710" spans="3:5" ht="13.75" customHeight="1" x14ac:dyDescent="0.35">
      <c r="C710" s="10"/>
      <c r="D710" s="12"/>
      <c r="E710" s="3"/>
    </row>
    <row r="711" spans="3:5" ht="13.75" customHeight="1" x14ac:dyDescent="0.35">
      <c r="C711" s="10"/>
      <c r="D711" s="12"/>
      <c r="E711" s="3"/>
    </row>
    <row r="712" spans="3:5" ht="13.75" customHeight="1" x14ac:dyDescent="0.35">
      <c r="C712" s="10"/>
      <c r="D712" s="12"/>
      <c r="E712" s="3"/>
    </row>
    <row r="713" spans="3:5" ht="13.75" customHeight="1" x14ac:dyDescent="0.35">
      <c r="C713" s="10"/>
      <c r="D713" s="12"/>
      <c r="E713" s="3"/>
    </row>
    <row r="714" spans="3:5" ht="13.75" customHeight="1" x14ac:dyDescent="0.35">
      <c r="C714" s="10"/>
      <c r="D714" s="12"/>
      <c r="E714" s="3"/>
    </row>
    <row r="715" spans="3:5" ht="13.75" customHeight="1" x14ac:dyDescent="0.35">
      <c r="C715" s="10"/>
      <c r="D715" s="12"/>
      <c r="E715" s="3"/>
    </row>
    <row r="716" spans="3:5" ht="13.75" customHeight="1" x14ac:dyDescent="0.35">
      <c r="C716" s="10"/>
      <c r="D716" s="12"/>
      <c r="E716" s="3"/>
    </row>
    <row r="717" spans="3:5" ht="13.75" customHeight="1" x14ac:dyDescent="0.35">
      <c r="C717" s="10"/>
      <c r="D717" s="12"/>
      <c r="E717" s="3"/>
    </row>
    <row r="718" spans="3:5" ht="13.75" customHeight="1" x14ac:dyDescent="0.35">
      <c r="C718" s="10"/>
      <c r="D718" s="12"/>
      <c r="E718" s="3"/>
    </row>
    <row r="719" spans="3:5" ht="13.75" customHeight="1" x14ac:dyDescent="0.35">
      <c r="C719" s="10"/>
      <c r="D719" s="12"/>
      <c r="E719" s="3"/>
    </row>
    <row r="720" spans="3:5" ht="13.75" customHeight="1" x14ac:dyDescent="0.35">
      <c r="C720" s="10"/>
      <c r="D720" s="12"/>
      <c r="E720" s="3"/>
    </row>
    <row r="721" spans="3:5" ht="13.75" customHeight="1" x14ac:dyDescent="0.35">
      <c r="C721" s="10"/>
      <c r="D721" s="12"/>
      <c r="E721" s="3"/>
    </row>
    <row r="722" spans="3:5" ht="13.75" customHeight="1" x14ac:dyDescent="0.35">
      <c r="C722" s="10"/>
      <c r="D722" s="12"/>
      <c r="E722" s="3"/>
    </row>
    <row r="723" spans="3:5" ht="13.75" customHeight="1" x14ac:dyDescent="0.35">
      <c r="C723" s="10"/>
      <c r="D723" s="12"/>
      <c r="E723" s="3"/>
    </row>
    <row r="724" spans="3:5" ht="13.75" customHeight="1" x14ac:dyDescent="0.35">
      <c r="C724" s="10"/>
      <c r="D724" s="12"/>
      <c r="E724" s="3"/>
    </row>
    <row r="725" spans="3:5" ht="13.75" customHeight="1" x14ac:dyDescent="0.35">
      <c r="C725" s="10"/>
      <c r="D725" s="12"/>
      <c r="E725" s="3"/>
    </row>
    <row r="726" spans="3:5" ht="13.75" customHeight="1" x14ac:dyDescent="0.35">
      <c r="C726" s="10"/>
      <c r="D726" s="12"/>
      <c r="E726" s="3"/>
    </row>
    <row r="727" spans="3:5" ht="13.75" customHeight="1" x14ac:dyDescent="0.35">
      <c r="C727" s="10"/>
      <c r="D727" s="12"/>
      <c r="E727" s="3"/>
    </row>
    <row r="728" spans="3:5" ht="13.75" customHeight="1" x14ac:dyDescent="0.35">
      <c r="C728" s="10"/>
      <c r="D728" s="12"/>
      <c r="E728" s="3"/>
    </row>
    <row r="729" spans="3:5" ht="13.75" customHeight="1" x14ac:dyDescent="0.35">
      <c r="C729" s="10"/>
      <c r="D729" s="12"/>
      <c r="E729" s="3"/>
    </row>
    <row r="730" spans="3:5" ht="13.75" customHeight="1" x14ac:dyDescent="0.35">
      <c r="C730" s="10"/>
      <c r="D730" s="12"/>
      <c r="E730" s="3"/>
    </row>
    <row r="731" spans="3:5" ht="13.75" customHeight="1" x14ac:dyDescent="0.35">
      <c r="C731" s="10"/>
      <c r="D731" s="12"/>
      <c r="E731" s="3"/>
    </row>
    <row r="732" spans="3:5" ht="13.75" customHeight="1" x14ac:dyDescent="0.35">
      <c r="C732" s="10"/>
      <c r="D732" s="12"/>
      <c r="E732" s="3"/>
    </row>
    <row r="733" spans="3:5" ht="13.75" customHeight="1" x14ac:dyDescent="0.35">
      <c r="C733" s="10"/>
      <c r="D733" s="12"/>
      <c r="E733" s="3"/>
    </row>
    <row r="734" spans="3:5" ht="13.75" customHeight="1" x14ac:dyDescent="0.35">
      <c r="C734" s="10"/>
      <c r="D734" s="12"/>
      <c r="E734" s="3"/>
    </row>
    <row r="735" spans="3:5" ht="13.75" customHeight="1" x14ac:dyDescent="0.35">
      <c r="C735" s="10"/>
      <c r="D735" s="12"/>
      <c r="E735" s="3"/>
    </row>
    <row r="736" spans="3:5" ht="13.75" customHeight="1" x14ac:dyDescent="0.35">
      <c r="C736" s="10"/>
      <c r="D736" s="12"/>
      <c r="E736" s="3"/>
    </row>
    <row r="737" spans="3:5" ht="13.75" customHeight="1" x14ac:dyDescent="0.35">
      <c r="C737" s="10"/>
      <c r="D737" s="12"/>
      <c r="E737" s="3"/>
    </row>
    <row r="738" spans="3:5" ht="13.75" customHeight="1" x14ac:dyDescent="0.35">
      <c r="C738" s="10"/>
      <c r="D738" s="12"/>
      <c r="E738" s="3"/>
    </row>
    <row r="739" spans="3:5" ht="13.75" customHeight="1" x14ac:dyDescent="0.35">
      <c r="C739" s="10"/>
      <c r="D739" s="12"/>
      <c r="E739" s="3"/>
    </row>
    <row r="740" spans="3:5" ht="13.75" customHeight="1" x14ac:dyDescent="0.35">
      <c r="C740" s="10"/>
      <c r="D740" s="12"/>
      <c r="E740" s="3"/>
    </row>
    <row r="741" spans="3:5" ht="13.75" customHeight="1" x14ac:dyDescent="0.35">
      <c r="C741" s="10"/>
      <c r="D741" s="12"/>
      <c r="E741" s="3"/>
    </row>
    <row r="742" spans="3:5" ht="13.75" customHeight="1" x14ac:dyDescent="0.35">
      <c r="C742" s="10"/>
      <c r="D742" s="12"/>
      <c r="E742" s="3"/>
    </row>
    <row r="743" spans="3:5" ht="13.75" customHeight="1" x14ac:dyDescent="0.35">
      <c r="C743" s="10"/>
      <c r="D743" s="12"/>
      <c r="E743" s="3"/>
    </row>
    <row r="744" spans="3:5" ht="13.75" customHeight="1" x14ac:dyDescent="0.35">
      <c r="C744" s="10"/>
      <c r="D744" s="12"/>
      <c r="E744" s="3"/>
    </row>
    <row r="745" spans="3:5" ht="13.75" customHeight="1" x14ac:dyDescent="0.35">
      <c r="C745" s="10"/>
      <c r="D745" s="12"/>
      <c r="E745" s="3"/>
    </row>
    <row r="746" spans="3:5" ht="13.75" customHeight="1" x14ac:dyDescent="0.35">
      <c r="C746" s="10"/>
      <c r="D746" s="12"/>
      <c r="E746" s="3"/>
    </row>
    <row r="747" spans="3:5" ht="13.75" customHeight="1" x14ac:dyDescent="0.35">
      <c r="C747" s="10"/>
      <c r="D747" s="12"/>
      <c r="E747" s="3"/>
    </row>
    <row r="748" spans="3:5" ht="13.75" customHeight="1" x14ac:dyDescent="0.35">
      <c r="C748" s="10"/>
      <c r="D748" s="12"/>
      <c r="E748" s="3"/>
    </row>
    <row r="749" spans="3:5" ht="13.75" customHeight="1" x14ac:dyDescent="0.35">
      <c r="C749" s="10"/>
      <c r="D749" s="12"/>
      <c r="E749" s="3"/>
    </row>
    <row r="750" spans="3:5" ht="13.75" customHeight="1" x14ac:dyDescent="0.35">
      <c r="C750" s="10"/>
      <c r="D750" s="12"/>
      <c r="E750" s="3"/>
    </row>
    <row r="751" spans="3:5" ht="13.75" customHeight="1" x14ac:dyDescent="0.35">
      <c r="C751" s="10"/>
      <c r="D751" s="12"/>
      <c r="E751" s="3"/>
    </row>
    <row r="752" spans="3:5" ht="13.75" customHeight="1" x14ac:dyDescent="0.35">
      <c r="C752" s="10"/>
      <c r="D752" s="12"/>
      <c r="E752" s="3"/>
    </row>
    <row r="753" spans="3:5" ht="13.75" customHeight="1" x14ac:dyDescent="0.35">
      <c r="C753" s="10"/>
      <c r="D753" s="12"/>
      <c r="E753" s="3"/>
    </row>
    <row r="754" spans="3:5" ht="13.75" customHeight="1" x14ac:dyDescent="0.35">
      <c r="C754" s="10"/>
      <c r="D754" s="12"/>
      <c r="E754" s="3"/>
    </row>
    <row r="755" spans="3:5" ht="13.75" customHeight="1" x14ac:dyDescent="0.35">
      <c r="C755" s="10"/>
      <c r="D755" s="12"/>
      <c r="E755" s="3"/>
    </row>
    <row r="756" spans="3:5" ht="13.75" customHeight="1" x14ac:dyDescent="0.35">
      <c r="C756" s="10"/>
      <c r="D756" s="12"/>
      <c r="E756" s="3"/>
    </row>
    <row r="757" spans="3:5" ht="13.75" customHeight="1" x14ac:dyDescent="0.35">
      <c r="C757" s="10"/>
      <c r="D757" s="12"/>
      <c r="E757" s="3"/>
    </row>
    <row r="758" spans="3:5" ht="13.75" customHeight="1" x14ac:dyDescent="0.35">
      <c r="C758" s="10"/>
      <c r="D758" s="12"/>
      <c r="E758" s="3"/>
    </row>
    <row r="759" spans="3:5" ht="13.75" customHeight="1" x14ac:dyDescent="0.35">
      <c r="C759" s="10"/>
      <c r="D759" s="12"/>
      <c r="E759" s="3"/>
    </row>
    <row r="760" spans="3:5" ht="13.75" customHeight="1" x14ac:dyDescent="0.35">
      <c r="C760" s="10"/>
      <c r="D760" s="12"/>
      <c r="E760" s="3"/>
    </row>
    <row r="761" spans="3:5" ht="13.75" customHeight="1" x14ac:dyDescent="0.35">
      <c r="C761" s="10"/>
      <c r="D761" s="12"/>
      <c r="E761" s="3"/>
    </row>
    <row r="762" spans="3:5" ht="13.75" customHeight="1" x14ac:dyDescent="0.35">
      <c r="C762" s="10"/>
      <c r="D762" s="12"/>
      <c r="E762" s="3"/>
    </row>
    <row r="763" spans="3:5" ht="13.75" customHeight="1" x14ac:dyDescent="0.35">
      <c r="C763" s="10"/>
      <c r="D763" s="12"/>
      <c r="E763" s="3"/>
    </row>
    <row r="764" spans="3:5" ht="13.75" customHeight="1" x14ac:dyDescent="0.35">
      <c r="C764" s="10"/>
      <c r="D764" s="12"/>
      <c r="E764" s="3"/>
    </row>
    <row r="765" spans="3:5" ht="13.75" customHeight="1" x14ac:dyDescent="0.35">
      <c r="C765" s="10"/>
      <c r="D765" s="12"/>
      <c r="E765" s="3"/>
    </row>
    <row r="766" spans="3:5" ht="13.75" customHeight="1" x14ac:dyDescent="0.35">
      <c r="C766" s="10"/>
      <c r="D766" s="12"/>
      <c r="E766" s="3"/>
    </row>
    <row r="767" spans="3:5" ht="13.75" customHeight="1" x14ac:dyDescent="0.35">
      <c r="C767" s="10"/>
      <c r="D767" s="12"/>
      <c r="E767" s="3"/>
    </row>
    <row r="768" spans="3:5" ht="13.75" customHeight="1" x14ac:dyDescent="0.35">
      <c r="C768" s="10"/>
      <c r="D768" s="12"/>
      <c r="E768" s="3"/>
    </row>
    <row r="769" spans="3:5" ht="13.75" customHeight="1" x14ac:dyDescent="0.35">
      <c r="C769" s="10"/>
      <c r="D769" s="12"/>
      <c r="E769" s="3"/>
    </row>
    <row r="770" spans="3:5" ht="13.75" customHeight="1" x14ac:dyDescent="0.35">
      <c r="C770" s="10"/>
      <c r="D770" s="12"/>
      <c r="E770" s="3"/>
    </row>
    <row r="771" spans="3:5" ht="13.75" customHeight="1" x14ac:dyDescent="0.35">
      <c r="C771" s="10"/>
      <c r="D771" s="12"/>
      <c r="E771" s="3"/>
    </row>
    <row r="772" spans="3:5" ht="13.75" customHeight="1" x14ac:dyDescent="0.35">
      <c r="C772" s="10"/>
      <c r="D772" s="12"/>
      <c r="E772" s="3"/>
    </row>
    <row r="773" spans="3:5" ht="13.75" customHeight="1" x14ac:dyDescent="0.35">
      <c r="C773" s="10"/>
      <c r="D773" s="12"/>
      <c r="E773" s="3"/>
    </row>
    <row r="774" spans="3:5" ht="13.75" customHeight="1" x14ac:dyDescent="0.35">
      <c r="C774" s="10"/>
      <c r="D774" s="12"/>
      <c r="E774" s="3"/>
    </row>
    <row r="775" spans="3:5" ht="13.75" customHeight="1" x14ac:dyDescent="0.35">
      <c r="C775" s="10"/>
      <c r="D775" s="12"/>
      <c r="E775" s="3"/>
    </row>
    <row r="776" spans="3:5" ht="13.75" customHeight="1" x14ac:dyDescent="0.35">
      <c r="C776" s="10"/>
      <c r="D776" s="12"/>
      <c r="E776" s="3"/>
    </row>
    <row r="777" spans="3:5" ht="13.75" customHeight="1" x14ac:dyDescent="0.35">
      <c r="C777" s="10"/>
      <c r="D777" s="12"/>
      <c r="E777" s="3"/>
    </row>
    <row r="778" spans="3:5" ht="13.75" customHeight="1" x14ac:dyDescent="0.35">
      <c r="C778" s="10"/>
      <c r="D778" s="12"/>
      <c r="E778" s="3"/>
    </row>
    <row r="779" spans="3:5" ht="13.75" customHeight="1" x14ac:dyDescent="0.35">
      <c r="C779" s="10"/>
      <c r="D779" s="12"/>
      <c r="E779" s="3"/>
    </row>
    <row r="780" spans="3:5" ht="13.75" customHeight="1" x14ac:dyDescent="0.35">
      <c r="C780" s="10"/>
      <c r="D780" s="12"/>
      <c r="E780" s="3"/>
    </row>
    <row r="781" spans="3:5" ht="13.75" customHeight="1" x14ac:dyDescent="0.35">
      <c r="C781" s="10"/>
      <c r="D781" s="12"/>
      <c r="E781" s="3"/>
    </row>
    <row r="782" spans="3:5" ht="13.75" customHeight="1" x14ac:dyDescent="0.35">
      <c r="C782" s="10"/>
      <c r="D782" s="12"/>
      <c r="E782" s="3"/>
    </row>
    <row r="783" spans="3:5" ht="13.75" customHeight="1" x14ac:dyDescent="0.35">
      <c r="C783" s="10"/>
      <c r="D783" s="12"/>
      <c r="E783" s="3"/>
    </row>
    <row r="784" spans="3:5" ht="13.75" customHeight="1" x14ac:dyDescent="0.35">
      <c r="C784" s="10"/>
      <c r="D784" s="12"/>
      <c r="E784" s="3"/>
    </row>
    <row r="785" spans="3:5" ht="13.75" customHeight="1" x14ac:dyDescent="0.35">
      <c r="C785" s="10"/>
      <c r="D785" s="12"/>
      <c r="E785" s="3"/>
    </row>
    <row r="786" spans="3:5" ht="13.75" customHeight="1" x14ac:dyDescent="0.35">
      <c r="C786" s="10"/>
      <c r="D786" s="12"/>
      <c r="E786" s="3"/>
    </row>
    <row r="787" spans="3:5" ht="13.75" customHeight="1" x14ac:dyDescent="0.35">
      <c r="C787" s="10"/>
      <c r="D787" s="12"/>
      <c r="E787" s="3"/>
    </row>
    <row r="788" spans="3:5" ht="13.75" customHeight="1" x14ac:dyDescent="0.35">
      <c r="C788" s="10"/>
      <c r="D788" s="12"/>
      <c r="E788" s="3"/>
    </row>
    <row r="789" spans="3:5" ht="13.75" customHeight="1" x14ac:dyDescent="0.35">
      <c r="C789" s="10"/>
      <c r="D789" s="12"/>
      <c r="E789" s="3"/>
    </row>
    <row r="790" spans="3:5" ht="13.75" customHeight="1" x14ac:dyDescent="0.35">
      <c r="C790" s="10"/>
      <c r="D790" s="12"/>
      <c r="E790" s="3"/>
    </row>
    <row r="791" spans="3:5" ht="13.75" customHeight="1" x14ac:dyDescent="0.35">
      <c r="C791" s="10"/>
      <c r="D791" s="12"/>
      <c r="E791" s="3"/>
    </row>
    <row r="792" spans="3:5" ht="13.75" customHeight="1" x14ac:dyDescent="0.35">
      <c r="C792" s="10"/>
      <c r="D792" s="12"/>
      <c r="E792" s="3"/>
    </row>
    <row r="793" spans="3:5" ht="13.75" customHeight="1" x14ac:dyDescent="0.35">
      <c r="C793" s="10"/>
      <c r="D793" s="12"/>
      <c r="E793" s="3"/>
    </row>
    <row r="794" spans="3:5" ht="13.75" customHeight="1" x14ac:dyDescent="0.35">
      <c r="C794" s="10"/>
      <c r="D794" s="12"/>
      <c r="E794" s="3"/>
    </row>
    <row r="795" spans="3:5" ht="13.75" customHeight="1" x14ac:dyDescent="0.35">
      <c r="C795" s="10"/>
      <c r="D795" s="12"/>
      <c r="E795" s="3"/>
    </row>
    <row r="796" spans="3:5" ht="13.75" customHeight="1" x14ac:dyDescent="0.35">
      <c r="C796" s="10"/>
      <c r="D796" s="12"/>
      <c r="E796" s="3"/>
    </row>
    <row r="797" spans="3:5" ht="13.75" customHeight="1" x14ac:dyDescent="0.35">
      <c r="C797" s="10"/>
      <c r="D797" s="12"/>
      <c r="E797" s="3"/>
    </row>
    <row r="798" spans="3:5" ht="13.75" customHeight="1" x14ac:dyDescent="0.35">
      <c r="C798" s="10"/>
      <c r="D798" s="12"/>
      <c r="E798" s="3"/>
    </row>
    <row r="799" spans="3:5" ht="13.75" customHeight="1" x14ac:dyDescent="0.35">
      <c r="C799" s="10"/>
      <c r="D799" s="12"/>
      <c r="E799" s="3"/>
    </row>
    <row r="800" spans="3:5" ht="13.75" customHeight="1" x14ac:dyDescent="0.35">
      <c r="C800" s="10"/>
      <c r="D800" s="12"/>
      <c r="E800" s="3"/>
    </row>
    <row r="801" spans="3:5" ht="13.75" customHeight="1" x14ac:dyDescent="0.35">
      <c r="C801" s="10"/>
      <c r="D801" s="12"/>
      <c r="E801" s="3"/>
    </row>
    <row r="802" spans="3:5" ht="13.75" customHeight="1" x14ac:dyDescent="0.35">
      <c r="C802" s="10"/>
      <c r="D802" s="12"/>
      <c r="E802" s="3"/>
    </row>
    <row r="803" spans="3:5" ht="13.75" customHeight="1" x14ac:dyDescent="0.35">
      <c r="C803" s="10"/>
      <c r="D803" s="12"/>
      <c r="E803" s="3"/>
    </row>
    <row r="804" spans="3:5" ht="13.75" customHeight="1" x14ac:dyDescent="0.35">
      <c r="C804" s="10"/>
      <c r="D804" s="12"/>
      <c r="E804" s="3"/>
    </row>
    <row r="805" spans="3:5" ht="13.75" customHeight="1" x14ac:dyDescent="0.35">
      <c r="C805" s="10"/>
      <c r="D805" s="12"/>
      <c r="E805" s="3"/>
    </row>
    <row r="806" spans="3:5" ht="13.75" customHeight="1" x14ac:dyDescent="0.35">
      <c r="C806" s="10"/>
      <c r="D806" s="12"/>
      <c r="E806" s="3"/>
    </row>
    <row r="807" spans="3:5" ht="13.75" customHeight="1" x14ac:dyDescent="0.35">
      <c r="C807" s="10"/>
      <c r="D807" s="12"/>
      <c r="E807" s="3"/>
    </row>
  </sheetData>
  <mergeCells count="2">
    <mergeCell ref="B8:M8"/>
    <mergeCell ref="B374:M374"/>
  </mergeCells>
  <pageMargins left="0.7" right="0.7" top="0.75" bottom="0.75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Oliver Einard Tarrago Boardman</dc:creator>
  <dc:description/>
  <cp:lastModifiedBy>Oliver Einard Tarrago Boardman</cp:lastModifiedBy>
  <cp:revision>3</cp:revision>
  <dcterms:created xsi:type="dcterms:W3CDTF">2025-09-26T16:27:40Z</dcterms:created>
  <dcterms:modified xsi:type="dcterms:W3CDTF">2025-09-29T08:39:37Z</dcterms:modified>
  <dc:language>es-ES</dc:language>
</cp:coreProperties>
</file>