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 Rizky R\Desktop\Semester 3\Pe. Akuntansi\"/>
    </mc:Choice>
  </mc:AlternateContent>
  <xr:revisionPtr revIDLastSave="0" documentId="13_ncr:1_{228E54C3-1164-4387-B481-B5EE1891EB61}" xr6:coauthVersionLast="45" xr6:coauthVersionMax="45" xr10:uidLastSave="{00000000-0000-0000-0000-000000000000}"/>
  <bookViews>
    <workbookView xWindow="-120" yWindow="-120" windowWidth="20730" windowHeight="11160" activeTab="5" xr2:uid="{1BF28CBC-A425-4D19-85E3-CEC5D226A82E}"/>
  </bookViews>
  <sheets>
    <sheet name="Neraca Saldo" sheetId="3" r:id="rId1"/>
    <sheet name="JP" sheetId="4" r:id="rId2"/>
    <sheet name="Neraca lajur" sheetId="5" r:id="rId3"/>
    <sheet name="Lap. Keuangan" sheetId="6" r:id="rId4"/>
    <sheet name="HPP" sheetId="11" r:id="rId5"/>
    <sheet name="Fluktuatif" sheetId="8" r:id="rId6"/>
    <sheet name="Rekonsiliasi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8" l="1"/>
  <c r="F24" i="8"/>
  <c r="F14" i="8"/>
  <c r="E39" i="8"/>
  <c r="L20" i="6"/>
  <c r="O18" i="6"/>
  <c r="O20" i="6" s="1"/>
  <c r="O22" i="6" s="1"/>
  <c r="L15" i="6"/>
  <c r="L22" i="6" s="1"/>
  <c r="D26" i="6"/>
  <c r="D11" i="6"/>
  <c r="D28" i="6" s="1"/>
  <c r="H10" i="6" s="1"/>
  <c r="H11" i="6" s="1"/>
  <c r="L31" i="5"/>
  <c r="K31" i="5"/>
  <c r="K33" i="5" s="1"/>
  <c r="J31" i="5"/>
  <c r="I31" i="5"/>
  <c r="I32" i="5" s="1"/>
  <c r="H31" i="5"/>
  <c r="G31" i="5"/>
  <c r="F31" i="5"/>
  <c r="E31" i="5"/>
  <c r="D23" i="5"/>
  <c r="C23" i="5"/>
  <c r="L32" i="5" l="1"/>
  <c r="L33" i="5" s="1"/>
  <c r="E21" i="10"/>
  <c r="C20" i="10"/>
  <c r="C14" i="10"/>
  <c r="E12" i="10"/>
  <c r="E23" i="10" l="1"/>
  <c r="C23" i="10"/>
  <c r="E29" i="11" l="1"/>
  <c r="E26" i="11"/>
  <c r="D24" i="11"/>
  <c r="D22" i="11"/>
  <c r="D21" i="11"/>
</calcChain>
</file>

<file path=xl/sharedStrings.xml><?xml version="1.0" encoding="utf-8"?>
<sst xmlns="http://schemas.openxmlformats.org/spreadsheetml/2006/main" count="237" uniqueCount="155">
  <si>
    <t>DEBET</t>
  </si>
  <si>
    <t>KREDIT</t>
  </si>
  <si>
    <t>KAS</t>
  </si>
  <si>
    <t>MODAL</t>
  </si>
  <si>
    <t>BIAYA KONSUMSI</t>
  </si>
  <si>
    <t>PENDAPATAN JASA</t>
  </si>
  <si>
    <t>PERLENGKAPAN KANTOR</t>
  </si>
  <si>
    <t>Saldo</t>
  </si>
  <si>
    <t>BIAYA KEAMANAN</t>
  </si>
  <si>
    <t>PERALATAN KANTOR</t>
  </si>
  <si>
    <t>NERACA SALDO</t>
  </si>
  <si>
    <t>Debit</t>
  </si>
  <si>
    <t>Kredit</t>
  </si>
  <si>
    <t>Kas</t>
  </si>
  <si>
    <t>Sewa Kantor Dibayar Dimuka</t>
  </si>
  <si>
    <t>Perlengkapan</t>
  </si>
  <si>
    <t>Peralatan Kantor</t>
  </si>
  <si>
    <t>Modal</t>
  </si>
  <si>
    <t>Pendapatan Jasa</t>
  </si>
  <si>
    <t>Biaya Transportasi</t>
  </si>
  <si>
    <t>Biaya Konsumsi</t>
  </si>
  <si>
    <t>Biaya Keamanan</t>
  </si>
  <si>
    <t>No</t>
  </si>
  <si>
    <t>Deskripsi</t>
  </si>
  <si>
    <t xml:space="preserve">Biaya Sewa Kantor </t>
  </si>
  <si>
    <t xml:space="preserve">Biaya Perlengkapan </t>
  </si>
  <si>
    <t>Biaya Depresiasi Peralatan Kantor</t>
  </si>
  <si>
    <t>Akum.Dep.Peralatan Kantor</t>
  </si>
  <si>
    <t>Biaya Gaji</t>
  </si>
  <si>
    <t>Hutang Gaji</t>
  </si>
  <si>
    <t>AKUN</t>
  </si>
  <si>
    <t>AJP</t>
  </si>
  <si>
    <t>NERACA STLH AJP</t>
  </si>
  <si>
    <t>LABA/RUGI</t>
  </si>
  <si>
    <t>NERACA</t>
  </si>
  <si>
    <t>SEWA KANTOR DIBAYAR DIMUKA</t>
  </si>
  <si>
    <t xml:space="preserve">SEWA KENDARAAN DIBAYAR DIMUKA </t>
  </si>
  <si>
    <t>BIAYA TRANPORTASI</t>
  </si>
  <si>
    <t>Jumlah</t>
  </si>
  <si>
    <t>Biaya Perlengkapan</t>
  </si>
  <si>
    <t>Biaya Sewa Kantor</t>
  </si>
  <si>
    <t>Biaya Dep. Peralatan Kantor</t>
  </si>
  <si>
    <t>Akm. Dep. Peralatan Kantor</t>
  </si>
  <si>
    <t>LAPORAN LABA-RUGI</t>
  </si>
  <si>
    <t>LAPORAN PERUBAHAN MODAL</t>
  </si>
  <si>
    <t>LAPORAN NERACA</t>
  </si>
  <si>
    <t>PENDAPATAN</t>
  </si>
  <si>
    <t>AKTIVA</t>
  </si>
  <si>
    <t>PASIVA</t>
  </si>
  <si>
    <t>Rugi</t>
  </si>
  <si>
    <t>AKTIVA LANCAR</t>
  </si>
  <si>
    <t>HUTANG</t>
  </si>
  <si>
    <t>Saldo Modal</t>
  </si>
  <si>
    <t>PENGELUARAN</t>
  </si>
  <si>
    <t>AKTIVA TETAP</t>
  </si>
  <si>
    <t>Modal Sendiri</t>
  </si>
  <si>
    <t>Saldo Aktiva</t>
  </si>
  <si>
    <t>Saldo Pasiva</t>
  </si>
  <si>
    <t>Saldo Laba/Rugi</t>
  </si>
  <si>
    <t>PEMBENTUKAN KAS KECIL</t>
  </si>
  <si>
    <t>Kas Kecil</t>
  </si>
  <si>
    <t>Kas Bank</t>
  </si>
  <si>
    <t>OPERASIONAL</t>
  </si>
  <si>
    <t>Biaya Konsumsi (rapat)</t>
  </si>
  <si>
    <t>Biaya Utilitas (listrik dan air)</t>
  </si>
  <si>
    <t>Biaya Telepon dan Internet</t>
  </si>
  <si>
    <t>Biaya Konsumsi (rapat besar)</t>
  </si>
  <si>
    <t>PENGISIAN KAS KECIL</t>
  </si>
  <si>
    <t>Catatan Perusahaan</t>
  </si>
  <si>
    <t>Catatan Bank</t>
  </si>
  <si>
    <t>Ditambah</t>
  </si>
  <si>
    <t>Kesalahan Pencacatan</t>
  </si>
  <si>
    <t>Setoran dalam Perjalanan</t>
  </si>
  <si>
    <t>Piutang Wesel</t>
  </si>
  <si>
    <t>Dikurang</t>
  </si>
  <si>
    <t>Biaya Inkaso</t>
  </si>
  <si>
    <t>Administrasi Bank</t>
  </si>
  <si>
    <t>Saldo Akhir</t>
  </si>
  <si>
    <t>Biaya Reimburse Bensin</t>
  </si>
  <si>
    <t>(pembelian materai</t>
  </si>
  <si>
    <t>fotocopy dokumen)</t>
  </si>
  <si>
    <t>17/7/2020</t>
  </si>
  <si>
    <t>20/7/2020</t>
  </si>
  <si>
    <t>24/7/2020</t>
  </si>
  <si>
    <t>29/7/2020</t>
  </si>
  <si>
    <t>Jasa Bank</t>
  </si>
  <si>
    <t>Pembatalan Setoran</t>
  </si>
  <si>
    <t>Nomor 156</t>
  </si>
  <si>
    <t>Nomor 169</t>
  </si>
  <si>
    <t>Nomor 187</t>
  </si>
  <si>
    <t>Data HPP :</t>
  </si>
  <si>
    <t>Persediaan 1 July 2020</t>
  </si>
  <si>
    <t>Persediaan 31 July 2020</t>
  </si>
  <si>
    <t>(fotocopy materi)</t>
  </si>
  <si>
    <t>(biaya kurir)</t>
  </si>
  <si>
    <t>Pembelian selama bulan July</t>
  </si>
  <si>
    <t>Retur Pembelian</t>
  </si>
  <si>
    <t>Diskon Pembelian</t>
  </si>
  <si>
    <t>Berapakah nilai HPP?</t>
  </si>
  <si>
    <t>Retur</t>
  </si>
  <si>
    <t>Diskon</t>
  </si>
  <si>
    <t>Pembelian Bersih</t>
  </si>
  <si>
    <t>Biaya Pembelian Barang Dagangan</t>
  </si>
  <si>
    <t>Barang dagang tersedia</t>
  </si>
  <si>
    <t>Harga Pokok Penjualan</t>
  </si>
  <si>
    <t>Pembelian</t>
  </si>
  <si>
    <t>3. HARGA POKOK PENJUALAN</t>
  </si>
  <si>
    <t>Persediaan Awal 1 July 2020</t>
  </si>
  <si>
    <t>Persediaan Akhir 31 July 2020</t>
  </si>
  <si>
    <t>Cek dalam peredaran :</t>
  </si>
  <si>
    <t>5. LAPORAN REKONSILIASI BANK</t>
  </si>
  <si>
    <t>4. KAS KECIL METODE FLUKTUATIF</t>
  </si>
  <si>
    <t>PT.CAHAYA</t>
  </si>
  <si>
    <t>PERIODE 31 JULY 2020</t>
  </si>
  <si>
    <t xml:space="preserve"> Rp            268.995 </t>
  </si>
  <si>
    <t xml:space="preserve"> Rp             120.000 </t>
  </si>
  <si>
    <t>SEWA KENDARAAN DIBAYAR DIMUKA</t>
  </si>
  <si>
    <t xml:space="preserve"> Rp               60.000 </t>
  </si>
  <si>
    <t>PERLENGKAPAN</t>
  </si>
  <si>
    <t xml:space="preserve"> Rp                 2.300 </t>
  </si>
  <si>
    <t xml:space="preserve"> Rp             122.500 </t>
  </si>
  <si>
    <t xml:space="preserve"> Rp           500.000 </t>
  </si>
  <si>
    <t xml:space="preserve"> Rp             79.220</t>
  </si>
  <si>
    <t xml:space="preserve"> Rp                 1.850 </t>
  </si>
  <si>
    <t xml:space="preserve"> Rp                 1.050 </t>
  </si>
  <si>
    <t xml:space="preserve"> Rp            </t>
  </si>
  <si>
    <t>BIAYA TELEPON &amp; INTERNET</t>
  </si>
  <si>
    <t xml:space="preserve"> Rp                 1.500 </t>
  </si>
  <si>
    <t>BIAYA UTILITAS</t>
  </si>
  <si>
    <t xml:space="preserve"> Rp                    600 </t>
  </si>
  <si>
    <t>BIAYA LAIN-LAIN</t>
  </si>
  <si>
    <t xml:space="preserve"> Rp                    125 </t>
  </si>
  <si>
    <t>JUMLAH</t>
  </si>
  <si>
    <t xml:space="preserve"> Rp      523.000</t>
  </si>
  <si>
    <t xml:space="preserve"> Rp          523.000 </t>
  </si>
  <si>
    <t xml:space="preserve">Biaya sewa kendaraan </t>
  </si>
  <si>
    <t>perlengkapan 1.250.000-2.300.000=1.050.000</t>
  </si>
  <si>
    <t>Sewa kantor 120 juta x 1/12=10.000.000</t>
  </si>
  <si>
    <t>Sewa Kendaraan Dibayar Dimuka</t>
  </si>
  <si>
    <t>Sewa kendaraan 60 juta : 12 = 5.000.000</t>
  </si>
  <si>
    <t>Biaya Sewa Kendaraan</t>
  </si>
  <si>
    <t>Nama : Salsa Rizky Rahmadhania</t>
  </si>
  <si>
    <t>NIM : 41819010007</t>
  </si>
  <si>
    <t>PT CAHAYA</t>
  </si>
  <si>
    <t>NERACA LAJUR</t>
  </si>
  <si>
    <t>PERIODE 31 JULI 2020</t>
  </si>
  <si>
    <t>BIAYA TELEPON&amp;INTERNET</t>
  </si>
  <si>
    <t>Akum. Dep. Peralatan Kantor</t>
  </si>
  <si>
    <t>Biaya Telepon&amp;Internet</t>
  </si>
  <si>
    <t>Biaya Utilitas</t>
  </si>
  <si>
    <t>Biaya Lain-lain</t>
  </si>
  <si>
    <t>MASTER DEVELOPMENT</t>
  </si>
  <si>
    <t>YANG BERAKHIR PADA PERIODE 29 FEBRUARI 2020</t>
  </si>
  <si>
    <t>2. Laporan Keuangan</t>
  </si>
  <si>
    <t>JURNAL PENYESUAIAN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</si>
</sst>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[$Rp-421]* #,##0_-;\-[$Rp-421]* #,##0_-;_-[$Rp-421]* &quot;-&quot;_-;_-@_-"/>
    <numFmt numFmtId="165" formatCode="_-&quot;Rp&quot;* #,##0_-;\-&quot;Rp&quot;* #,##0_-;_-&quot;Rp&quot;* &quot;-&quot;_-;_-@_-"/>
    <numFmt numFmtId="166" formatCode="_-[$Rp-421]* #,##0.00_-;\-[$Rp-421]* #,##0.00_-;_-[$Rp-421]* &quot;-&quot;??_-;_-@_-"/>
    <numFmt numFmtId="167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/>
    <xf numFmtId="15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4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41" fontId="5" fillId="0" borderId="0" xfId="0" applyNumberFormat="1" applyFont="1"/>
    <xf numFmtId="41" fontId="0" fillId="0" borderId="3" xfId="0" applyNumberFormat="1" applyFill="1" applyBorder="1"/>
    <xf numFmtId="41" fontId="0" fillId="0" borderId="0" xfId="0" applyNumberFormat="1" applyFill="1" applyBorder="1"/>
    <xf numFmtId="0" fontId="1" fillId="0" borderId="0" xfId="0" applyFont="1" applyFill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6" fillId="2" borderId="2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6" fillId="4" borderId="28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/>
    <xf numFmtId="0" fontId="12" fillId="0" borderId="17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0" xfId="0" applyFont="1"/>
    <xf numFmtId="164" fontId="12" fillId="0" borderId="7" xfId="0" applyNumberFormat="1" applyFont="1" applyBorder="1"/>
    <xf numFmtId="16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17" xfId="0" applyNumberFormat="1" applyFont="1" applyBorder="1"/>
    <xf numFmtId="164" fontId="12" fillId="0" borderId="3" xfId="0" applyNumberFormat="1" applyFont="1" applyBorder="1"/>
    <xf numFmtId="0" fontId="12" fillId="0" borderId="18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164" fontId="12" fillId="0" borderId="18" xfId="0" applyNumberFormat="1" applyFont="1" applyBorder="1"/>
    <xf numFmtId="164" fontId="12" fillId="0" borderId="6" xfId="0" applyNumberFormat="1" applyFont="1" applyBorder="1"/>
    <xf numFmtId="0" fontId="12" fillId="0" borderId="0" xfId="0" applyFont="1" applyFill="1"/>
    <xf numFmtId="0" fontId="13" fillId="5" borderId="20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164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1" fontId="1" fillId="0" borderId="0" xfId="0" applyNumberFormat="1" applyFont="1" applyFill="1" applyBorder="1" applyAlignment="1">
      <alignment horizontal="center"/>
    </xf>
    <xf numFmtId="41" fontId="1" fillId="0" borderId="0" xfId="0" applyNumberFormat="1" applyFont="1" applyFill="1" applyBorder="1"/>
    <xf numFmtId="0" fontId="12" fillId="0" borderId="2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vertical="center"/>
    </xf>
    <xf numFmtId="164" fontId="12" fillId="0" borderId="0" xfId="0" applyNumberFormat="1" applyFont="1" applyBorder="1"/>
    <xf numFmtId="164" fontId="14" fillId="0" borderId="27" xfId="0" applyNumberFormat="1" applyFont="1" applyBorder="1" applyAlignment="1">
      <alignment vertic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3" xfId="0" applyFont="1" applyBorder="1"/>
    <xf numFmtId="164" fontId="14" fillId="0" borderId="3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164" fontId="12" fillId="0" borderId="27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27" xfId="0" applyNumberFormat="1" applyFont="1" applyBorder="1"/>
    <xf numFmtId="41" fontId="0" fillId="0" borderId="7" xfId="0" applyNumberFormat="1" applyFill="1" applyBorder="1"/>
    <xf numFmtId="41" fontId="0" fillId="0" borderId="17" xfId="0" applyNumberFormat="1" applyFill="1" applyBorder="1"/>
    <xf numFmtId="41" fontId="0" fillId="0" borderId="18" xfId="0" applyNumberFormat="1" applyFill="1" applyBorder="1"/>
    <xf numFmtId="41" fontId="1" fillId="5" borderId="8" xfId="0" applyNumberFormat="1" applyFont="1" applyFill="1" applyBorder="1" applyAlignment="1">
      <alignment horizontal="center"/>
    </xf>
    <xf numFmtId="41" fontId="1" fillId="5" borderId="10" xfId="0" applyNumberFormat="1" applyFont="1" applyFill="1" applyBorder="1" applyAlignment="1">
      <alignment horizontal="center"/>
    </xf>
    <xf numFmtId="41" fontId="1" fillId="5" borderId="9" xfId="0" applyNumberFormat="1" applyFont="1" applyFill="1" applyBorder="1" applyAlignment="1">
      <alignment horizontal="center"/>
    </xf>
    <xf numFmtId="41" fontId="1" fillId="5" borderId="36" xfId="0" applyNumberFormat="1" applyFont="1" applyFill="1" applyBorder="1" applyAlignment="1">
      <alignment horizontal="center"/>
    </xf>
    <xf numFmtId="41" fontId="1" fillId="5" borderId="9" xfId="0" applyNumberFormat="1" applyFont="1" applyFill="1" applyBorder="1"/>
    <xf numFmtId="41" fontId="1" fillId="5" borderId="10" xfId="0" applyNumberFormat="1" applyFont="1" applyFill="1" applyBorder="1"/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Fill="1" applyAlignment="1">
      <alignment horizontal="center"/>
    </xf>
    <xf numFmtId="164" fontId="9" fillId="0" borderId="0" xfId="0" applyNumberFormat="1" applyFont="1"/>
    <xf numFmtId="164" fontId="8" fillId="0" borderId="0" xfId="0" applyNumberFormat="1" applyFont="1"/>
    <xf numFmtId="0" fontId="12" fillId="0" borderId="0" xfId="0" applyFont="1" applyFill="1" applyBorder="1"/>
    <xf numFmtId="0" fontId="10" fillId="6" borderId="20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37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/>
    </xf>
    <xf numFmtId="164" fontId="12" fillId="0" borderId="17" xfId="0" applyNumberFormat="1" applyFont="1" applyBorder="1" applyAlignment="1">
      <alignment horizontal="center"/>
    </xf>
    <xf numFmtId="0" fontId="12" fillId="0" borderId="37" xfId="0" applyFont="1" applyBorder="1" applyAlignment="1">
      <alignment horizontal="left"/>
    </xf>
    <xf numFmtId="164" fontId="12" fillId="0" borderId="3" xfId="0" applyNumberFormat="1" applyFont="1" applyBorder="1" applyAlignment="1">
      <alignment horizontal="center"/>
    </xf>
    <xf numFmtId="167" fontId="12" fillId="0" borderId="17" xfId="0" applyNumberFormat="1" applyFont="1" applyBorder="1"/>
    <xf numFmtId="0" fontId="10" fillId="6" borderId="38" xfId="0" applyFont="1" applyFill="1" applyBorder="1"/>
    <xf numFmtId="164" fontId="10" fillId="6" borderId="18" xfId="0" applyNumberFormat="1" applyFont="1" applyFill="1" applyBorder="1" applyAlignment="1">
      <alignment horizontal="center"/>
    </xf>
    <xf numFmtId="164" fontId="10" fillId="6" borderId="5" xfId="0" applyNumberFormat="1" applyFont="1" applyFill="1" applyBorder="1" applyAlignment="1">
      <alignment horizontal="center"/>
    </xf>
    <xf numFmtId="0" fontId="12" fillId="0" borderId="37" xfId="0" applyFont="1" applyBorder="1"/>
    <xf numFmtId="0" fontId="12" fillId="0" borderId="35" xfId="0" applyFont="1" applyBorder="1"/>
    <xf numFmtId="0" fontId="12" fillId="0" borderId="1" xfId="0" applyFont="1" applyBorder="1"/>
    <xf numFmtId="0" fontId="10" fillId="0" borderId="37" xfId="0" applyFont="1" applyBorder="1"/>
    <xf numFmtId="0" fontId="12" fillId="0" borderId="24" xfId="0" applyFont="1" applyBorder="1"/>
    <xf numFmtId="0" fontId="12" fillId="0" borderId="7" xfId="0" applyFont="1" applyBorder="1"/>
    <xf numFmtId="164" fontId="12" fillId="0" borderId="1" xfId="0" applyNumberFormat="1" applyFont="1" applyBorder="1"/>
    <xf numFmtId="164" fontId="12" fillId="0" borderId="25" xfId="0" applyNumberFormat="1" applyFont="1" applyBorder="1"/>
    <xf numFmtId="0" fontId="10" fillId="6" borderId="22" xfId="0" applyFont="1" applyFill="1" applyBorder="1" applyAlignment="1">
      <alignment horizontal="right"/>
    </xf>
    <xf numFmtId="0" fontId="12" fillId="6" borderId="23" xfId="0" applyFont="1" applyFill="1" applyBorder="1"/>
    <xf numFmtId="0" fontId="12" fillId="6" borderId="40" xfId="0" applyFont="1" applyFill="1" applyBorder="1"/>
    <xf numFmtId="0" fontId="12" fillId="6" borderId="41" xfId="0" applyFont="1" applyFill="1" applyBorder="1"/>
    <xf numFmtId="164" fontId="12" fillId="6" borderId="41" xfId="0" applyNumberFormat="1" applyFont="1" applyFill="1" applyBorder="1"/>
    <xf numFmtId="164" fontId="12" fillId="6" borderId="40" xfId="0" applyNumberFormat="1" applyFont="1" applyFill="1" applyBorder="1"/>
    <xf numFmtId="164" fontId="10" fillId="6" borderId="41" xfId="0" applyNumberFormat="1" applyFont="1" applyFill="1" applyBorder="1"/>
    <xf numFmtId="164" fontId="10" fillId="6" borderId="13" xfId="0" applyNumberFormat="1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/>
    <xf numFmtId="165" fontId="12" fillId="0" borderId="0" xfId="0" applyNumberFormat="1" applyFont="1" applyFill="1" applyBorder="1"/>
    <xf numFmtId="165" fontId="16" fillId="0" borderId="0" xfId="0" applyNumberFormat="1" applyFont="1" applyFill="1" applyBorder="1"/>
    <xf numFmtId="165" fontId="15" fillId="0" borderId="0" xfId="0" applyNumberFormat="1" applyFont="1" applyFill="1" applyBorder="1"/>
    <xf numFmtId="0" fontId="15" fillId="0" borderId="0" xfId="0" applyFont="1" applyFill="1" applyBorder="1"/>
    <xf numFmtId="0" fontId="10" fillId="5" borderId="26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2" fillId="0" borderId="20" xfId="0" applyFont="1" applyBorder="1"/>
    <xf numFmtId="0" fontId="12" fillId="0" borderId="29" xfId="0" applyFont="1" applyBorder="1"/>
    <xf numFmtId="165" fontId="12" fillId="0" borderId="21" xfId="0" applyNumberFormat="1" applyFont="1" applyBorder="1"/>
    <xf numFmtId="164" fontId="12" fillId="0" borderId="21" xfId="0" applyNumberFormat="1" applyFont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2" fillId="0" borderId="26" xfId="0" applyFont="1" applyBorder="1"/>
    <xf numFmtId="165" fontId="12" fillId="0" borderId="27" xfId="0" applyNumberFormat="1" applyFont="1" applyBorder="1"/>
    <xf numFmtId="0" fontId="12" fillId="0" borderId="21" xfId="0" applyFont="1" applyBorder="1"/>
    <xf numFmtId="0" fontId="12" fillId="5" borderId="28" xfId="0" applyFont="1" applyFill="1" applyBorder="1"/>
    <xf numFmtId="0" fontId="10" fillId="5" borderId="30" xfId="0" applyFont="1" applyFill="1" applyBorder="1"/>
    <xf numFmtId="165" fontId="10" fillId="5" borderId="13" xfId="0" applyNumberFormat="1" applyFont="1" applyFill="1" applyBorder="1"/>
    <xf numFmtId="165" fontId="12" fillId="0" borderId="0" xfId="0" applyNumberFormat="1" applyFont="1"/>
    <xf numFmtId="167" fontId="12" fillId="0" borderId="27" xfId="0" applyNumberFormat="1" applyFont="1" applyBorder="1"/>
    <xf numFmtId="0" fontId="10" fillId="5" borderId="28" xfId="0" applyFont="1" applyFill="1" applyBorder="1"/>
    <xf numFmtId="0" fontId="10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D033-44C3-4450-9822-FBD875AD2D92}">
  <dimension ref="B2:F23"/>
  <sheetViews>
    <sheetView workbookViewId="0">
      <selection activeCell="H4" sqref="H4"/>
    </sheetView>
  </sheetViews>
  <sheetFormatPr defaultRowHeight="15" x14ac:dyDescent="0.25"/>
  <cols>
    <col min="2" max="2" width="11.85546875" customWidth="1"/>
    <col min="3" max="3" width="33.140625" customWidth="1"/>
    <col min="4" max="4" width="20.85546875" customWidth="1"/>
    <col min="5" max="5" width="23.28515625" customWidth="1"/>
  </cols>
  <sheetData>
    <row r="2" spans="2:6" x14ac:dyDescent="0.25">
      <c r="B2" s="106" t="s">
        <v>141</v>
      </c>
      <c r="C2" s="106"/>
    </row>
    <row r="3" spans="2:6" x14ac:dyDescent="0.25">
      <c r="B3" s="106" t="s">
        <v>142</v>
      </c>
      <c r="C3" s="106"/>
    </row>
    <row r="4" spans="2:6" ht="15.75" thickBot="1" x14ac:dyDescent="0.3"/>
    <row r="5" spans="2:6" x14ac:dyDescent="0.25">
      <c r="C5" s="20" t="s">
        <v>112</v>
      </c>
      <c r="D5" s="21"/>
      <c r="E5" s="22"/>
    </row>
    <row r="6" spans="2:6" x14ac:dyDescent="0.25">
      <c r="C6" s="23" t="s">
        <v>10</v>
      </c>
      <c r="D6" s="24"/>
      <c r="E6" s="25"/>
    </row>
    <row r="7" spans="2:6" ht="15.75" thickBot="1" x14ac:dyDescent="0.3">
      <c r="C7" s="26" t="s">
        <v>113</v>
      </c>
      <c r="D7" s="27"/>
      <c r="E7" s="28"/>
    </row>
    <row r="8" spans="2:6" ht="15.75" thickBot="1" x14ac:dyDescent="0.3">
      <c r="C8" s="29" t="s">
        <v>30</v>
      </c>
      <c r="D8" s="30" t="s">
        <v>10</v>
      </c>
      <c r="E8" s="31"/>
      <c r="F8" s="32"/>
    </row>
    <row r="9" spans="2:6" ht="15.75" thickBot="1" x14ac:dyDescent="0.3">
      <c r="C9" s="33"/>
      <c r="D9" s="34" t="s">
        <v>0</v>
      </c>
      <c r="E9" s="34" t="s">
        <v>1</v>
      </c>
      <c r="F9" s="35"/>
    </row>
    <row r="10" spans="2:6" x14ac:dyDescent="0.25">
      <c r="C10" s="36" t="s">
        <v>2</v>
      </c>
      <c r="D10" s="37" t="s">
        <v>114</v>
      </c>
      <c r="E10" s="38"/>
      <c r="F10" s="35"/>
    </row>
    <row r="11" spans="2:6" x14ac:dyDescent="0.25">
      <c r="C11" s="36" t="s">
        <v>35</v>
      </c>
      <c r="D11" s="37" t="s">
        <v>115</v>
      </c>
      <c r="E11" s="38"/>
      <c r="F11" s="35"/>
    </row>
    <row r="12" spans="2:6" x14ac:dyDescent="0.25">
      <c r="C12" s="36" t="s">
        <v>116</v>
      </c>
      <c r="D12" s="37" t="s">
        <v>117</v>
      </c>
      <c r="E12" s="38"/>
      <c r="F12" s="35"/>
    </row>
    <row r="13" spans="2:6" x14ac:dyDescent="0.25">
      <c r="C13" s="36" t="s">
        <v>118</v>
      </c>
      <c r="D13" s="37" t="s">
        <v>119</v>
      </c>
      <c r="E13" s="38"/>
      <c r="F13" s="35"/>
    </row>
    <row r="14" spans="2:6" x14ac:dyDescent="0.25">
      <c r="C14" s="36" t="s">
        <v>9</v>
      </c>
      <c r="D14" s="37" t="s">
        <v>120</v>
      </c>
      <c r="E14" s="38"/>
      <c r="F14" s="35"/>
    </row>
    <row r="15" spans="2:6" x14ac:dyDescent="0.25">
      <c r="C15" s="36" t="s">
        <v>3</v>
      </c>
      <c r="D15" s="37"/>
      <c r="E15" s="38" t="s">
        <v>121</v>
      </c>
      <c r="F15" s="35"/>
    </row>
    <row r="16" spans="2:6" x14ac:dyDescent="0.25">
      <c r="C16" s="36" t="s">
        <v>5</v>
      </c>
      <c r="D16" s="37"/>
      <c r="E16" s="38" t="s">
        <v>122</v>
      </c>
      <c r="F16" s="35"/>
    </row>
    <row r="17" spans="3:6" x14ac:dyDescent="0.25">
      <c r="C17" s="36" t="s">
        <v>37</v>
      </c>
      <c r="D17" s="37" t="s">
        <v>123</v>
      </c>
      <c r="E17" s="38"/>
      <c r="F17" s="35"/>
    </row>
    <row r="18" spans="3:6" x14ac:dyDescent="0.25">
      <c r="C18" s="36" t="s">
        <v>4</v>
      </c>
      <c r="D18" s="37" t="s">
        <v>124</v>
      </c>
      <c r="E18" s="38"/>
      <c r="F18" s="35"/>
    </row>
    <row r="19" spans="3:6" x14ac:dyDescent="0.25">
      <c r="C19" s="36" t="s">
        <v>8</v>
      </c>
      <c r="D19" s="39" t="s">
        <v>125</v>
      </c>
      <c r="E19" s="38"/>
      <c r="F19" s="35"/>
    </row>
    <row r="20" spans="3:6" x14ac:dyDescent="0.25">
      <c r="C20" s="36" t="s">
        <v>126</v>
      </c>
      <c r="D20" s="37" t="s">
        <v>127</v>
      </c>
      <c r="E20" s="38"/>
      <c r="F20" s="35"/>
    </row>
    <row r="21" spans="3:6" x14ac:dyDescent="0.25">
      <c r="C21" s="36" t="s">
        <v>128</v>
      </c>
      <c r="D21" s="37" t="s">
        <v>129</v>
      </c>
      <c r="E21" s="38"/>
      <c r="F21" s="40"/>
    </row>
    <row r="22" spans="3:6" x14ac:dyDescent="0.25">
      <c r="C22" s="36" t="s">
        <v>130</v>
      </c>
      <c r="D22" s="37" t="s">
        <v>131</v>
      </c>
      <c r="E22" s="38"/>
    </row>
    <row r="23" spans="3:6" ht="15.75" thickBot="1" x14ac:dyDescent="0.3">
      <c r="C23" s="41" t="s">
        <v>132</v>
      </c>
      <c r="D23" s="42" t="s">
        <v>133</v>
      </c>
      <c r="E23" s="43" t="s">
        <v>134</v>
      </c>
    </row>
  </sheetData>
  <mergeCells count="7">
    <mergeCell ref="C8:C9"/>
    <mergeCell ref="D8:E8"/>
    <mergeCell ref="B2:C2"/>
    <mergeCell ref="B3:C3"/>
    <mergeCell ref="C5:E5"/>
    <mergeCell ref="C6:E6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C734-B610-4894-AAD3-BCEE7A568FCC}">
  <dimension ref="B2:H27"/>
  <sheetViews>
    <sheetView topLeftCell="A13" workbookViewId="0">
      <selection activeCell="I3" sqref="I3"/>
    </sheetView>
  </sheetViews>
  <sheetFormatPr defaultRowHeight="15.75" x14ac:dyDescent="0.25"/>
  <cols>
    <col min="1" max="5" width="9.140625" style="48"/>
    <col min="6" max="6" width="19.5703125" style="48" customWidth="1"/>
    <col min="7" max="7" width="14.42578125" style="48" customWidth="1"/>
    <col min="8" max="8" width="17" style="48" customWidth="1"/>
    <col min="9" max="16384" width="9.140625" style="48"/>
  </cols>
  <sheetData>
    <row r="2" spans="2:8" x14ac:dyDescent="0.25">
      <c r="B2" s="52" t="s">
        <v>141</v>
      </c>
      <c r="C2" s="52"/>
      <c r="D2" s="52"/>
      <c r="E2" s="52"/>
    </row>
    <row r="3" spans="2:8" x14ac:dyDescent="0.25">
      <c r="B3" s="107" t="s">
        <v>142</v>
      </c>
      <c r="C3" s="107"/>
      <c r="D3" s="107"/>
      <c r="E3" s="107"/>
      <c r="F3" s="44"/>
      <c r="G3" s="61"/>
      <c r="H3" s="61"/>
    </row>
    <row r="4" spans="2:8" ht="16.5" thickBot="1" x14ac:dyDescent="0.3">
      <c r="B4" s="61"/>
      <c r="C4" s="61"/>
      <c r="D4" s="61"/>
      <c r="E4" s="44"/>
      <c r="F4" s="44"/>
      <c r="G4" s="61"/>
      <c r="H4" s="61"/>
    </row>
    <row r="5" spans="2:8" x14ac:dyDescent="0.25">
      <c r="D5" s="62" t="s">
        <v>112</v>
      </c>
      <c r="E5" s="63"/>
      <c r="F5" s="64"/>
    </row>
    <row r="6" spans="2:8" x14ac:dyDescent="0.25">
      <c r="D6" s="65" t="s">
        <v>154</v>
      </c>
      <c r="E6" s="66"/>
      <c r="F6" s="67"/>
    </row>
    <row r="7" spans="2:8" ht="16.5" thickBot="1" x14ac:dyDescent="0.3">
      <c r="D7" s="68" t="s">
        <v>113</v>
      </c>
      <c r="E7" s="69"/>
      <c r="F7" s="70"/>
    </row>
    <row r="8" spans="2:8" x14ac:dyDescent="0.25">
      <c r="E8" s="45"/>
      <c r="F8" s="45"/>
    </row>
    <row r="9" spans="2:8" x14ac:dyDescent="0.25">
      <c r="E9" s="45"/>
      <c r="F9" s="45"/>
    </row>
    <row r="10" spans="2:8" x14ac:dyDescent="0.25">
      <c r="B10" s="101" t="s">
        <v>22</v>
      </c>
      <c r="C10" s="102" t="s">
        <v>23</v>
      </c>
      <c r="D10" s="103"/>
      <c r="E10" s="103"/>
      <c r="F10" s="104"/>
      <c r="G10" s="105" t="s">
        <v>11</v>
      </c>
      <c r="H10" s="105" t="s">
        <v>12</v>
      </c>
    </row>
    <row r="11" spans="2:8" x14ac:dyDescent="0.25">
      <c r="B11" s="75">
        <v>1</v>
      </c>
      <c r="C11" s="47" t="s">
        <v>24</v>
      </c>
      <c r="D11" s="79"/>
      <c r="E11" s="79"/>
      <c r="F11" s="81"/>
      <c r="G11" s="76">
        <v>10000000</v>
      </c>
      <c r="H11" s="49"/>
    </row>
    <row r="12" spans="2:8" x14ac:dyDescent="0.25">
      <c r="B12" s="75"/>
      <c r="C12" s="47"/>
      <c r="D12" s="79" t="s">
        <v>14</v>
      </c>
      <c r="E12" s="79"/>
      <c r="F12" s="81"/>
      <c r="G12" s="77"/>
      <c r="H12" s="71">
        <v>10000000</v>
      </c>
    </row>
    <row r="13" spans="2:8" x14ac:dyDescent="0.25">
      <c r="B13" s="75"/>
      <c r="C13" s="51" t="s">
        <v>137</v>
      </c>
      <c r="D13" s="80"/>
      <c r="E13" s="80"/>
      <c r="F13" s="53"/>
      <c r="G13" s="77"/>
      <c r="H13" s="71"/>
    </row>
    <row r="14" spans="2:8" x14ac:dyDescent="0.25">
      <c r="B14" s="75"/>
      <c r="C14" s="47"/>
      <c r="D14" s="79"/>
      <c r="E14" s="79"/>
      <c r="F14" s="81"/>
      <c r="G14" s="77"/>
      <c r="H14" s="71"/>
    </row>
    <row r="15" spans="2:8" x14ac:dyDescent="0.25">
      <c r="B15" s="75">
        <v>2</v>
      </c>
      <c r="C15" s="47" t="s">
        <v>135</v>
      </c>
      <c r="D15" s="79"/>
      <c r="E15" s="79"/>
      <c r="F15" s="79"/>
      <c r="G15" s="71">
        <v>5000000</v>
      </c>
      <c r="H15" s="82"/>
    </row>
    <row r="16" spans="2:8" x14ac:dyDescent="0.25">
      <c r="B16" s="46"/>
      <c r="C16" s="47"/>
      <c r="D16" s="72" t="s">
        <v>138</v>
      </c>
      <c r="G16" s="54"/>
      <c r="H16" s="78">
        <v>5000000</v>
      </c>
    </row>
    <row r="17" spans="2:8" x14ac:dyDescent="0.25">
      <c r="B17" s="46"/>
      <c r="C17" s="51" t="s">
        <v>139</v>
      </c>
      <c r="D17" s="52"/>
      <c r="E17" s="52"/>
      <c r="F17" s="53"/>
      <c r="G17" s="54"/>
      <c r="H17" s="71"/>
    </row>
    <row r="18" spans="2:8" x14ac:dyDescent="0.25">
      <c r="B18" s="46"/>
      <c r="C18" s="47"/>
      <c r="G18" s="54"/>
      <c r="H18" s="55"/>
    </row>
    <row r="19" spans="2:8" x14ac:dyDescent="0.25">
      <c r="B19" s="46">
        <v>3</v>
      </c>
      <c r="C19" s="47" t="s">
        <v>25</v>
      </c>
      <c r="G19" s="54">
        <v>1050000</v>
      </c>
      <c r="H19" s="55"/>
    </row>
    <row r="20" spans="2:8" x14ac:dyDescent="0.25">
      <c r="B20" s="46"/>
      <c r="C20" s="47"/>
      <c r="D20" s="48" t="s">
        <v>15</v>
      </c>
      <c r="G20" s="54"/>
      <c r="H20" s="55">
        <v>1050000</v>
      </c>
    </row>
    <row r="21" spans="2:8" x14ac:dyDescent="0.25">
      <c r="B21" s="46"/>
      <c r="C21" s="51" t="s">
        <v>136</v>
      </c>
      <c r="D21" s="52"/>
      <c r="E21" s="52"/>
      <c r="F21" s="53"/>
      <c r="G21" s="54"/>
      <c r="H21" s="55"/>
    </row>
    <row r="22" spans="2:8" x14ac:dyDescent="0.25">
      <c r="B22" s="46"/>
      <c r="C22" s="47"/>
      <c r="G22" s="54"/>
      <c r="H22" s="55"/>
    </row>
    <row r="23" spans="2:8" x14ac:dyDescent="0.25">
      <c r="B23" s="46">
        <v>4</v>
      </c>
      <c r="C23" s="47" t="s">
        <v>26</v>
      </c>
      <c r="G23" s="54">
        <v>1500000</v>
      </c>
      <c r="H23" s="55"/>
    </row>
    <row r="24" spans="2:8" x14ac:dyDescent="0.25">
      <c r="B24" s="46"/>
      <c r="C24" s="47"/>
      <c r="D24" s="48" t="s">
        <v>27</v>
      </c>
      <c r="G24" s="54"/>
      <c r="H24" s="55">
        <v>1500000</v>
      </c>
    </row>
    <row r="25" spans="2:8" x14ac:dyDescent="0.25">
      <c r="B25" s="46"/>
      <c r="C25" s="47"/>
      <c r="G25" s="54"/>
      <c r="H25" s="55"/>
    </row>
    <row r="26" spans="2:8" x14ac:dyDescent="0.25">
      <c r="B26" s="46">
        <v>5</v>
      </c>
      <c r="C26" s="47" t="s">
        <v>28</v>
      </c>
      <c r="G26" s="54">
        <v>15000000</v>
      </c>
      <c r="H26" s="55"/>
    </row>
    <row r="27" spans="2:8" x14ac:dyDescent="0.25">
      <c r="B27" s="56"/>
      <c r="C27" s="57"/>
      <c r="D27" s="58" t="s">
        <v>29</v>
      </c>
      <c r="E27" s="58"/>
      <c r="F27" s="58"/>
      <c r="G27" s="59"/>
      <c r="H27" s="60">
        <v>15000000</v>
      </c>
    </row>
  </sheetData>
  <mergeCells count="9">
    <mergeCell ref="C13:F13"/>
    <mergeCell ref="C17:F17"/>
    <mergeCell ref="C21:F21"/>
    <mergeCell ref="B2:E2"/>
    <mergeCell ref="B3:E3"/>
    <mergeCell ref="D5:F5"/>
    <mergeCell ref="D6:F6"/>
    <mergeCell ref="D7:F7"/>
    <mergeCell ref="C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91FD-3963-4D91-8AF8-C0491EF7C6FD}">
  <dimension ref="A1:M33"/>
  <sheetViews>
    <sheetView topLeftCell="A7" zoomScale="90" zoomScaleNormal="90" workbookViewId="0">
      <selection activeCell="F3" sqref="F3"/>
    </sheetView>
  </sheetViews>
  <sheetFormatPr defaultRowHeight="15.75" x14ac:dyDescent="0.25"/>
  <cols>
    <col min="1" max="1" width="9.140625" style="61"/>
    <col min="2" max="2" width="46.85546875" style="61" customWidth="1"/>
    <col min="3" max="3" width="22" style="61" customWidth="1"/>
    <col min="4" max="4" width="15.28515625" style="61" customWidth="1"/>
    <col min="5" max="5" width="13.5703125" style="61" customWidth="1"/>
    <col min="6" max="6" width="20.140625" style="61" customWidth="1"/>
    <col min="7" max="7" width="17.28515625" style="61" customWidth="1"/>
    <col min="8" max="8" width="16.42578125" style="61" customWidth="1"/>
    <col min="9" max="9" width="22.140625" style="61" customWidth="1"/>
    <col min="10" max="10" width="13.7109375" style="61" customWidth="1"/>
    <col min="11" max="12" width="20.5703125" style="61" customWidth="1"/>
    <col min="13" max="16384" width="9.140625" style="61"/>
  </cols>
  <sheetData>
    <row r="1" spans="1:13" x14ac:dyDescent="0.2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x14ac:dyDescent="0.25">
      <c r="A2" s="110"/>
      <c r="B2" s="110" t="s">
        <v>141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x14ac:dyDescent="0.25">
      <c r="A3" s="110"/>
      <c r="B3" s="110" t="s">
        <v>142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ht="16.5" thickBot="1" x14ac:dyDescent="0.3">
      <c r="A4" s="110"/>
      <c r="B4" s="83"/>
      <c r="C4" s="84"/>
      <c r="D4" s="84"/>
      <c r="E4" s="84"/>
      <c r="F4" s="84"/>
      <c r="G4" s="84"/>
      <c r="H4" s="84"/>
      <c r="I4" s="84"/>
      <c r="J4" s="84"/>
      <c r="K4" s="84"/>
      <c r="L4" s="84"/>
      <c r="M4" s="110"/>
    </row>
    <row r="5" spans="1:13" x14ac:dyDescent="0.25">
      <c r="A5" s="110"/>
      <c r="B5" s="111" t="s">
        <v>143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  <c r="M5" s="110"/>
    </row>
    <row r="6" spans="1:13" x14ac:dyDescent="0.25">
      <c r="A6" s="110"/>
      <c r="B6" s="114" t="s">
        <v>144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  <c r="M6" s="110"/>
    </row>
    <row r="7" spans="1:13" ht="16.5" thickBot="1" x14ac:dyDescent="0.3">
      <c r="A7" s="110"/>
      <c r="B7" s="117" t="s">
        <v>145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  <c r="M7" s="110"/>
    </row>
    <row r="8" spans="1:13" x14ac:dyDescent="0.25">
      <c r="A8" s="110"/>
      <c r="B8" s="120" t="s">
        <v>30</v>
      </c>
      <c r="C8" s="121" t="s">
        <v>10</v>
      </c>
      <c r="D8" s="122"/>
      <c r="E8" s="123" t="s">
        <v>31</v>
      </c>
      <c r="F8" s="123"/>
      <c r="G8" s="124" t="s">
        <v>32</v>
      </c>
      <c r="H8" s="125"/>
      <c r="I8" s="124" t="s">
        <v>33</v>
      </c>
      <c r="J8" s="125"/>
      <c r="K8" s="124" t="s">
        <v>34</v>
      </c>
      <c r="L8" s="116"/>
      <c r="M8" s="110"/>
    </row>
    <row r="9" spans="1:13" x14ac:dyDescent="0.25">
      <c r="A9" s="110"/>
      <c r="B9" s="126"/>
      <c r="C9" s="127" t="s">
        <v>0</v>
      </c>
      <c r="D9" s="128" t="s">
        <v>1</v>
      </c>
      <c r="E9" s="127" t="s">
        <v>0</v>
      </c>
      <c r="F9" s="129" t="s">
        <v>1</v>
      </c>
      <c r="G9" s="127" t="s">
        <v>0</v>
      </c>
      <c r="H9" s="127" t="s">
        <v>1</v>
      </c>
      <c r="I9" s="127" t="s">
        <v>0</v>
      </c>
      <c r="J9" s="129" t="s">
        <v>1</v>
      </c>
      <c r="K9" s="127" t="s">
        <v>0</v>
      </c>
      <c r="L9" s="130" t="s">
        <v>1</v>
      </c>
      <c r="M9" s="110"/>
    </row>
    <row r="10" spans="1:13" x14ac:dyDescent="0.25">
      <c r="A10" s="110"/>
      <c r="B10" s="131" t="s">
        <v>2</v>
      </c>
      <c r="C10" s="132">
        <v>268995</v>
      </c>
      <c r="D10" s="86"/>
      <c r="E10" s="54"/>
      <c r="F10" s="55"/>
      <c r="G10" s="132">
        <v>268995</v>
      </c>
      <c r="H10" s="55"/>
      <c r="I10" s="49"/>
      <c r="J10" s="55"/>
      <c r="K10" s="132">
        <v>268995</v>
      </c>
      <c r="L10" s="87"/>
      <c r="M10" s="110"/>
    </row>
    <row r="11" spans="1:13" x14ac:dyDescent="0.25">
      <c r="A11" s="110"/>
      <c r="B11" s="133" t="s">
        <v>35</v>
      </c>
      <c r="C11" s="132">
        <v>120000</v>
      </c>
      <c r="D11" s="86"/>
      <c r="E11" s="54"/>
      <c r="F11" s="55">
        <v>10000</v>
      </c>
      <c r="G11" s="54">
        <v>110000</v>
      </c>
      <c r="H11" s="55"/>
      <c r="I11" s="54"/>
      <c r="J11" s="55"/>
      <c r="K11" s="54">
        <v>110000</v>
      </c>
      <c r="L11" s="87"/>
      <c r="M11" s="110"/>
    </row>
    <row r="12" spans="1:13" x14ac:dyDescent="0.25">
      <c r="A12" s="110"/>
      <c r="B12" s="133" t="s">
        <v>36</v>
      </c>
      <c r="C12" s="132">
        <v>60000</v>
      </c>
      <c r="D12" s="86"/>
      <c r="E12" s="50"/>
      <c r="F12" s="54">
        <v>5000</v>
      </c>
      <c r="G12" s="134">
        <v>55000</v>
      </c>
      <c r="H12" s="55"/>
      <c r="I12" s="54"/>
      <c r="J12" s="55"/>
      <c r="K12" s="134">
        <v>55000</v>
      </c>
      <c r="L12" s="87"/>
      <c r="M12" s="110"/>
    </row>
    <row r="13" spans="1:13" x14ac:dyDescent="0.25">
      <c r="A13" s="110"/>
      <c r="B13" s="133" t="s">
        <v>6</v>
      </c>
      <c r="C13" s="132">
        <v>2300</v>
      </c>
      <c r="D13" s="86"/>
      <c r="E13" s="54"/>
      <c r="F13" s="135">
        <v>1050</v>
      </c>
      <c r="G13" s="54">
        <v>1250</v>
      </c>
      <c r="H13" s="55"/>
      <c r="I13" s="54"/>
      <c r="J13" s="55"/>
      <c r="K13" s="54">
        <v>1250</v>
      </c>
      <c r="L13" s="87"/>
      <c r="M13" s="110"/>
    </row>
    <row r="14" spans="1:13" x14ac:dyDescent="0.25">
      <c r="A14" s="110"/>
      <c r="B14" s="133" t="s">
        <v>9</v>
      </c>
      <c r="C14" s="132">
        <v>122500</v>
      </c>
      <c r="D14" s="86"/>
      <c r="E14" s="54"/>
      <c r="F14" s="55"/>
      <c r="G14" s="54">
        <v>122500</v>
      </c>
      <c r="H14" s="55"/>
      <c r="I14" s="54"/>
      <c r="J14" s="55"/>
      <c r="K14" s="54">
        <v>122500</v>
      </c>
      <c r="L14" s="87"/>
      <c r="M14" s="110"/>
    </row>
    <row r="15" spans="1:13" x14ac:dyDescent="0.25">
      <c r="A15" s="110"/>
      <c r="B15" s="133" t="s">
        <v>3</v>
      </c>
      <c r="C15" s="132"/>
      <c r="D15" s="86">
        <v>500000</v>
      </c>
      <c r="E15" s="54"/>
      <c r="F15" s="55"/>
      <c r="G15" s="54"/>
      <c r="H15" s="55">
        <v>500000</v>
      </c>
      <c r="I15" s="54"/>
      <c r="J15" s="55"/>
      <c r="K15" s="54"/>
      <c r="L15" s="87">
        <v>500000</v>
      </c>
      <c r="M15" s="110"/>
    </row>
    <row r="16" spans="1:13" x14ac:dyDescent="0.25">
      <c r="A16" s="110"/>
      <c r="B16" s="133" t="s">
        <v>5</v>
      </c>
      <c r="C16" s="132"/>
      <c r="D16" s="86">
        <v>79220</v>
      </c>
      <c r="E16" s="54"/>
      <c r="F16" s="55"/>
      <c r="G16" s="54"/>
      <c r="H16" s="86">
        <v>79220</v>
      </c>
      <c r="I16" s="54"/>
      <c r="J16" s="86">
        <v>79220</v>
      </c>
      <c r="K16" s="54"/>
      <c r="L16" s="87"/>
      <c r="M16" s="110"/>
    </row>
    <row r="17" spans="1:13" x14ac:dyDescent="0.25">
      <c r="A17" s="110"/>
      <c r="B17" s="133" t="s">
        <v>37</v>
      </c>
      <c r="C17" s="132">
        <v>1850</v>
      </c>
      <c r="D17" s="86"/>
      <c r="E17" s="54"/>
      <c r="F17" s="55"/>
      <c r="G17" s="54">
        <v>1850</v>
      </c>
      <c r="H17" s="55"/>
      <c r="I17" s="54">
        <v>1850</v>
      </c>
      <c r="J17" s="55"/>
      <c r="K17" s="54"/>
      <c r="L17" s="87"/>
      <c r="M17" s="110"/>
    </row>
    <row r="18" spans="1:13" x14ac:dyDescent="0.25">
      <c r="A18" s="110"/>
      <c r="B18" s="133" t="s">
        <v>4</v>
      </c>
      <c r="C18" s="132">
        <v>1050</v>
      </c>
      <c r="D18" s="86"/>
      <c r="E18" s="54"/>
      <c r="F18" s="55"/>
      <c r="G18" s="54">
        <v>1050</v>
      </c>
      <c r="H18" s="55"/>
      <c r="I18" s="54">
        <v>1050</v>
      </c>
      <c r="J18" s="55"/>
      <c r="K18" s="54"/>
      <c r="L18" s="87"/>
      <c r="M18" s="110"/>
    </row>
    <row r="19" spans="1:13" x14ac:dyDescent="0.25">
      <c r="A19" s="110"/>
      <c r="B19" s="133" t="s">
        <v>8</v>
      </c>
      <c r="C19" s="132">
        <v>300</v>
      </c>
      <c r="D19" s="86"/>
      <c r="E19" s="54"/>
      <c r="F19" s="55"/>
      <c r="G19" s="54">
        <v>300</v>
      </c>
      <c r="H19" s="55"/>
      <c r="I19" s="54">
        <v>300</v>
      </c>
      <c r="J19" s="55"/>
      <c r="K19" s="54"/>
      <c r="L19" s="87"/>
      <c r="M19" s="110"/>
    </row>
    <row r="20" spans="1:13" x14ac:dyDescent="0.25">
      <c r="A20" s="110"/>
      <c r="B20" s="133" t="s">
        <v>146</v>
      </c>
      <c r="C20" s="132">
        <v>1500</v>
      </c>
      <c r="D20" s="86"/>
      <c r="E20" s="54"/>
      <c r="F20" s="55"/>
      <c r="G20" s="54">
        <v>1500</v>
      </c>
      <c r="H20" s="55"/>
      <c r="I20" s="54">
        <v>1500</v>
      </c>
      <c r="J20" s="55"/>
      <c r="K20" s="54"/>
      <c r="L20" s="87"/>
      <c r="M20" s="110"/>
    </row>
    <row r="21" spans="1:13" x14ac:dyDescent="0.25">
      <c r="A21" s="110"/>
      <c r="B21" s="133" t="s">
        <v>128</v>
      </c>
      <c r="C21" s="132">
        <v>600</v>
      </c>
      <c r="D21" s="86"/>
      <c r="E21" s="54"/>
      <c r="F21" s="55"/>
      <c r="G21" s="54">
        <v>600</v>
      </c>
      <c r="H21" s="55"/>
      <c r="I21" s="54">
        <v>600</v>
      </c>
      <c r="J21" s="55"/>
      <c r="K21" s="54"/>
      <c r="L21" s="87"/>
      <c r="M21" s="110"/>
    </row>
    <row r="22" spans="1:13" x14ac:dyDescent="0.25">
      <c r="A22" s="110"/>
      <c r="B22" s="133" t="s">
        <v>130</v>
      </c>
      <c r="C22" s="132">
        <v>125</v>
      </c>
      <c r="D22" s="86"/>
      <c r="E22" s="54"/>
      <c r="F22" s="55"/>
      <c r="G22" s="54">
        <v>125</v>
      </c>
      <c r="H22" s="55"/>
      <c r="I22" s="54">
        <v>125</v>
      </c>
      <c r="J22" s="55"/>
      <c r="K22" s="54"/>
      <c r="L22" s="87"/>
      <c r="M22" s="110"/>
    </row>
    <row r="23" spans="1:13" x14ac:dyDescent="0.25">
      <c r="A23" s="110"/>
      <c r="B23" s="136" t="s">
        <v>38</v>
      </c>
      <c r="C23" s="137">
        <f>SUM(C10:C22)</f>
        <v>579220</v>
      </c>
      <c r="D23" s="138">
        <f>SUM(D10:D22)</f>
        <v>579220</v>
      </c>
      <c r="E23" s="54"/>
      <c r="F23" s="55"/>
      <c r="G23" s="54"/>
      <c r="H23" s="55"/>
      <c r="I23" s="54"/>
      <c r="J23" s="55"/>
      <c r="K23" s="54"/>
      <c r="L23" s="87"/>
      <c r="M23" s="110"/>
    </row>
    <row r="24" spans="1:13" x14ac:dyDescent="0.25">
      <c r="A24" s="110"/>
      <c r="B24" s="139" t="s">
        <v>39</v>
      </c>
      <c r="C24" s="140"/>
      <c r="D24" s="141"/>
      <c r="E24" s="135">
        <v>1050</v>
      </c>
      <c r="F24" s="55"/>
      <c r="G24" s="54">
        <v>1050</v>
      </c>
      <c r="H24" s="55"/>
      <c r="I24" s="54">
        <v>1050</v>
      </c>
      <c r="J24" s="55"/>
      <c r="K24" s="54"/>
      <c r="L24" s="87"/>
      <c r="M24" s="110"/>
    </row>
    <row r="25" spans="1:13" x14ac:dyDescent="0.25">
      <c r="A25" s="110"/>
      <c r="B25" s="139" t="s">
        <v>28</v>
      </c>
      <c r="C25" s="47"/>
      <c r="D25" s="81"/>
      <c r="E25" s="54">
        <v>15000</v>
      </c>
      <c r="F25" s="55"/>
      <c r="G25" s="54">
        <v>15000</v>
      </c>
      <c r="H25" s="55"/>
      <c r="I25" s="54">
        <v>15000</v>
      </c>
      <c r="J25" s="55"/>
      <c r="K25" s="54"/>
      <c r="L25" s="87"/>
      <c r="M25" s="110"/>
    </row>
    <row r="26" spans="1:13" x14ac:dyDescent="0.25">
      <c r="A26" s="110"/>
      <c r="B26" s="139" t="s">
        <v>29</v>
      </c>
      <c r="C26" s="47"/>
      <c r="D26" s="81"/>
      <c r="E26" s="54"/>
      <c r="F26" s="55">
        <v>15000</v>
      </c>
      <c r="G26" s="54"/>
      <c r="H26" s="55">
        <v>15000</v>
      </c>
      <c r="I26" s="54"/>
      <c r="J26" s="55"/>
      <c r="K26" s="54"/>
      <c r="L26" s="87">
        <v>15000</v>
      </c>
      <c r="M26" s="110"/>
    </row>
    <row r="27" spans="1:13" x14ac:dyDescent="0.25">
      <c r="A27" s="110"/>
      <c r="B27" s="139" t="s">
        <v>40</v>
      </c>
      <c r="C27" s="47"/>
      <c r="D27" s="81"/>
      <c r="E27" s="55">
        <v>10000</v>
      </c>
      <c r="F27" s="55"/>
      <c r="G27" s="54">
        <v>10000</v>
      </c>
      <c r="H27" s="55"/>
      <c r="I27" s="54">
        <v>10000</v>
      </c>
      <c r="J27" s="55"/>
      <c r="K27" s="54"/>
      <c r="L27" s="87"/>
      <c r="M27" s="110"/>
    </row>
    <row r="28" spans="1:13" x14ac:dyDescent="0.25">
      <c r="B28" s="139" t="s">
        <v>140</v>
      </c>
      <c r="C28" s="47"/>
      <c r="D28" s="81"/>
      <c r="E28" s="54">
        <v>5000</v>
      </c>
      <c r="F28" s="55"/>
      <c r="G28" s="54">
        <v>5000</v>
      </c>
      <c r="H28" s="55"/>
      <c r="I28" s="54">
        <v>5000</v>
      </c>
      <c r="J28" s="55"/>
      <c r="K28" s="54"/>
      <c r="L28" s="87"/>
    </row>
    <row r="29" spans="1:13" x14ac:dyDescent="0.25">
      <c r="B29" s="139" t="s">
        <v>41</v>
      </c>
      <c r="C29" s="47"/>
      <c r="D29" s="55"/>
      <c r="E29" s="135">
        <v>1500</v>
      </c>
      <c r="F29" s="55"/>
      <c r="G29" s="54">
        <v>1500</v>
      </c>
      <c r="H29" s="55"/>
      <c r="I29" s="54">
        <v>1500</v>
      </c>
      <c r="J29" s="55"/>
      <c r="K29" s="54"/>
      <c r="L29" s="87"/>
    </row>
    <row r="30" spans="1:13" x14ac:dyDescent="0.25">
      <c r="B30" s="139" t="s">
        <v>147</v>
      </c>
      <c r="C30" s="47"/>
      <c r="D30" s="55"/>
      <c r="E30" s="54"/>
      <c r="F30" s="135">
        <v>1500</v>
      </c>
      <c r="G30" s="54"/>
      <c r="H30" s="55">
        <v>1500</v>
      </c>
      <c r="I30" s="54"/>
      <c r="J30" s="55"/>
      <c r="K30" s="54"/>
      <c r="L30" s="87">
        <v>1500</v>
      </c>
    </row>
    <row r="31" spans="1:13" x14ac:dyDescent="0.25">
      <c r="B31" s="142" t="s">
        <v>38</v>
      </c>
      <c r="C31" s="47"/>
      <c r="D31" s="81"/>
      <c r="E31" s="54">
        <f>SUM(E11:E30)</f>
        <v>32550</v>
      </c>
      <c r="F31" s="55">
        <f>SUM(F11:F30)</f>
        <v>32550</v>
      </c>
      <c r="G31" s="54">
        <f>SUM(G10:G30)</f>
        <v>595720</v>
      </c>
      <c r="H31" s="55">
        <f>SUM(H10:H30)</f>
        <v>595720</v>
      </c>
      <c r="I31" s="54">
        <f>SUM(I16:I29)</f>
        <v>37975</v>
      </c>
      <c r="J31" s="55">
        <f>SUM(J15:J16)</f>
        <v>79220</v>
      </c>
      <c r="K31" s="54">
        <f>SUM(K10:K14)</f>
        <v>557745</v>
      </c>
      <c r="L31" s="87">
        <f>SUM(L14:L30)</f>
        <v>516500</v>
      </c>
    </row>
    <row r="32" spans="1:13" x14ac:dyDescent="0.25">
      <c r="B32" s="143"/>
      <c r="C32" s="140"/>
      <c r="D32" s="141"/>
      <c r="E32" s="144"/>
      <c r="F32" s="141"/>
      <c r="G32" s="49"/>
      <c r="H32" s="145"/>
      <c r="I32" s="49">
        <f>I31-J31</f>
        <v>-41245</v>
      </c>
      <c r="J32" s="145"/>
      <c r="K32" s="49"/>
      <c r="L32" s="146">
        <f>K31-L31</f>
        <v>41245</v>
      </c>
    </row>
    <row r="33" spans="2:12" ht="16.5" thickBot="1" x14ac:dyDescent="0.3">
      <c r="B33" s="147" t="s">
        <v>7</v>
      </c>
      <c r="C33" s="148"/>
      <c r="D33" s="149"/>
      <c r="E33" s="150"/>
      <c r="F33" s="149"/>
      <c r="G33" s="150"/>
      <c r="H33" s="149"/>
      <c r="I33" s="151"/>
      <c r="J33" s="152"/>
      <c r="K33" s="153">
        <f>K31</f>
        <v>557745</v>
      </c>
      <c r="L33" s="154">
        <f>L31+L32</f>
        <v>557745</v>
      </c>
    </row>
  </sheetData>
  <mergeCells count="9">
    <mergeCell ref="B7:L7"/>
    <mergeCell ref="B8:B9"/>
    <mergeCell ref="C8:D8"/>
    <mergeCell ref="E8:F8"/>
    <mergeCell ref="G8:H8"/>
    <mergeCell ref="I8:J8"/>
    <mergeCell ref="K8:L8"/>
    <mergeCell ref="B5:L5"/>
    <mergeCell ref="B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BDB1-24F7-4B8D-A4B9-B2287D151334}">
  <dimension ref="B2:S28"/>
  <sheetViews>
    <sheetView workbookViewId="0">
      <selection activeCell="F6" sqref="F6:H6"/>
    </sheetView>
  </sheetViews>
  <sheetFormatPr defaultRowHeight="15.75" x14ac:dyDescent="0.25"/>
  <cols>
    <col min="1" max="1" width="9.140625" style="110"/>
    <col min="2" max="2" width="16" style="110" customWidth="1"/>
    <col min="3" max="3" width="33" style="110" customWidth="1"/>
    <col min="4" max="4" width="18.7109375" style="110" customWidth="1"/>
    <col min="5" max="5" width="9.140625" style="110"/>
    <col min="6" max="6" width="14.85546875" style="110" customWidth="1"/>
    <col min="7" max="7" width="27.42578125" style="110" customWidth="1"/>
    <col min="8" max="8" width="19.85546875" style="110" customWidth="1"/>
    <col min="9" max="9" width="10.7109375" style="110" customWidth="1"/>
    <col min="10" max="10" width="10.85546875" style="110" customWidth="1"/>
    <col min="11" max="11" width="35.5703125" style="110" customWidth="1"/>
    <col min="12" max="12" width="21.28515625" style="110" customWidth="1"/>
    <col min="13" max="14" width="9.140625" style="110"/>
    <col min="15" max="15" width="32.5703125" style="110" customWidth="1"/>
    <col min="16" max="16" width="18.140625" style="110" customWidth="1"/>
    <col min="17" max="17" width="9.140625" style="110"/>
    <col min="18" max="18" width="28.140625" style="110" customWidth="1"/>
    <col min="19" max="19" width="19.7109375" style="110" customWidth="1"/>
    <col min="20" max="16384" width="9.140625" style="110"/>
  </cols>
  <sheetData>
    <row r="2" spans="2:19" x14ac:dyDescent="0.25">
      <c r="B2" s="110" t="s">
        <v>141</v>
      </c>
    </row>
    <row r="3" spans="2:19" x14ac:dyDescent="0.25">
      <c r="B3" s="110" t="s">
        <v>142</v>
      </c>
    </row>
    <row r="4" spans="2:19" x14ac:dyDescent="0.25">
      <c r="B4" s="182" t="s">
        <v>153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55"/>
      <c r="Q4" s="155"/>
      <c r="R4" s="155"/>
      <c r="S4" s="155"/>
    </row>
    <row r="5" spans="2:19" ht="16.5" thickBot="1" x14ac:dyDescent="0.3">
      <c r="B5" s="48"/>
      <c r="C5" s="48"/>
      <c r="D5" s="48"/>
      <c r="E5" s="48"/>
      <c r="F5" s="48"/>
      <c r="G5" s="48"/>
      <c r="H5" s="48"/>
      <c r="J5" s="155"/>
      <c r="K5" s="155"/>
      <c r="L5" s="155"/>
      <c r="N5" s="155"/>
      <c r="O5" s="155"/>
      <c r="P5" s="155"/>
      <c r="Q5" s="155"/>
      <c r="R5" s="155"/>
      <c r="S5" s="155"/>
    </row>
    <row r="6" spans="2:19" x14ac:dyDescent="0.25">
      <c r="B6" s="98" t="s">
        <v>143</v>
      </c>
      <c r="C6" s="100"/>
      <c r="D6" s="99"/>
      <c r="E6" s="48"/>
      <c r="F6" s="98" t="s">
        <v>143</v>
      </c>
      <c r="G6" s="100"/>
      <c r="H6" s="99"/>
      <c r="J6" s="98" t="s">
        <v>151</v>
      </c>
      <c r="K6" s="100"/>
      <c r="L6" s="100"/>
      <c r="M6" s="100"/>
      <c r="N6" s="100"/>
      <c r="O6" s="99"/>
      <c r="P6" s="155"/>
      <c r="Q6" s="155"/>
      <c r="R6" s="155"/>
      <c r="S6" s="155"/>
    </row>
    <row r="7" spans="2:19" x14ac:dyDescent="0.25">
      <c r="B7" s="161" t="s">
        <v>43</v>
      </c>
      <c r="C7" s="162"/>
      <c r="D7" s="163"/>
      <c r="E7" s="48"/>
      <c r="F7" s="161" t="s">
        <v>44</v>
      </c>
      <c r="G7" s="162"/>
      <c r="H7" s="163"/>
      <c r="J7" s="161" t="s">
        <v>45</v>
      </c>
      <c r="K7" s="162"/>
      <c r="L7" s="162"/>
      <c r="M7" s="162"/>
      <c r="N7" s="162"/>
      <c r="O7" s="163"/>
      <c r="P7" s="155"/>
      <c r="Q7" s="155"/>
      <c r="R7" s="155"/>
      <c r="S7" s="155"/>
    </row>
    <row r="8" spans="2:19" ht="16.5" thickBot="1" x14ac:dyDescent="0.3">
      <c r="B8" s="164" t="s">
        <v>145</v>
      </c>
      <c r="C8" s="165"/>
      <c r="D8" s="166"/>
      <c r="E8" s="48"/>
      <c r="F8" s="164" t="s">
        <v>145</v>
      </c>
      <c r="G8" s="165"/>
      <c r="H8" s="166"/>
      <c r="J8" s="164" t="s">
        <v>152</v>
      </c>
      <c r="K8" s="165"/>
      <c r="L8" s="165"/>
      <c r="M8" s="165"/>
      <c r="N8" s="165"/>
      <c r="O8" s="166"/>
      <c r="P8" s="156"/>
      <c r="Q8" s="156"/>
      <c r="R8" s="156"/>
      <c r="S8" s="156"/>
    </row>
    <row r="9" spans="2:19" ht="16.5" thickBot="1" x14ac:dyDescent="0.3">
      <c r="B9" s="167" t="s">
        <v>46</v>
      </c>
      <c r="C9" s="168"/>
      <c r="D9" s="169"/>
      <c r="E9" s="48"/>
      <c r="F9" s="167"/>
      <c r="G9" s="168" t="s">
        <v>17</v>
      </c>
      <c r="H9" s="170">
        <v>500000</v>
      </c>
      <c r="J9" s="171" t="s">
        <v>47</v>
      </c>
      <c r="K9" s="97"/>
      <c r="L9" s="172"/>
      <c r="M9" s="171" t="s">
        <v>48</v>
      </c>
      <c r="N9" s="97"/>
      <c r="O9" s="172"/>
      <c r="P9" s="157"/>
      <c r="Q9" s="156"/>
      <c r="R9" s="156"/>
      <c r="S9" s="157"/>
    </row>
    <row r="10" spans="2:19" x14ac:dyDescent="0.25">
      <c r="B10" s="173"/>
      <c r="C10" s="48" t="s">
        <v>18</v>
      </c>
      <c r="D10" s="85">
        <v>79220</v>
      </c>
      <c r="E10" s="48"/>
      <c r="F10" s="173"/>
      <c r="G10" s="48" t="s">
        <v>49</v>
      </c>
      <c r="H10" s="174">
        <f>D28</f>
        <v>41245</v>
      </c>
      <c r="J10" s="167" t="s">
        <v>50</v>
      </c>
      <c r="K10" s="168"/>
      <c r="L10" s="175"/>
      <c r="M10" s="167" t="s">
        <v>51</v>
      </c>
      <c r="N10" s="168"/>
      <c r="O10" s="175"/>
      <c r="P10" s="157"/>
      <c r="Q10" s="156"/>
      <c r="R10" s="156"/>
      <c r="S10" s="158"/>
    </row>
    <row r="11" spans="2:19" ht="16.5" thickBot="1" x14ac:dyDescent="0.3">
      <c r="B11" s="173"/>
      <c r="C11" s="48" t="s">
        <v>38</v>
      </c>
      <c r="D11" s="174">
        <f>D10</f>
        <v>79220</v>
      </c>
      <c r="E11" s="48"/>
      <c r="F11" s="176"/>
      <c r="G11" s="177" t="s">
        <v>52</v>
      </c>
      <c r="H11" s="178">
        <f>SUM(H9:H10)</f>
        <v>541245</v>
      </c>
      <c r="J11" s="173"/>
      <c r="K11" s="48" t="s">
        <v>13</v>
      </c>
      <c r="L11" s="85">
        <v>268995</v>
      </c>
      <c r="M11" s="173"/>
      <c r="N11" s="48" t="s">
        <v>29</v>
      </c>
      <c r="O11" s="87">
        <v>15000</v>
      </c>
      <c r="P11" s="157"/>
      <c r="Q11" s="156"/>
      <c r="R11" s="156"/>
      <c r="S11" s="157"/>
    </row>
    <row r="12" spans="2:19" x14ac:dyDescent="0.25">
      <c r="B12" s="173"/>
      <c r="C12" s="48"/>
      <c r="D12" s="174"/>
      <c r="E12" s="48"/>
      <c r="F12" s="48"/>
      <c r="G12" s="48"/>
      <c r="H12" s="179"/>
      <c r="J12" s="173"/>
      <c r="K12" s="48" t="s">
        <v>14</v>
      </c>
      <c r="L12" s="87">
        <v>110000</v>
      </c>
      <c r="M12" s="173"/>
      <c r="N12" s="48"/>
      <c r="O12" s="174"/>
      <c r="P12" s="157"/>
      <c r="Q12" s="156"/>
      <c r="R12" s="156"/>
      <c r="S12" s="158"/>
    </row>
    <row r="13" spans="2:19" x14ac:dyDescent="0.25">
      <c r="B13" s="173"/>
      <c r="C13" s="48"/>
      <c r="D13" s="174"/>
      <c r="E13" s="48"/>
      <c r="F13" s="48"/>
      <c r="G13" s="48"/>
      <c r="H13" s="179"/>
      <c r="J13" s="173"/>
      <c r="K13" s="48" t="s">
        <v>138</v>
      </c>
      <c r="L13" s="85">
        <v>55000</v>
      </c>
      <c r="M13" s="173"/>
      <c r="N13" s="48"/>
      <c r="O13" s="174"/>
      <c r="P13" s="158"/>
      <c r="Q13" s="156"/>
      <c r="R13" s="156"/>
      <c r="S13" s="158"/>
    </row>
    <row r="14" spans="2:19" x14ac:dyDescent="0.25">
      <c r="B14" s="173" t="s">
        <v>53</v>
      </c>
      <c r="C14" s="48"/>
      <c r="D14" s="174"/>
      <c r="E14" s="48"/>
      <c r="F14" s="48"/>
      <c r="G14" s="48"/>
      <c r="H14" s="179"/>
      <c r="J14" s="173"/>
      <c r="K14" s="48" t="s">
        <v>15</v>
      </c>
      <c r="L14" s="87">
        <v>1250</v>
      </c>
      <c r="M14" s="173"/>
      <c r="N14" s="48"/>
      <c r="O14" s="174"/>
      <c r="P14" s="158"/>
      <c r="Q14" s="156"/>
      <c r="R14" s="156"/>
      <c r="S14" s="158"/>
    </row>
    <row r="15" spans="2:19" x14ac:dyDescent="0.25">
      <c r="B15" s="173"/>
      <c r="C15" s="48" t="s">
        <v>40</v>
      </c>
      <c r="D15" s="87">
        <v>10000</v>
      </c>
      <c r="E15" s="48"/>
      <c r="F15" s="48"/>
      <c r="G15" s="48"/>
      <c r="H15" s="179"/>
      <c r="J15" s="173"/>
      <c r="K15" s="48" t="s">
        <v>38</v>
      </c>
      <c r="L15" s="174">
        <f>SUM(L11:L14)</f>
        <v>435245</v>
      </c>
      <c r="M15" s="173"/>
      <c r="N15" s="48" t="s">
        <v>38</v>
      </c>
      <c r="O15" s="87">
        <v>15000</v>
      </c>
      <c r="P15" s="158"/>
      <c r="Q15" s="156"/>
      <c r="R15" s="156"/>
      <c r="S15" s="158"/>
    </row>
    <row r="16" spans="2:19" x14ac:dyDescent="0.25">
      <c r="B16" s="173"/>
      <c r="C16" s="48" t="s">
        <v>140</v>
      </c>
      <c r="D16" s="87">
        <v>5000</v>
      </c>
      <c r="E16" s="48"/>
      <c r="F16" s="48"/>
      <c r="G16" s="48"/>
      <c r="H16" s="179"/>
      <c r="J16" s="173"/>
      <c r="K16" s="48"/>
      <c r="L16" s="174"/>
      <c r="M16" s="173"/>
      <c r="N16" s="48"/>
      <c r="O16" s="174"/>
      <c r="P16" s="157"/>
      <c r="Q16" s="156"/>
      <c r="R16" s="156"/>
      <c r="S16" s="158"/>
    </row>
    <row r="17" spans="2:19" x14ac:dyDescent="0.25">
      <c r="B17" s="173"/>
      <c r="C17" s="48" t="s">
        <v>28</v>
      </c>
      <c r="D17" s="87">
        <v>15000</v>
      </c>
      <c r="E17" s="48"/>
      <c r="F17" s="48"/>
      <c r="G17" s="48"/>
      <c r="H17" s="179"/>
      <c r="J17" s="173" t="s">
        <v>54</v>
      </c>
      <c r="K17" s="48"/>
      <c r="L17" s="174"/>
      <c r="M17" s="173" t="s">
        <v>3</v>
      </c>
      <c r="N17" s="48"/>
      <c r="O17" s="174"/>
      <c r="P17" s="158"/>
      <c r="Q17" s="156"/>
      <c r="R17" s="156"/>
      <c r="S17" s="157"/>
    </row>
    <row r="18" spans="2:19" x14ac:dyDescent="0.25">
      <c r="B18" s="173"/>
      <c r="C18" s="48" t="s">
        <v>19</v>
      </c>
      <c r="D18" s="85">
        <v>1850</v>
      </c>
      <c r="E18" s="48"/>
      <c r="F18" s="48"/>
      <c r="G18" s="48"/>
      <c r="H18" s="179"/>
      <c r="J18" s="173"/>
      <c r="K18" s="48" t="s">
        <v>16</v>
      </c>
      <c r="L18" s="85">
        <v>122500</v>
      </c>
      <c r="M18" s="173"/>
      <c r="N18" s="48" t="s">
        <v>55</v>
      </c>
      <c r="O18" s="174">
        <f>H11</f>
        <v>541245</v>
      </c>
      <c r="P18" s="158"/>
      <c r="Q18" s="156"/>
      <c r="R18" s="156"/>
      <c r="S18" s="158"/>
    </row>
    <row r="19" spans="2:19" x14ac:dyDescent="0.25">
      <c r="B19" s="173"/>
      <c r="C19" s="48" t="s">
        <v>20</v>
      </c>
      <c r="D19" s="85">
        <v>1050</v>
      </c>
      <c r="E19" s="48"/>
      <c r="F19" s="48"/>
      <c r="G19" s="48"/>
      <c r="H19" s="179"/>
      <c r="J19" s="173"/>
      <c r="K19" s="48"/>
      <c r="L19" s="174"/>
      <c r="M19" s="173"/>
      <c r="N19" s="48" t="s">
        <v>42</v>
      </c>
      <c r="O19" s="180">
        <v>1500</v>
      </c>
      <c r="P19" s="158"/>
      <c r="Q19" s="156"/>
      <c r="R19" s="156"/>
      <c r="S19" s="158"/>
    </row>
    <row r="20" spans="2:19" x14ac:dyDescent="0.25">
      <c r="B20" s="173"/>
      <c r="C20" s="48" t="s">
        <v>148</v>
      </c>
      <c r="D20" s="85">
        <v>1500</v>
      </c>
      <c r="E20" s="48"/>
      <c r="F20" s="48"/>
      <c r="G20" s="48"/>
      <c r="H20" s="179"/>
      <c r="J20" s="173"/>
      <c r="K20" s="48" t="s">
        <v>38</v>
      </c>
      <c r="L20" s="174">
        <f>L18</f>
        <v>122500</v>
      </c>
      <c r="M20" s="173"/>
      <c r="N20" s="48" t="s">
        <v>38</v>
      </c>
      <c r="O20" s="174">
        <f>SUM(O18:O19)</f>
        <v>542745</v>
      </c>
      <c r="P20" s="159"/>
      <c r="Q20" s="160"/>
      <c r="R20" s="160"/>
      <c r="S20" s="159"/>
    </row>
    <row r="21" spans="2:19" x14ac:dyDescent="0.25">
      <c r="B21" s="173"/>
      <c r="C21" s="48" t="s">
        <v>21</v>
      </c>
      <c r="D21" s="85">
        <v>300</v>
      </c>
      <c r="E21" s="48"/>
      <c r="F21" s="48"/>
      <c r="G21" s="48"/>
      <c r="H21" s="179"/>
      <c r="J21" s="173"/>
      <c r="K21" s="48"/>
      <c r="L21" s="174"/>
      <c r="M21" s="173"/>
      <c r="N21" s="48"/>
      <c r="O21" s="174"/>
    </row>
    <row r="22" spans="2:19" ht="16.5" thickBot="1" x14ac:dyDescent="0.3">
      <c r="B22" s="173"/>
      <c r="C22" s="48" t="s">
        <v>39</v>
      </c>
      <c r="D22" s="180">
        <v>1050</v>
      </c>
      <c r="E22" s="48"/>
      <c r="F22" s="48"/>
      <c r="G22" s="48"/>
      <c r="H22" s="48"/>
      <c r="J22" s="181" t="s">
        <v>56</v>
      </c>
      <c r="K22" s="177"/>
      <c r="L22" s="178">
        <f>L15+L20</f>
        <v>557745</v>
      </c>
      <c r="M22" s="181" t="s">
        <v>57</v>
      </c>
      <c r="N22" s="177"/>
      <c r="O22" s="178">
        <f>O15+O20</f>
        <v>557745</v>
      </c>
    </row>
    <row r="23" spans="2:19" x14ac:dyDescent="0.25">
      <c r="B23" s="173"/>
      <c r="C23" s="48" t="s">
        <v>41</v>
      </c>
      <c r="D23" s="180">
        <v>1500</v>
      </c>
      <c r="E23" s="48"/>
      <c r="F23" s="48"/>
      <c r="G23" s="48"/>
      <c r="H23" s="48"/>
    </row>
    <row r="24" spans="2:19" x14ac:dyDescent="0.25">
      <c r="B24" s="173"/>
      <c r="C24" s="48" t="s">
        <v>149</v>
      </c>
      <c r="D24" s="180">
        <v>600</v>
      </c>
      <c r="E24" s="48"/>
      <c r="F24" s="48"/>
      <c r="G24" s="48"/>
      <c r="H24" s="48"/>
    </row>
    <row r="25" spans="2:19" x14ac:dyDescent="0.25">
      <c r="B25" s="173"/>
      <c r="C25" s="48" t="s">
        <v>150</v>
      </c>
      <c r="D25" s="85">
        <v>125</v>
      </c>
      <c r="E25" s="48"/>
      <c r="F25" s="48"/>
      <c r="G25" s="48"/>
      <c r="H25" s="48"/>
    </row>
    <row r="26" spans="2:19" x14ac:dyDescent="0.25">
      <c r="B26" s="173"/>
      <c r="C26" s="48" t="s">
        <v>38</v>
      </c>
      <c r="D26" s="174">
        <f>SUM(D15:D25)</f>
        <v>37975</v>
      </c>
      <c r="E26" s="48"/>
      <c r="F26" s="48"/>
      <c r="G26" s="48"/>
      <c r="H26" s="48"/>
    </row>
    <row r="27" spans="2:19" x14ac:dyDescent="0.25">
      <c r="B27" s="173"/>
      <c r="C27" s="48"/>
      <c r="D27" s="174"/>
      <c r="E27" s="48"/>
      <c r="F27" s="48"/>
      <c r="G27" s="48"/>
      <c r="H27" s="48"/>
    </row>
    <row r="28" spans="2:19" ht="16.5" thickBot="1" x14ac:dyDescent="0.3">
      <c r="B28" s="181" t="s">
        <v>58</v>
      </c>
      <c r="C28" s="177"/>
      <c r="D28" s="178">
        <f>D11-D26</f>
        <v>41245</v>
      </c>
      <c r="E28" s="48"/>
      <c r="F28" s="48"/>
      <c r="G28" s="48"/>
      <c r="H28" s="48"/>
    </row>
  </sheetData>
  <mergeCells count="12">
    <mergeCell ref="J9:L9"/>
    <mergeCell ref="M9:O9"/>
    <mergeCell ref="B4:O4"/>
    <mergeCell ref="B8:D8"/>
    <mergeCell ref="F8:H8"/>
    <mergeCell ref="J6:O6"/>
    <mergeCell ref="J7:O7"/>
    <mergeCell ref="J8:O8"/>
    <mergeCell ref="B6:D6"/>
    <mergeCell ref="F6:H6"/>
    <mergeCell ref="B7:D7"/>
    <mergeCell ref="F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979E-9DA6-4363-837A-0AF424EF9143}">
  <dimension ref="A2:E29"/>
  <sheetViews>
    <sheetView zoomScale="80" zoomScaleNormal="80" workbookViewId="0">
      <selection activeCell="A5" sqref="A5:E5"/>
    </sheetView>
  </sheetViews>
  <sheetFormatPr defaultRowHeight="15" x14ac:dyDescent="0.2"/>
  <cols>
    <col min="1" max="1" width="13.42578125" style="108" customWidth="1"/>
    <col min="2" max="2" width="34.7109375" style="108" customWidth="1"/>
    <col min="3" max="3" width="20.28515625" style="108" customWidth="1"/>
    <col min="4" max="4" width="15.85546875" style="108" customWidth="1"/>
    <col min="5" max="5" width="21.28515625" style="108" customWidth="1"/>
    <col min="6" max="16384" width="9.140625" style="108"/>
  </cols>
  <sheetData>
    <row r="2" spans="1:5" x14ac:dyDescent="0.2">
      <c r="B2" s="108" t="s">
        <v>141</v>
      </c>
    </row>
    <row r="3" spans="1:5" x14ac:dyDescent="0.2">
      <c r="B3" s="108" t="s">
        <v>142</v>
      </c>
    </row>
    <row r="5" spans="1:5" ht="15.75" x14ac:dyDescent="0.25">
      <c r="A5" s="183" t="s">
        <v>106</v>
      </c>
      <c r="B5" s="183"/>
      <c r="C5" s="183"/>
      <c r="D5" s="183"/>
      <c r="E5" s="183"/>
    </row>
    <row r="7" spans="1:5" x14ac:dyDescent="0.2">
      <c r="A7" s="108" t="s">
        <v>90</v>
      </c>
    </row>
    <row r="8" spans="1:5" x14ac:dyDescent="0.2">
      <c r="B8" s="108" t="s">
        <v>91</v>
      </c>
      <c r="C8" s="108">
        <v>524000000</v>
      </c>
    </row>
    <row r="9" spans="1:5" x14ac:dyDescent="0.2">
      <c r="B9" s="108" t="s">
        <v>92</v>
      </c>
      <c r="C9" s="108">
        <v>788000000</v>
      </c>
    </row>
    <row r="10" spans="1:5" x14ac:dyDescent="0.2">
      <c r="B10" s="108" t="s">
        <v>95</v>
      </c>
      <c r="C10" s="108">
        <v>3758000</v>
      </c>
    </row>
    <row r="11" spans="1:5" x14ac:dyDescent="0.2">
      <c r="B11" s="108" t="s">
        <v>96</v>
      </c>
      <c r="C11" s="108">
        <v>275000</v>
      </c>
    </row>
    <row r="12" spans="1:5" x14ac:dyDescent="0.2">
      <c r="B12" s="108" t="s">
        <v>97</v>
      </c>
      <c r="C12" s="108">
        <v>125000</v>
      </c>
    </row>
    <row r="13" spans="1:5" x14ac:dyDescent="0.2">
      <c r="B13" s="108" t="s">
        <v>19</v>
      </c>
      <c r="C13" s="108">
        <v>175000</v>
      </c>
    </row>
    <row r="15" spans="1:5" ht="15.75" x14ac:dyDescent="0.25">
      <c r="B15" s="109" t="s">
        <v>98</v>
      </c>
    </row>
    <row r="16" spans="1:5" ht="15.75" x14ac:dyDescent="0.25">
      <c r="B16" s="109"/>
    </row>
    <row r="17" spans="2:5" ht="15.75" x14ac:dyDescent="0.25">
      <c r="B17" s="108" t="s">
        <v>107</v>
      </c>
      <c r="E17" s="109">
        <v>524000000</v>
      </c>
    </row>
    <row r="18" spans="2:5" ht="15.75" x14ac:dyDescent="0.25">
      <c r="B18" s="108" t="s">
        <v>105</v>
      </c>
      <c r="D18" s="109">
        <v>3758000</v>
      </c>
    </row>
    <row r="19" spans="2:5" x14ac:dyDescent="0.2">
      <c r="B19" s="108" t="s">
        <v>99</v>
      </c>
      <c r="C19" s="108">
        <v>275000</v>
      </c>
    </row>
    <row r="20" spans="2:5" x14ac:dyDescent="0.2">
      <c r="B20" s="108" t="s">
        <v>100</v>
      </c>
      <c r="C20" s="108">
        <v>125000</v>
      </c>
    </row>
    <row r="21" spans="2:5" ht="15.75" x14ac:dyDescent="0.25">
      <c r="D21" s="109">
        <f>SUM(C19:C20)</f>
        <v>400000</v>
      </c>
    </row>
    <row r="22" spans="2:5" x14ac:dyDescent="0.2">
      <c r="B22" s="108" t="s">
        <v>101</v>
      </c>
      <c r="D22" s="108">
        <f>MIN(D18-D21)</f>
        <v>3358000</v>
      </c>
    </row>
    <row r="23" spans="2:5" x14ac:dyDescent="0.2">
      <c r="B23" s="108" t="s">
        <v>19</v>
      </c>
      <c r="D23" s="108">
        <v>175000</v>
      </c>
    </row>
    <row r="24" spans="2:5" ht="15.75" x14ac:dyDescent="0.25">
      <c r="B24" s="108" t="s">
        <v>102</v>
      </c>
      <c r="D24" s="109">
        <f>SUM(D22:D23)</f>
        <v>3533000</v>
      </c>
    </row>
    <row r="26" spans="2:5" ht="15.75" x14ac:dyDescent="0.25">
      <c r="B26" s="108" t="s">
        <v>103</v>
      </c>
      <c r="E26" s="109">
        <f>SUM(D17:E24)</f>
        <v>535224000</v>
      </c>
    </row>
    <row r="27" spans="2:5" x14ac:dyDescent="0.2">
      <c r="B27" s="108" t="s">
        <v>108</v>
      </c>
      <c r="E27" s="108">
        <v>788000000</v>
      </c>
    </row>
    <row r="29" spans="2:5" ht="15.75" x14ac:dyDescent="0.25">
      <c r="B29" s="108" t="s">
        <v>104</v>
      </c>
      <c r="E29" s="109">
        <f>MIN(E26-E27)</f>
        <v>-252776000</v>
      </c>
    </row>
  </sheetData>
  <mergeCells count="1">
    <mergeCell ref="A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D9F7-9FC4-43C6-B924-E0D5C94F33E4}">
  <dimension ref="A2:F42"/>
  <sheetViews>
    <sheetView tabSelected="1" zoomScaleNormal="100" workbookViewId="0">
      <selection activeCell="J33" sqref="J33"/>
    </sheetView>
  </sheetViews>
  <sheetFormatPr defaultRowHeight="15" x14ac:dyDescent="0.25"/>
  <cols>
    <col min="1" max="1" width="11.7109375" customWidth="1"/>
    <col min="2" max="2" width="12.140625" customWidth="1"/>
    <col min="4" max="4" width="25.42578125" customWidth="1"/>
    <col min="5" max="5" width="16.5703125" customWidth="1"/>
    <col min="6" max="6" width="20" customWidth="1"/>
  </cols>
  <sheetData>
    <row r="2" spans="1:6" x14ac:dyDescent="0.25">
      <c r="B2" t="s">
        <v>141</v>
      </c>
    </row>
    <row r="3" spans="1:6" x14ac:dyDescent="0.25">
      <c r="B3" t="s">
        <v>142</v>
      </c>
    </row>
    <row r="5" spans="1:6" ht="16.5" x14ac:dyDescent="0.3">
      <c r="A5" s="18" t="s">
        <v>111</v>
      </c>
      <c r="B5" s="18"/>
      <c r="C5" s="18"/>
      <c r="D5" s="18"/>
      <c r="E5" s="18"/>
      <c r="F5" s="18"/>
    </row>
    <row r="6" spans="1:6" ht="16.5" x14ac:dyDescent="0.3">
      <c r="A6" s="2"/>
      <c r="B6" s="2"/>
      <c r="C6" s="2"/>
      <c r="D6" s="2"/>
      <c r="E6" s="2"/>
      <c r="F6" s="2"/>
    </row>
    <row r="7" spans="1:6" ht="16.5" x14ac:dyDescent="0.3">
      <c r="A7" s="18" t="s">
        <v>59</v>
      </c>
      <c r="B7" s="18"/>
      <c r="C7" s="18"/>
      <c r="D7" s="2"/>
      <c r="E7" s="2"/>
      <c r="F7" s="2"/>
    </row>
    <row r="8" spans="1:6" ht="16.5" x14ac:dyDescent="0.3">
      <c r="A8" s="3"/>
      <c r="B8" s="8">
        <v>43837</v>
      </c>
      <c r="C8" s="16" t="s">
        <v>60</v>
      </c>
      <c r="D8" s="17"/>
      <c r="E8" s="10">
        <v>5000000</v>
      </c>
      <c r="F8" s="5"/>
    </row>
    <row r="9" spans="1:6" ht="16.5" x14ac:dyDescent="0.3">
      <c r="A9" s="3"/>
      <c r="B9" s="9"/>
      <c r="C9" s="2"/>
      <c r="D9" s="3" t="s">
        <v>61</v>
      </c>
      <c r="E9" s="10"/>
      <c r="F9" s="12">
        <v>5000000</v>
      </c>
    </row>
    <row r="10" spans="1:6" ht="16.5" x14ac:dyDescent="0.3">
      <c r="A10" s="2"/>
      <c r="B10" s="2"/>
      <c r="C10" s="2"/>
      <c r="D10" s="2"/>
      <c r="E10" s="10"/>
      <c r="F10" s="12"/>
    </row>
    <row r="11" spans="1:6" ht="16.5" x14ac:dyDescent="0.3">
      <c r="A11" s="18" t="s">
        <v>62</v>
      </c>
      <c r="B11" s="18"/>
      <c r="C11" s="18"/>
      <c r="D11" s="2"/>
      <c r="E11" s="10"/>
      <c r="F11" s="12"/>
    </row>
    <row r="12" spans="1:6" ht="16.5" x14ac:dyDescent="0.3">
      <c r="A12" s="3"/>
      <c r="B12" s="8">
        <v>43868</v>
      </c>
      <c r="C12" s="16" t="s">
        <v>63</v>
      </c>
      <c r="D12" s="17"/>
      <c r="E12" s="10">
        <v>560000</v>
      </c>
      <c r="F12" s="12"/>
    </row>
    <row r="13" spans="1:6" ht="16.5" x14ac:dyDescent="0.3">
      <c r="A13" s="3"/>
      <c r="B13" s="8"/>
      <c r="C13" s="7" t="s">
        <v>93</v>
      </c>
      <c r="D13" s="4"/>
      <c r="E13" s="10">
        <v>75000</v>
      </c>
      <c r="F13" s="12"/>
    </row>
    <row r="14" spans="1:6" ht="16.5" x14ac:dyDescent="0.3">
      <c r="A14" s="3"/>
      <c r="B14" s="9"/>
      <c r="C14" s="2"/>
      <c r="D14" s="3" t="s">
        <v>60</v>
      </c>
      <c r="E14" s="10"/>
      <c r="F14" s="12">
        <f>SUM(E12:E13)</f>
        <v>635000</v>
      </c>
    </row>
    <row r="15" spans="1:6" ht="16.5" x14ac:dyDescent="0.3">
      <c r="A15" s="3"/>
      <c r="B15" s="3"/>
      <c r="C15" s="2"/>
      <c r="D15" s="3"/>
      <c r="E15" s="10"/>
      <c r="F15" s="12"/>
    </row>
    <row r="16" spans="1:6" ht="16.5" x14ac:dyDescent="0.3">
      <c r="A16" s="3"/>
      <c r="B16" s="8">
        <v>43958</v>
      </c>
      <c r="C16" s="16" t="s">
        <v>21</v>
      </c>
      <c r="D16" s="17"/>
      <c r="E16" s="10">
        <v>350000</v>
      </c>
      <c r="F16" s="12"/>
    </row>
    <row r="17" spans="1:6" ht="16.5" x14ac:dyDescent="0.3">
      <c r="A17" s="3"/>
      <c r="B17" s="9"/>
      <c r="C17" s="2"/>
      <c r="D17" s="3" t="s">
        <v>60</v>
      </c>
      <c r="E17" s="10"/>
      <c r="F17" s="12">
        <v>350000</v>
      </c>
    </row>
    <row r="18" spans="1:6" ht="16.5" x14ac:dyDescent="0.3">
      <c r="A18" s="3"/>
      <c r="B18" s="3"/>
      <c r="C18" s="2"/>
      <c r="D18" s="3"/>
      <c r="E18" s="10"/>
      <c r="F18" s="12"/>
    </row>
    <row r="19" spans="1:6" ht="16.5" x14ac:dyDescent="0.3">
      <c r="A19" s="3"/>
      <c r="B19" s="8">
        <v>44111</v>
      </c>
      <c r="C19" s="16" t="s">
        <v>64</v>
      </c>
      <c r="D19" s="19"/>
      <c r="E19" s="10">
        <v>850000</v>
      </c>
      <c r="F19" s="12"/>
    </row>
    <row r="20" spans="1:6" ht="16.5" x14ac:dyDescent="0.3">
      <c r="A20" s="3"/>
      <c r="B20" s="9"/>
      <c r="C20" s="2"/>
      <c r="D20" s="3" t="s">
        <v>60</v>
      </c>
      <c r="E20" s="10"/>
      <c r="F20" s="12">
        <v>850000</v>
      </c>
    </row>
    <row r="21" spans="1:6" ht="16.5" x14ac:dyDescent="0.3">
      <c r="A21" s="3"/>
      <c r="B21" s="3"/>
      <c r="C21" s="2"/>
      <c r="D21" s="3"/>
      <c r="E21" s="10"/>
      <c r="F21" s="12"/>
    </row>
    <row r="22" spans="1:6" ht="16.5" x14ac:dyDescent="0.3">
      <c r="A22" s="3"/>
      <c r="B22" s="9" t="s">
        <v>81</v>
      </c>
      <c r="C22" s="16" t="s">
        <v>66</v>
      </c>
      <c r="D22" s="17"/>
      <c r="E22" s="10">
        <v>225000</v>
      </c>
      <c r="F22" s="12"/>
    </row>
    <row r="23" spans="1:6" ht="16.5" x14ac:dyDescent="0.3">
      <c r="A23" s="3"/>
      <c r="B23" s="9"/>
      <c r="C23" s="7" t="s">
        <v>94</v>
      </c>
      <c r="D23" s="4"/>
      <c r="E23" s="10">
        <v>100000</v>
      </c>
      <c r="F23" s="12"/>
    </row>
    <row r="24" spans="1:6" ht="16.5" x14ac:dyDescent="0.3">
      <c r="A24" s="3"/>
      <c r="B24" s="9"/>
      <c r="C24" s="2"/>
      <c r="D24" s="3" t="s">
        <v>60</v>
      </c>
      <c r="E24" s="10"/>
      <c r="F24" s="12">
        <f>SUM(E22:E23)</f>
        <v>325000</v>
      </c>
    </row>
    <row r="25" spans="1:6" ht="16.5" x14ac:dyDescent="0.3">
      <c r="A25" s="3"/>
      <c r="B25" s="3"/>
      <c r="C25" s="2"/>
      <c r="D25" s="3"/>
      <c r="E25" s="10"/>
      <c r="F25" s="12"/>
    </row>
    <row r="26" spans="1:6" ht="16.5" x14ac:dyDescent="0.3">
      <c r="A26" s="3"/>
      <c r="B26" s="9" t="s">
        <v>82</v>
      </c>
      <c r="C26" s="2" t="s">
        <v>65</v>
      </c>
      <c r="D26" s="3"/>
      <c r="E26" s="10">
        <v>1100000</v>
      </c>
      <c r="F26" s="12"/>
    </row>
    <row r="27" spans="1:6" ht="16.5" x14ac:dyDescent="0.3">
      <c r="A27" s="3"/>
      <c r="B27" s="9"/>
      <c r="C27" s="2"/>
      <c r="D27" s="3" t="s">
        <v>60</v>
      </c>
      <c r="E27" s="10"/>
      <c r="F27" s="12">
        <v>1100000</v>
      </c>
    </row>
    <row r="28" spans="1:6" ht="16.5" x14ac:dyDescent="0.3">
      <c r="A28" s="3"/>
      <c r="B28" s="3"/>
      <c r="C28" s="2"/>
      <c r="D28" s="3"/>
      <c r="E28" s="10"/>
      <c r="F28" s="12"/>
    </row>
    <row r="29" spans="1:6" ht="16.5" x14ac:dyDescent="0.3">
      <c r="A29" s="3"/>
      <c r="B29" s="9" t="s">
        <v>83</v>
      </c>
      <c r="C29" s="2" t="s">
        <v>78</v>
      </c>
      <c r="D29" s="3"/>
      <c r="E29" s="10">
        <v>775000</v>
      </c>
      <c r="F29" s="12"/>
    </row>
    <row r="30" spans="1:6" ht="16.5" x14ac:dyDescent="0.3">
      <c r="A30" s="3"/>
      <c r="B30" s="9"/>
      <c r="C30" s="2"/>
      <c r="D30" s="3" t="s">
        <v>60</v>
      </c>
      <c r="E30" s="10"/>
      <c r="F30" s="12">
        <v>775000</v>
      </c>
    </row>
    <row r="31" spans="1:6" ht="16.5" x14ac:dyDescent="0.3">
      <c r="A31" s="3"/>
      <c r="B31" s="3"/>
      <c r="C31" s="2"/>
      <c r="D31" s="3"/>
      <c r="E31" s="10"/>
      <c r="F31" s="12"/>
    </row>
    <row r="32" spans="1:6" ht="16.5" x14ac:dyDescent="0.3">
      <c r="A32" s="3"/>
      <c r="B32" s="9" t="s">
        <v>84</v>
      </c>
      <c r="C32" s="16" t="s">
        <v>39</v>
      </c>
      <c r="D32" s="17"/>
      <c r="E32" s="10"/>
      <c r="F32" s="12"/>
    </row>
    <row r="33" spans="1:6" ht="16.5" x14ac:dyDescent="0.3">
      <c r="A33" s="3"/>
      <c r="B33" s="9"/>
      <c r="C33" s="2" t="s">
        <v>79</v>
      </c>
      <c r="D33" s="3"/>
      <c r="E33" s="10">
        <v>300000</v>
      </c>
      <c r="F33" s="12"/>
    </row>
    <row r="34" spans="1:6" ht="16.5" x14ac:dyDescent="0.3">
      <c r="A34" s="3"/>
      <c r="B34" s="9"/>
      <c r="C34" s="2" t="s">
        <v>80</v>
      </c>
      <c r="D34" s="3"/>
      <c r="E34" s="10">
        <v>450000</v>
      </c>
      <c r="F34" s="12"/>
    </row>
    <row r="35" spans="1:6" ht="16.5" x14ac:dyDescent="0.3">
      <c r="A35" s="3"/>
      <c r="B35" s="2"/>
      <c r="C35" s="2"/>
      <c r="D35" s="3" t="s">
        <v>60</v>
      </c>
      <c r="E35" s="10"/>
      <c r="F35" s="12">
        <f>SUM(E33:E34)</f>
        <v>750000</v>
      </c>
    </row>
    <row r="36" spans="1:6" ht="16.5" x14ac:dyDescent="0.3">
      <c r="A36" s="2"/>
      <c r="B36" s="2"/>
      <c r="C36" s="2"/>
      <c r="D36" s="2"/>
      <c r="E36" s="10"/>
      <c r="F36" s="12"/>
    </row>
    <row r="37" spans="1:6" ht="16.5" x14ac:dyDescent="0.3">
      <c r="A37" s="2"/>
      <c r="B37" s="2"/>
      <c r="C37" s="2"/>
      <c r="D37" s="2"/>
      <c r="E37" s="10"/>
      <c r="F37" s="12"/>
    </row>
    <row r="38" spans="1:6" ht="16.5" x14ac:dyDescent="0.3">
      <c r="A38" s="18" t="s">
        <v>67</v>
      </c>
      <c r="B38" s="18"/>
      <c r="C38" s="18"/>
      <c r="D38" s="2"/>
      <c r="E38" s="10"/>
      <c r="F38" s="12"/>
    </row>
    <row r="39" spans="1:6" ht="16.5" x14ac:dyDescent="0.3">
      <c r="A39" s="6"/>
      <c r="B39" s="8">
        <v>43838</v>
      </c>
      <c r="C39" s="16" t="s">
        <v>60</v>
      </c>
      <c r="D39" s="17"/>
      <c r="E39" s="11">
        <f>SUM(E12:E34)</f>
        <v>4785000</v>
      </c>
      <c r="F39" s="12"/>
    </row>
    <row r="40" spans="1:6" ht="16.5" x14ac:dyDescent="0.3">
      <c r="A40" s="2"/>
      <c r="B40" s="9"/>
      <c r="C40" s="2"/>
      <c r="D40" s="3" t="s">
        <v>61</v>
      </c>
      <c r="E40" s="2"/>
      <c r="F40" s="10">
        <v>4785000</v>
      </c>
    </row>
    <row r="41" spans="1:6" ht="16.5" x14ac:dyDescent="0.3">
      <c r="A41" s="2"/>
      <c r="B41" s="2"/>
      <c r="C41" s="17"/>
      <c r="D41" s="17"/>
      <c r="E41" s="2"/>
      <c r="F41" s="2"/>
    </row>
    <row r="42" spans="1:6" ht="16.5" x14ac:dyDescent="0.3">
      <c r="A42" s="2"/>
      <c r="B42" s="2"/>
      <c r="C42" s="17"/>
      <c r="D42" s="17"/>
      <c r="E42" s="2"/>
      <c r="F42" s="2"/>
    </row>
  </sheetData>
  <mergeCells count="13">
    <mergeCell ref="C41:D41"/>
    <mergeCell ref="C42:D42"/>
    <mergeCell ref="C39:D39"/>
    <mergeCell ref="C32:D32"/>
    <mergeCell ref="C16:D16"/>
    <mergeCell ref="C19:D19"/>
    <mergeCell ref="C22:D22"/>
    <mergeCell ref="A38:C38"/>
    <mergeCell ref="C12:D12"/>
    <mergeCell ref="A5:F5"/>
    <mergeCell ref="A7:C7"/>
    <mergeCell ref="C8:D8"/>
    <mergeCell ref="A11:C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89AD-3D26-4146-9101-3FCF577BF475}">
  <dimension ref="B2:E27"/>
  <sheetViews>
    <sheetView topLeftCell="A4" zoomScaleNormal="100" workbookViewId="0">
      <selection activeCell="L14" sqref="L14"/>
    </sheetView>
  </sheetViews>
  <sheetFormatPr defaultRowHeight="15" x14ac:dyDescent="0.25"/>
  <cols>
    <col min="1" max="1" width="9.140625" style="1"/>
    <col min="2" max="2" width="22.140625" style="1" customWidth="1"/>
    <col min="3" max="3" width="20.7109375" style="1" customWidth="1"/>
    <col min="4" max="4" width="27.28515625" style="1" customWidth="1"/>
    <col min="5" max="5" width="27.5703125" style="1" customWidth="1"/>
    <col min="6" max="16384" width="9.140625" style="1"/>
  </cols>
  <sheetData>
    <row r="2" spans="2:5" x14ac:dyDescent="0.25">
      <c r="B2" s="1" t="s">
        <v>141</v>
      </c>
    </row>
    <row r="3" spans="2:5" x14ac:dyDescent="0.25">
      <c r="B3" s="1" t="s">
        <v>142</v>
      </c>
    </row>
    <row r="5" spans="2:5" x14ac:dyDescent="0.25">
      <c r="B5" s="15" t="s">
        <v>110</v>
      </c>
      <c r="C5" s="15"/>
      <c r="D5" s="15"/>
      <c r="E5" s="15"/>
    </row>
    <row r="7" spans="2:5" x14ac:dyDescent="0.25">
      <c r="B7" s="91" t="s">
        <v>68</v>
      </c>
      <c r="C7" s="92"/>
      <c r="D7" s="93" t="s">
        <v>69</v>
      </c>
      <c r="E7" s="92"/>
    </row>
    <row r="8" spans="2:5" x14ac:dyDescent="0.25">
      <c r="B8" s="88" t="s">
        <v>7</v>
      </c>
      <c r="C8" s="13">
        <v>6952300</v>
      </c>
      <c r="D8" s="88" t="s">
        <v>7</v>
      </c>
      <c r="E8" s="13">
        <v>6800000</v>
      </c>
    </row>
    <row r="9" spans="2:5" x14ac:dyDescent="0.25">
      <c r="B9" s="89"/>
      <c r="C9" s="13"/>
      <c r="D9" s="89"/>
      <c r="E9" s="13"/>
    </row>
    <row r="10" spans="2:5" x14ac:dyDescent="0.25">
      <c r="B10" s="89" t="s">
        <v>70</v>
      </c>
      <c r="C10" s="13"/>
      <c r="D10" s="89" t="s">
        <v>70</v>
      </c>
      <c r="E10" s="13"/>
    </row>
    <row r="11" spans="2:5" x14ac:dyDescent="0.25">
      <c r="B11" s="89" t="s">
        <v>71</v>
      </c>
      <c r="C11" s="13">
        <v>36000</v>
      </c>
      <c r="D11" s="89" t="s">
        <v>72</v>
      </c>
      <c r="E11" s="13">
        <v>1257300</v>
      </c>
    </row>
    <row r="12" spans="2:5" x14ac:dyDescent="0.25">
      <c r="B12" s="89" t="s">
        <v>73</v>
      </c>
      <c r="C12" s="13">
        <v>850750</v>
      </c>
      <c r="D12" s="89" t="s">
        <v>38</v>
      </c>
      <c r="E12" s="13">
        <f>SUM(E8:E11)</f>
        <v>8057300</v>
      </c>
    </row>
    <row r="13" spans="2:5" x14ac:dyDescent="0.25">
      <c r="B13" s="89" t="s">
        <v>85</v>
      </c>
      <c r="C13" s="13">
        <v>1650</v>
      </c>
      <c r="D13" s="89"/>
      <c r="E13" s="13"/>
    </row>
    <row r="14" spans="2:5" x14ac:dyDescent="0.25">
      <c r="B14" s="89" t="s">
        <v>38</v>
      </c>
      <c r="C14" s="14">
        <f>SUM(C8:C13)</f>
        <v>7840700</v>
      </c>
      <c r="D14" s="89"/>
      <c r="E14" s="13"/>
    </row>
    <row r="15" spans="2:5" x14ac:dyDescent="0.25">
      <c r="B15" s="89"/>
      <c r="C15" s="14"/>
      <c r="D15" s="89"/>
      <c r="E15" s="13"/>
    </row>
    <row r="16" spans="2:5" x14ac:dyDescent="0.25">
      <c r="B16" s="89" t="s">
        <v>74</v>
      </c>
      <c r="C16" s="13"/>
      <c r="D16" s="89" t="s">
        <v>74</v>
      </c>
      <c r="E16" s="13"/>
    </row>
    <row r="17" spans="2:5" x14ac:dyDescent="0.25">
      <c r="B17" s="89" t="s">
        <v>75</v>
      </c>
      <c r="C17" s="13">
        <v>5000</v>
      </c>
      <c r="D17" s="89" t="s">
        <v>109</v>
      </c>
      <c r="E17" s="13"/>
    </row>
    <row r="18" spans="2:5" x14ac:dyDescent="0.25">
      <c r="B18" s="89" t="s">
        <v>76</v>
      </c>
      <c r="C18" s="13">
        <v>2150</v>
      </c>
      <c r="D18" s="89" t="s">
        <v>87</v>
      </c>
      <c r="E18" s="13">
        <v>350500</v>
      </c>
    </row>
    <row r="19" spans="2:5" x14ac:dyDescent="0.25">
      <c r="B19" s="89" t="s">
        <v>86</v>
      </c>
      <c r="C19" s="13">
        <v>1697500</v>
      </c>
      <c r="D19" s="89" t="s">
        <v>88</v>
      </c>
      <c r="E19" s="13">
        <v>675250</v>
      </c>
    </row>
    <row r="20" spans="2:5" x14ac:dyDescent="0.25">
      <c r="B20" s="89" t="s">
        <v>38</v>
      </c>
      <c r="C20" s="13">
        <f>SUM(C17:C19)</f>
        <v>1704650</v>
      </c>
      <c r="D20" s="89" t="s">
        <v>89</v>
      </c>
      <c r="E20" s="13">
        <v>895500</v>
      </c>
    </row>
    <row r="21" spans="2:5" x14ac:dyDescent="0.25">
      <c r="B21" s="89"/>
      <c r="C21" s="14"/>
      <c r="D21" s="89" t="s">
        <v>38</v>
      </c>
      <c r="E21" s="13">
        <f>SUM(E18:E20)</f>
        <v>1921250</v>
      </c>
    </row>
    <row r="22" spans="2:5" x14ac:dyDescent="0.25">
      <c r="B22" s="90"/>
      <c r="C22" s="14"/>
      <c r="D22" s="90"/>
      <c r="E22" s="13"/>
    </row>
    <row r="23" spans="2:5" x14ac:dyDescent="0.25">
      <c r="B23" s="94" t="s">
        <v>77</v>
      </c>
      <c r="C23" s="95">
        <f>MIN(C14-C20)</f>
        <v>6136050</v>
      </c>
      <c r="D23" s="94" t="s">
        <v>77</v>
      </c>
      <c r="E23" s="96">
        <f>MIN(E12-E21)</f>
        <v>6136050</v>
      </c>
    </row>
    <row r="24" spans="2:5" x14ac:dyDescent="0.25">
      <c r="B24" s="14"/>
      <c r="C24" s="14"/>
      <c r="D24" s="14"/>
      <c r="E24" s="14"/>
    </row>
    <row r="25" spans="2:5" x14ac:dyDescent="0.25">
      <c r="B25" s="14"/>
      <c r="C25" s="14"/>
      <c r="D25" s="14"/>
      <c r="E25" s="14"/>
    </row>
    <row r="26" spans="2:5" x14ac:dyDescent="0.25">
      <c r="B26" s="74"/>
      <c r="C26" s="14"/>
      <c r="D26" s="14"/>
      <c r="E26" s="14"/>
    </row>
    <row r="27" spans="2:5" x14ac:dyDescent="0.25">
      <c r="B27" s="73"/>
      <c r="C27" s="73"/>
      <c r="D27" s="73"/>
      <c r="E27" s="73"/>
    </row>
  </sheetData>
  <mergeCells count="3">
    <mergeCell ref="B5:E5"/>
    <mergeCell ref="B7:C7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Neraca Saldo</vt:lpstr>
      <vt:lpstr>JP</vt:lpstr>
      <vt:lpstr>Neraca lajur</vt:lpstr>
      <vt:lpstr>Lap. Keuangan</vt:lpstr>
      <vt:lpstr>HPP</vt:lpstr>
      <vt:lpstr>Fluktuatif</vt:lpstr>
      <vt:lpstr>Rekonsiliasi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Rizky R</dc:creator>
  <cp:lastModifiedBy>Salsa Rizky R</cp:lastModifiedBy>
  <dcterms:created xsi:type="dcterms:W3CDTF">2021-01-05T10:08:51Z</dcterms:created>
  <dcterms:modified xsi:type="dcterms:W3CDTF">2021-01-06T03:34:03Z</dcterms:modified>
</cp:coreProperties>
</file>