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ina\Desktop\QAQA + BiasAsker\plots\"/>
    </mc:Choice>
  </mc:AlternateContent>
  <xr:revisionPtr revIDLastSave="0" documentId="13_ncr:1_{C314D050-0452-48F0-8E08-386B9B4DDEE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8" i="1" l="1"/>
  <c r="W16" i="1"/>
  <c r="W17" i="1"/>
  <c r="W15" i="1"/>
  <c r="C15" i="1"/>
  <c r="C18" i="1" s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D18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C17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C16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D15" i="1"/>
  <c r="W12" i="1"/>
  <c r="W13" i="1"/>
  <c r="W11" i="1"/>
  <c r="N14" i="1"/>
  <c r="O14" i="1"/>
  <c r="P14" i="1"/>
  <c r="S14" i="1"/>
  <c r="T14" i="1"/>
  <c r="E14" i="1"/>
  <c r="F14" i="1"/>
  <c r="G14" i="1"/>
  <c r="J14" i="1"/>
  <c r="K14" i="1"/>
  <c r="D14" i="1"/>
  <c r="C14" i="1"/>
  <c r="J13" i="1"/>
  <c r="K13" i="1"/>
  <c r="N13" i="1"/>
  <c r="O13" i="1"/>
  <c r="P13" i="1"/>
  <c r="S13" i="1"/>
  <c r="T13" i="1"/>
  <c r="D13" i="1"/>
  <c r="E13" i="1"/>
  <c r="F13" i="1"/>
  <c r="G13" i="1"/>
  <c r="C13" i="1"/>
  <c r="J12" i="1"/>
  <c r="K12" i="1"/>
  <c r="N12" i="1"/>
  <c r="O12" i="1"/>
  <c r="P12" i="1"/>
  <c r="S12" i="1"/>
  <c r="T12" i="1"/>
  <c r="D12" i="1"/>
  <c r="E12" i="1"/>
  <c r="F12" i="1"/>
  <c r="G12" i="1"/>
  <c r="C12" i="1"/>
  <c r="N11" i="1"/>
  <c r="O11" i="1"/>
  <c r="P11" i="1"/>
  <c r="S11" i="1"/>
  <c r="T11" i="1"/>
  <c r="F11" i="1"/>
  <c r="G11" i="1"/>
  <c r="J11" i="1"/>
  <c r="K11" i="1"/>
  <c r="E11" i="1"/>
  <c r="D11" i="1"/>
  <c r="C11" i="1"/>
  <c r="P10" i="1"/>
  <c r="S10" i="1"/>
  <c r="T10" i="1"/>
  <c r="N10" i="1"/>
  <c r="O10" i="1"/>
  <c r="D10" i="1"/>
  <c r="E10" i="1"/>
  <c r="F10" i="1"/>
  <c r="G10" i="1"/>
  <c r="J10" i="1"/>
  <c r="K10" i="1"/>
  <c r="C10" i="1"/>
  <c r="C9" i="1"/>
  <c r="J9" i="1"/>
  <c r="K9" i="1"/>
  <c r="N9" i="1"/>
  <c r="O9" i="1"/>
  <c r="P9" i="1"/>
  <c r="S9" i="1"/>
  <c r="T9" i="1"/>
  <c r="G9" i="1"/>
  <c r="F9" i="1"/>
  <c r="E9" i="1"/>
  <c r="D9" i="1"/>
  <c r="C8" i="1"/>
  <c r="J8" i="1"/>
  <c r="K8" i="1"/>
  <c r="N8" i="1"/>
  <c r="O8" i="1"/>
  <c r="P8" i="1"/>
  <c r="S8" i="1"/>
  <c r="T8" i="1"/>
  <c r="E8" i="1"/>
  <c r="F8" i="1"/>
  <c r="G8" i="1"/>
  <c r="D8" i="1"/>
</calcChain>
</file>

<file path=xl/sharedStrings.xml><?xml version="1.0" encoding="utf-8"?>
<sst xmlns="http://schemas.openxmlformats.org/spreadsheetml/2006/main" count="38" uniqueCount="29">
  <si>
    <t>Default BiasAsker</t>
  </si>
  <si>
    <t>MR1</t>
  </si>
  <si>
    <t>MR2</t>
  </si>
  <si>
    <t>MR1+MR3</t>
  </si>
  <si>
    <t>MR1+MR4</t>
  </si>
  <si>
    <t>MR1+MR5(1)</t>
  </si>
  <si>
    <t>MR1+MR5(2)</t>
  </si>
  <si>
    <t>MR2+MR3</t>
  </si>
  <si>
    <t>MR2+MR4</t>
  </si>
  <si>
    <t>MR2+MR5(1)</t>
  </si>
  <si>
    <t>MR2+MR5(2)</t>
  </si>
  <si>
    <t>MR3</t>
  </si>
  <si>
    <t>MR4</t>
  </si>
  <si>
    <t>MR5(1)</t>
  </si>
  <si>
    <t>MR5(2)</t>
  </si>
  <si>
    <t>DialoGPT</t>
  </si>
  <si>
    <t>Llama2</t>
  </si>
  <si>
    <t>GPT 3.5 turbo</t>
  </si>
  <si>
    <t>Pair</t>
  </si>
  <si>
    <t>Single</t>
  </si>
  <si>
    <t>MR1+MR2</t>
  </si>
  <si>
    <t>MR1+MR2+MR3</t>
  </si>
  <si>
    <t>MR1+MR2+MR4</t>
  </si>
  <si>
    <t>MR1+MR2+MR5 (1)</t>
  </si>
  <si>
    <t>MR1+MR2+MR5 (2)</t>
  </si>
  <si>
    <t>Single predicted</t>
  </si>
  <si>
    <t>Match</t>
  </si>
  <si>
    <t>Matching avg</t>
  </si>
  <si>
    <t>matching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</si>
</sst>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"/>
  <sheetViews>
    <sheetView tabSelected="1" topLeftCell="I1" zoomScale="84" workbookViewId="0">
      <selection activeCell="Y7" sqref="Y7"/>
    </sheetView>
  </sheetViews>
  <sheetFormatPr defaultRowHeight="14.5" x14ac:dyDescent="0.35"/>
  <cols>
    <col min="1" max="1" width="14.08984375" bestFit="1" customWidth="1"/>
    <col min="2" max="2" width="12.1796875" bestFit="1" customWidth="1"/>
    <col min="3" max="3" width="15.453125" style="1" bestFit="1" customWidth="1"/>
    <col min="4" max="5" width="8.7265625" style="1"/>
    <col min="6" max="6" width="10.36328125" style="1" bestFit="1" customWidth="1"/>
    <col min="7" max="7" width="9.453125" style="1" bestFit="1" customWidth="1"/>
    <col min="8" max="9" width="11.7265625" style="1" bestFit="1" customWidth="1"/>
    <col min="10" max="11" width="9.453125" style="1" bestFit="1" customWidth="1"/>
    <col min="12" max="13" width="11.7265625" style="1" bestFit="1" customWidth="1"/>
    <col min="14" max="14" width="11.7265625" style="1" customWidth="1"/>
    <col min="15" max="16" width="14.36328125" style="1" bestFit="1" customWidth="1"/>
    <col min="17" max="18" width="17.1796875" style="1" bestFit="1" customWidth="1"/>
    <col min="19" max="22" width="8.7265625" style="1"/>
    <col min="23" max="23" width="11.7265625" bestFit="1" customWidth="1"/>
  </cols>
  <sheetData>
    <row r="1" spans="1:23" x14ac:dyDescent="0.3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11</v>
      </c>
      <c r="T1" s="1" t="s">
        <v>12</v>
      </c>
      <c r="U1" s="1" t="s">
        <v>13</v>
      </c>
      <c r="V1" s="1" t="s">
        <v>14</v>
      </c>
    </row>
    <row r="2" spans="1:23" x14ac:dyDescent="0.35">
      <c r="A2" s="11" t="s">
        <v>18</v>
      </c>
      <c r="B2" s="3" t="s">
        <v>15</v>
      </c>
      <c r="C2" s="4">
        <v>341</v>
      </c>
      <c r="D2" s="4">
        <v>68</v>
      </c>
      <c r="E2" s="4">
        <v>262</v>
      </c>
      <c r="F2" s="4">
        <v>26</v>
      </c>
      <c r="G2" s="4">
        <v>36</v>
      </c>
      <c r="H2" s="4">
        <v>40</v>
      </c>
      <c r="I2" s="4">
        <v>23</v>
      </c>
      <c r="J2" s="4">
        <v>56</v>
      </c>
      <c r="K2" s="4">
        <v>166</v>
      </c>
      <c r="L2" s="4">
        <v>50</v>
      </c>
      <c r="M2" s="4">
        <v>53</v>
      </c>
      <c r="N2" s="4">
        <v>53</v>
      </c>
      <c r="O2" s="4">
        <v>18</v>
      </c>
      <c r="P2" s="4">
        <v>31</v>
      </c>
      <c r="Q2" s="4">
        <v>8</v>
      </c>
      <c r="R2" s="4">
        <v>28</v>
      </c>
      <c r="S2" s="4">
        <v>106</v>
      </c>
      <c r="T2" s="4">
        <v>212</v>
      </c>
      <c r="U2" s="4">
        <v>154</v>
      </c>
      <c r="V2" s="4">
        <v>49</v>
      </c>
    </row>
    <row r="3" spans="1:23" x14ac:dyDescent="0.35">
      <c r="A3" s="11"/>
      <c r="B3" s="3" t="s">
        <v>16</v>
      </c>
      <c r="C3" s="4">
        <v>69</v>
      </c>
      <c r="D3" s="4">
        <v>104</v>
      </c>
      <c r="E3" s="4">
        <v>79</v>
      </c>
      <c r="F3" s="4">
        <v>154</v>
      </c>
      <c r="G3" s="4">
        <v>124</v>
      </c>
      <c r="H3" s="4">
        <v>192</v>
      </c>
      <c r="I3" s="4">
        <v>197</v>
      </c>
      <c r="J3" s="4">
        <v>114</v>
      </c>
      <c r="K3" s="4">
        <v>99</v>
      </c>
      <c r="L3" s="4">
        <v>147</v>
      </c>
      <c r="M3" s="4">
        <v>213</v>
      </c>
      <c r="N3" s="4">
        <v>139</v>
      </c>
      <c r="O3" s="4">
        <v>221</v>
      </c>
      <c r="P3" s="4">
        <v>119</v>
      </c>
      <c r="Q3" s="4">
        <v>185</v>
      </c>
      <c r="R3" s="4">
        <v>214</v>
      </c>
      <c r="S3" s="4">
        <v>97</v>
      </c>
      <c r="T3" s="4">
        <v>81</v>
      </c>
      <c r="U3" s="4">
        <v>142</v>
      </c>
      <c r="V3" s="4">
        <v>92</v>
      </c>
    </row>
    <row r="4" spans="1:23" x14ac:dyDescent="0.35">
      <c r="A4" s="11"/>
      <c r="B4" s="3" t="s">
        <v>17</v>
      </c>
      <c r="C4" s="4">
        <v>55</v>
      </c>
      <c r="D4" s="4">
        <v>119</v>
      </c>
      <c r="E4" s="4">
        <v>76</v>
      </c>
      <c r="F4" s="4">
        <v>354</v>
      </c>
      <c r="G4" s="4">
        <v>113</v>
      </c>
      <c r="H4" s="4">
        <v>234</v>
      </c>
      <c r="I4" s="4">
        <v>270</v>
      </c>
      <c r="J4" s="4">
        <v>167</v>
      </c>
      <c r="K4" s="4">
        <v>42</v>
      </c>
      <c r="L4" s="4">
        <v>153</v>
      </c>
      <c r="M4" s="4">
        <v>165</v>
      </c>
      <c r="N4" s="4">
        <v>111</v>
      </c>
      <c r="O4" s="4">
        <v>267</v>
      </c>
      <c r="P4" s="4">
        <v>88</v>
      </c>
      <c r="Q4" s="4">
        <v>291</v>
      </c>
      <c r="R4" s="4">
        <v>290</v>
      </c>
      <c r="S4" s="4">
        <v>178</v>
      </c>
      <c r="T4" s="4">
        <v>41</v>
      </c>
      <c r="U4" s="4">
        <v>153</v>
      </c>
      <c r="V4" s="4">
        <v>120</v>
      </c>
    </row>
    <row r="5" spans="1:23" x14ac:dyDescent="0.35">
      <c r="A5" s="12" t="s">
        <v>19</v>
      </c>
      <c r="B5" s="5" t="s">
        <v>15</v>
      </c>
      <c r="C5" s="6">
        <v>241</v>
      </c>
      <c r="D5" s="6">
        <v>369</v>
      </c>
      <c r="E5" s="6">
        <v>355</v>
      </c>
      <c r="F5" s="6">
        <v>30</v>
      </c>
      <c r="G5" s="6">
        <v>35</v>
      </c>
      <c r="H5" s="6"/>
      <c r="I5" s="6"/>
      <c r="J5" s="6">
        <v>209</v>
      </c>
      <c r="K5" s="6">
        <v>230</v>
      </c>
      <c r="L5" s="6"/>
      <c r="M5" s="6"/>
      <c r="N5" s="6">
        <v>69</v>
      </c>
      <c r="O5" s="6">
        <v>44</v>
      </c>
      <c r="P5" s="6">
        <v>20</v>
      </c>
      <c r="Q5" s="6"/>
      <c r="R5" s="6"/>
      <c r="S5" s="6">
        <v>81</v>
      </c>
      <c r="T5" s="6">
        <v>138</v>
      </c>
      <c r="U5" s="6"/>
      <c r="V5" s="6"/>
    </row>
    <row r="6" spans="1:23" x14ac:dyDescent="0.35">
      <c r="A6" s="12"/>
      <c r="B6" s="5" t="s">
        <v>16</v>
      </c>
      <c r="C6" s="6">
        <v>142</v>
      </c>
      <c r="D6" s="6">
        <v>122</v>
      </c>
      <c r="E6" s="6">
        <v>109</v>
      </c>
      <c r="F6" s="6">
        <v>174</v>
      </c>
      <c r="G6" s="6">
        <v>149</v>
      </c>
      <c r="H6" s="6"/>
      <c r="I6" s="6"/>
      <c r="J6" s="6">
        <v>302</v>
      </c>
      <c r="K6" s="6">
        <v>195</v>
      </c>
      <c r="L6" s="6"/>
      <c r="M6" s="6"/>
      <c r="N6" s="6">
        <v>279</v>
      </c>
      <c r="O6" s="6">
        <v>494</v>
      </c>
      <c r="P6" s="6">
        <v>278</v>
      </c>
      <c r="Q6" s="6"/>
      <c r="R6" s="6"/>
      <c r="S6" s="6">
        <v>156</v>
      </c>
      <c r="T6" s="6">
        <v>145</v>
      </c>
      <c r="U6" s="6"/>
      <c r="V6" s="6"/>
    </row>
    <row r="7" spans="1:23" x14ac:dyDescent="0.35">
      <c r="A7" s="12"/>
      <c r="B7" s="5" t="s">
        <v>17</v>
      </c>
      <c r="C7" s="6">
        <v>34</v>
      </c>
      <c r="D7" s="6">
        <v>61</v>
      </c>
      <c r="E7" s="6">
        <v>48</v>
      </c>
      <c r="F7" s="6">
        <v>190</v>
      </c>
      <c r="G7" s="6">
        <v>41</v>
      </c>
      <c r="H7" s="6"/>
      <c r="I7" s="6"/>
      <c r="J7" s="6">
        <v>706</v>
      </c>
      <c r="K7" s="6">
        <v>33</v>
      </c>
      <c r="L7" s="6"/>
      <c r="M7" s="6"/>
      <c r="N7" s="6">
        <v>110</v>
      </c>
      <c r="O7" s="6">
        <v>486</v>
      </c>
      <c r="P7" s="6">
        <v>120</v>
      </c>
      <c r="Q7" s="6"/>
      <c r="R7" s="6"/>
      <c r="S7" s="6">
        <v>288</v>
      </c>
      <c r="T7" s="6">
        <v>20</v>
      </c>
      <c r="U7" s="6"/>
      <c r="V7" s="6"/>
    </row>
    <row r="8" spans="1:23" x14ac:dyDescent="0.35">
      <c r="A8" s="13" t="s">
        <v>25</v>
      </c>
      <c r="B8" s="7" t="s">
        <v>15</v>
      </c>
      <c r="C8" s="8">
        <f>11759/17957 *C2</f>
        <v>223.30116389151863</v>
      </c>
      <c r="D8" s="8">
        <f>11759/17957 * D2</f>
        <v>44.529264353733922</v>
      </c>
      <c r="E8" s="8">
        <f t="shared" ref="E8:T8" si="0">11759/17957 * E2</f>
        <v>171.56863618644539</v>
      </c>
      <c r="F8" s="8">
        <f t="shared" si="0"/>
        <v>17.025895194074735</v>
      </c>
      <c r="G8" s="8">
        <f t="shared" si="0"/>
        <v>23.574316422565015</v>
      </c>
      <c r="H8" s="8"/>
      <c r="I8" s="8"/>
      <c r="J8" s="8">
        <f t="shared" si="0"/>
        <v>36.67115887954558</v>
      </c>
      <c r="K8" s="8">
        <f t="shared" si="0"/>
        <v>108.70379239293868</v>
      </c>
      <c r="L8" s="8"/>
      <c r="M8" s="8"/>
      <c r="N8" s="8">
        <f t="shared" si="0"/>
        <v>34.706632510998496</v>
      </c>
      <c r="O8" s="8">
        <f t="shared" si="0"/>
        <v>11.787158211282508</v>
      </c>
      <c r="P8" s="8">
        <f t="shared" si="0"/>
        <v>20.300105808319874</v>
      </c>
      <c r="Q8" s="8"/>
      <c r="R8" s="8"/>
      <c r="S8" s="8">
        <f t="shared" si="0"/>
        <v>69.413265021996992</v>
      </c>
      <c r="T8" s="8">
        <f t="shared" si="0"/>
        <v>138.82653004399398</v>
      </c>
      <c r="U8" s="8"/>
      <c r="V8" s="8"/>
    </row>
    <row r="9" spans="1:23" x14ac:dyDescent="0.35">
      <c r="A9" s="13"/>
      <c r="B9" s="7" t="s">
        <v>16</v>
      </c>
      <c r="C9" s="8">
        <f>11759/17957 *C3</f>
        <v>45.184106476582947</v>
      </c>
      <c r="D9" s="8">
        <f>11759/17957 *D3</f>
        <v>68.103580776298941</v>
      </c>
      <c r="E9" s="8">
        <f>11759/17957 *E3</f>
        <v>51.732527705073231</v>
      </c>
      <c r="F9" s="8">
        <f>11759/17957 *F3</f>
        <v>100.84568691875035</v>
      </c>
      <c r="G9" s="8">
        <f>11759/17957 *G3</f>
        <v>81.200423233279494</v>
      </c>
      <c r="H9" s="8"/>
      <c r="I9" s="8"/>
      <c r="J9" s="8">
        <f t="shared" ref="J9:T9" si="1">11759/17957 *J3</f>
        <v>74.65200200478921</v>
      </c>
      <c r="K9" s="8">
        <f t="shared" si="1"/>
        <v>64.829370162053792</v>
      </c>
      <c r="L9" s="8"/>
      <c r="M9" s="8"/>
      <c r="N9" s="8">
        <f t="shared" si="1"/>
        <v>91.023055076014927</v>
      </c>
      <c r="O9" s="8">
        <f t="shared" si="1"/>
        <v>144.72010914963522</v>
      </c>
      <c r="P9" s="8">
        <f t="shared" si="1"/>
        <v>77.926212619034359</v>
      </c>
      <c r="Q9" s="8"/>
      <c r="R9" s="8"/>
      <c r="S9" s="8">
        <f t="shared" si="1"/>
        <v>63.519685916355733</v>
      </c>
      <c r="T9" s="8">
        <f t="shared" si="1"/>
        <v>53.042211950771282</v>
      </c>
      <c r="U9" s="8"/>
      <c r="V9" s="8"/>
    </row>
    <row r="10" spans="1:23" x14ac:dyDescent="0.35">
      <c r="A10" s="13"/>
      <c r="B10" s="7" t="s">
        <v>17</v>
      </c>
      <c r="C10" s="8">
        <f>11759/17957 *C4</f>
        <v>36.016316756696554</v>
      </c>
      <c r="D10" s="8">
        <f t="shared" ref="D10:T10" si="2">11759/17957 *D4</f>
        <v>77.926212619034359</v>
      </c>
      <c r="E10" s="8">
        <f t="shared" si="2"/>
        <v>49.76800133652614</v>
      </c>
      <c r="F10" s="8">
        <f t="shared" si="2"/>
        <v>231.81411148855599</v>
      </c>
      <c r="G10" s="8">
        <f t="shared" si="2"/>
        <v>73.997159881940192</v>
      </c>
      <c r="H10" s="8"/>
      <c r="I10" s="8"/>
      <c r="J10" s="8">
        <f t="shared" si="2"/>
        <v>109.35863451578771</v>
      </c>
      <c r="K10" s="8">
        <f t="shared" si="2"/>
        <v>27.503369159659186</v>
      </c>
      <c r="L10" s="8"/>
      <c r="M10" s="8"/>
      <c r="N10" s="8">
        <f t="shared" si="2"/>
        <v>72.687475636242127</v>
      </c>
      <c r="O10" s="8">
        <f t="shared" si="2"/>
        <v>174.84284680069052</v>
      </c>
      <c r="P10" s="8">
        <f t="shared" si="2"/>
        <v>57.626106810714482</v>
      </c>
      <c r="Q10" s="8"/>
      <c r="R10" s="8"/>
      <c r="S10" s="8">
        <f t="shared" si="2"/>
        <v>116.56189786712702</v>
      </c>
      <c r="T10" s="8">
        <f t="shared" si="2"/>
        <v>26.848527036810157</v>
      </c>
      <c r="U10" s="8"/>
      <c r="V10" s="8"/>
      <c r="W10" t="s">
        <v>28</v>
      </c>
    </row>
    <row r="11" spans="1:23" x14ac:dyDescent="0.35">
      <c r="A11" s="14" t="s">
        <v>26</v>
      </c>
      <c r="B11" s="9" t="s">
        <v>15</v>
      </c>
      <c r="C11" s="10">
        <f>C8/C5</f>
        <v>0.9265608460228989</v>
      </c>
      <c r="D11" s="10">
        <f>D8/D5</f>
        <v>0.12067551315375047</v>
      </c>
      <c r="E11" s="10">
        <f>E8/E5</f>
        <v>0.48329193291956446</v>
      </c>
      <c r="F11" s="10">
        <f t="shared" ref="F11:T11" si="3">F8/F5</f>
        <v>0.56752983980249117</v>
      </c>
      <c r="G11" s="10">
        <f t="shared" si="3"/>
        <v>0.67355189778757185</v>
      </c>
      <c r="H11" s="10"/>
      <c r="I11" s="10"/>
      <c r="J11" s="10">
        <f t="shared" si="3"/>
        <v>0.17546009033275398</v>
      </c>
      <c r="K11" s="10">
        <f t="shared" si="3"/>
        <v>0.47262518431712469</v>
      </c>
      <c r="L11" s="10"/>
      <c r="M11" s="10"/>
      <c r="N11" s="10">
        <f t="shared" si="3"/>
        <v>0.50299467407244192</v>
      </c>
      <c r="O11" s="10">
        <f t="shared" si="3"/>
        <v>0.26788995934732973</v>
      </c>
      <c r="P11" s="10">
        <f t="shared" si="3"/>
        <v>1.0150052904159936</v>
      </c>
      <c r="Q11" s="10"/>
      <c r="R11" s="10"/>
      <c r="S11" s="10">
        <f t="shared" si="3"/>
        <v>0.85695388916045667</v>
      </c>
      <c r="T11" s="10">
        <f t="shared" si="3"/>
        <v>1.0059893481448838</v>
      </c>
      <c r="U11" s="10"/>
      <c r="V11" s="10"/>
      <c r="W11">
        <f>SUM(C11:V11)/12</f>
        <v>0.58904403878977185</v>
      </c>
    </row>
    <row r="12" spans="1:23" x14ac:dyDescent="0.35">
      <c r="A12" s="14"/>
      <c r="B12" s="9" t="s">
        <v>16</v>
      </c>
      <c r="C12" s="10">
        <f>C9/C6</f>
        <v>0.3181979329336827</v>
      </c>
      <c r="D12" s="10">
        <f t="shared" ref="D12:T12" si="4">D9/D6</f>
        <v>0.55822607193687657</v>
      </c>
      <c r="E12" s="10">
        <f t="shared" si="4"/>
        <v>0.47461034591810303</v>
      </c>
      <c r="F12" s="10">
        <f t="shared" si="4"/>
        <v>0.57957291332615146</v>
      </c>
      <c r="G12" s="10">
        <f t="shared" si="4"/>
        <v>0.54496928344482887</v>
      </c>
      <c r="H12" s="10"/>
      <c r="I12" s="10"/>
      <c r="J12" s="10">
        <f t="shared" si="4"/>
        <v>0.24719205961850732</v>
      </c>
      <c r="K12" s="10">
        <f t="shared" si="4"/>
        <v>0.33245830852335279</v>
      </c>
      <c r="L12" s="10"/>
      <c r="M12" s="10"/>
      <c r="N12" s="10">
        <f t="shared" si="4"/>
        <v>0.32624750923302842</v>
      </c>
      <c r="O12" s="10">
        <f t="shared" si="4"/>
        <v>0.29295568653772314</v>
      </c>
      <c r="P12" s="10">
        <f t="shared" si="4"/>
        <v>0.28031011733465599</v>
      </c>
      <c r="Q12" s="10"/>
      <c r="R12" s="10"/>
      <c r="S12" s="10">
        <f t="shared" si="4"/>
        <v>0.40717747382279318</v>
      </c>
      <c r="T12" s="10">
        <f t="shared" si="4"/>
        <v>0.36580835828118125</v>
      </c>
      <c r="U12" s="10"/>
      <c r="V12" s="10"/>
      <c r="W12">
        <f t="shared" ref="W12:W13" si="5">SUM(C12:V12)/12</f>
        <v>0.39397717174257368</v>
      </c>
    </row>
    <row r="13" spans="1:23" x14ac:dyDescent="0.35">
      <c r="A13" s="14"/>
      <c r="B13" s="9" t="s">
        <v>17</v>
      </c>
      <c r="C13" s="10">
        <f>C10/C7</f>
        <v>1.059303434020487</v>
      </c>
      <c r="D13" s="10">
        <f t="shared" ref="D13:T13" si="6">D10/D7</f>
        <v>1.2774788953940059</v>
      </c>
      <c r="E13" s="10">
        <f t="shared" si="6"/>
        <v>1.0368333611776279</v>
      </c>
      <c r="F13" s="10">
        <f t="shared" si="6"/>
        <v>1.2200742709924</v>
      </c>
      <c r="G13" s="10">
        <f t="shared" si="6"/>
        <v>1.8048087776082973</v>
      </c>
      <c r="H13" s="10"/>
      <c r="I13" s="10"/>
      <c r="J13" s="10">
        <f t="shared" si="6"/>
        <v>0.15489891574474179</v>
      </c>
      <c r="K13" s="10">
        <f t="shared" si="6"/>
        <v>0.83343542908058144</v>
      </c>
      <c r="L13" s="10"/>
      <c r="M13" s="10"/>
      <c r="N13" s="10">
        <f t="shared" si="6"/>
        <v>0.66079523305674659</v>
      </c>
      <c r="O13" s="10">
        <f t="shared" si="6"/>
        <v>0.35975894403434266</v>
      </c>
      <c r="P13" s="10">
        <f t="shared" si="6"/>
        <v>0.48021755675595401</v>
      </c>
      <c r="Q13" s="10"/>
      <c r="R13" s="10"/>
      <c r="S13" s="10">
        <f t="shared" si="6"/>
        <v>0.40472881203863548</v>
      </c>
      <c r="T13" s="10">
        <f t="shared" si="6"/>
        <v>1.342426351840508</v>
      </c>
      <c r="U13" s="10"/>
      <c r="V13" s="10"/>
      <c r="W13">
        <f t="shared" si="5"/>
        <v>0.88622999847869421</v>
      </c>
    </row>
    <row r="14" spans="1:23" x14ac:dyDescent="0.35">
      <c r="A14" s="2" t="s">
        <v>27</v>
      </c>
      <c r="C14" s="1">
        <f>SUM(C11:C13)/3</f>
        <v>0.76802073765902279</v>
      </c>
      <c r="D14" s="1">
        <f>SUM(D11:D13)/3</f>
        <v>0.65212682682821099</v>
      </c>
      <c r="E14" s="1">
        <f t="shared" ref="E14:K14" si="7">SUM(E11:E13)/3</f>
        <v>0.66491188000509849</v>
      </c>
      <c r="F14" s="1">
        <f t="shared" si="7"/>
        <v>0.78905900804034756</v>
      </c>
      <c r="G14" s="1">
        <f t="shared" si="7"/>
        <v>1.0077766529468992</v>
      </c>
      <c r="J14" s="1">
        <f t="shared" si="7"/>
        <v>0.19251702189866771</v>
      </c>
      <c r="K14" s="1">
        <f t="shared" si="7"/>
        <v>0.54617297397368636</v>
      </c>
      <c r="N14" s="1">
        <f t="shared" ref="N14" si="8">SUM(N11:N13)/3</f>
        <v>0.49667913878740566</v>
      </c>
      <c r="O14" s="1">
        <f t="shared" ref="O14" si="9">SUM(O11:O13)/3</f>
        <v>0.30686819663979853</v>
      </c>
      <c r="P14" s="1">
        <f t="shared" ref="P14" si="10">SUM(P11:P13)/3</f>
        <v>0.59184432150220123</v>
      </c>
      <c r="S14" s="1">
        <f t="shared" ref="S14:T14" si="11">SUM(S11:S13)/3</f>
        <v>0.55628672500729504</v>
      </c>
      <c r="T14" s="1">
        <f t="shared" si="11"/>
        <v>0.90474135275552436</v>
      </c>
    </row>
    <row r="15" spans="1:23" x14ac:dyDescent="0.35">
      <c r="C15" s="1">
        <f>C2+C5</f>
        <v>582</v>
      </c>
      <c r="D15" s="1">
        <f>D2+D5</f>
        <v>437</v>
      </c>
      <c r="E15" s="1">
        <f t="shared" ref="E15:V15" si="12">E2+E5</f>
        <v>617</v>
      </c>
      <c r="F15" s="1">
        <f t="shared" si="12"/>
        <v>56</v>
      </c>
      <c r="G15" s="1">
        <f t="shared" si="12"/>
        <v>71</v>
      </c>
      <c r="H15" s="1">
        <f t="shared" si="12"/>
        <v>40</v>
      </c>
      <c r="I15" s="1">
        <f t="shared" si="12"/>
        <v>23</v>
      </c>
      <c r="J15" s="1">
        <f t="shared" si="12"/>
        <v>265</v>
      </c>
      <c r="K15" s="1">
        <f t="shared" si="12"/>
        <v>396</v>
      </c>
      <c r="L15" s="1">
        <f t="shared" si="12"/>
        <v>50</v>
      </c>
      <c r="M15" s="1">
        <f t="shared" si="12"/>
        <v>53</v>
      </c>
      <c r="N15" s="1">
        <f t="shared" si="12"/>
        <v>122</v>
      </c>
      <c r="O15" s="1">
        <f t="shared" si="12"/>
        <v>62</v>
      </c>
      <c r="P15" s="1">
        <f t="shared" si="12"/>
        <v>51</v>
      </c>
      <c r="Q15" s="1">
        <f t="shared" si="12"/>
        <v>8</v>
      </c>
      <c r="R15" s="1">
        <f t="shared" si="12"/>
        <v>28</v>
      </c>
      <c r="S15" s="1">
        <f t="shared" si="12"/>
        <v>187</v>
      </c>
      <c r="T15" s="1">
        <f t="shared" si="12"/>
        <v>350</v>
      </c>
      <c r="U15" s="1">
        <f t="shared" si="12"/>
        <v>154</v>
      </c>
      <c r="V15" s="1">
        <f t="shared" si="12"/>
        <v>49</v>
      </c>
      <c r="W15" s="1">
        <f>SUM(C15:V15)/20</f>
        <v>180.05</v>
      </c>
    </row>
    <row r="16" spans="1:23" x14ac:dyDescent="0.35">
      <c r="C16" s="1">
        <f>C3+C6</f>
        <v>211</v>
      </c>
      <c r="D16" s="1">
        <f t="shared" ref="D16:V16" si="13">D3+D6</f>
        <v>226</v>
      </c>
      <c r="E16" s="1">
        <f t="shared" si="13"/>
        <v>188</v>
      </c>
      <c r="F16" s="1">
        <f t="shared" si="13"/>
        <v>328</v>
      </c>
      <c r="G16" s="1">
        <f t="shared" si="13"/>
        <v>273</v>
      </c>
      <c r="H16" s="1">
        <f t="shared" si="13"/>
        <v>192</v>
      </c>
      <c r="I16" s="1">
        <f t="shared" si="13"/>
        <v>197</v>
      </c>
      <c r="J16" s="1">
        <f t="shared" si="13"/>
        <v>416</v>
      </c>
      <c r="K16" s="1">
        <f t="shared" si="13"/>
        <v>294</v>
      </c>
      <c r="L16" s="1">
        <f t="shared" si="13"/>
        <v>147</v>
      </c>
      <c r="M16" s="1">
        <f t="shared" si="13"/>
        <v>213</v>
      </c>
      <c r="N16" s="1">
        <f t="shared" si="13"/>
        <v>418</v>
      </c>
      <c r="O16" s="1">
        <f t="shared" si="13"/>
        <v>715</v>
      </c>
      <c r="P16" s="1">
        <f t="shared" si="13"/>
        <v>397</v>
      </c>
      <c r="Q16" s="1">
        <f t="shared" si="13"/>
        <v>185</v>
      </c>
      <c r="R16" s="1">
        <f t="shared" si="13"/>
        <v>214</v>
      </c>
      <c r="S16" s="1">
        <f t="shared" si="13"/>
        <v>253</v>
      </c>
      <c r="T16" s="1">
        <f t="shared" si="13"/>
        <v>226</v>
      </c>
      <c r="U16" s="1">
        <f t="shared" si="13"/>
        <v>142</v>
      </c>
      <c r="V16" s="1">
        <f t="shared" si="13"/>
        <v>92</v>
      </c>
      <c r="W16" s="1">
        <f t="shared" ref="W16:W18" si="14">SUM(C16:V16)/20</f>
        <v>266.35000000000002</v>
      </c>
    </row>
    <row r="17" spans="3:23" x14ac:dyDescent="0.35">
      <c r="C17" s="1">
        <f>C4+C7</f>
        <v>89</v>
      </c>
      <c r="D17" s="1">
        <f t="shared" ref="D17:V17" si="15">D4+D7</f>
        <v>180</v>
      </c>
      <c r="E17" s="1">
        <f t="shared" si="15"/>
        <v>124</v>
      </c>
      <c r="F17" s="1">
        <f t="shared" si="15"/>
        <v>544</v>
      </c>
      <c r="G17" s="1">
        <f t="shared" si="15"/>
        <v>154</v>
      </c>
      <c r="H17" s="1">
        <f t="shared" si="15"/>
        <v>234</v>
      </c>
      <c r="I17" s="1">
        <f t="shared" si="15"/>
        <v>270</v>
      </c>
      <c r="J17" s="1">
        <f t="shared" si="15"/>
        <v>873</v>
      </c>
      <c r="K17" s="1">
        <f t="shared" si="15"/>
        <v>75</v>
      </c>
      <c r="L17" s="1">
        <f t="shared" si="15"/>
        <v>153</v>
      </c>
      <c r="M17" s="1">
        <f t="shared" si="15"/>
        <v>165</v>
      </c>
      <c r="N17" s="1">
        <f t="shared" si="15"/>
        <v>221</v>
      </c>
      <c r="O17" s="1">
        <f t="shared" si="15"/>
        <v>753</v>
      </c>
      <c r="P17" s="1">
        <f t="shared" si="15"/>
        <v>208</v>
      </c>
      <c r="Q17" s="1">
        <f t="shared" si="15"/>
        <v>291</v>
      </c>
      <c r="R17" s="1">
        <f t="shared" si="15"/>
        <v>290</v>
      </c>
      <c r="S17" s="1">
        <f t="shared" si="15"/>
        <v>466</v>
      </c>
      <c r="T17" s="1">
        <f t="shared" si="15"/>
        <v>61</v>
      </c>
      <c r="U17" s="1">
        <f t="shared" si="15"/>
        <v>153</v>
      </c>
      <c r="V17" s="1">
        <f t="shared" si="15"/>
        <v>120</v>
      </c>
      <c r="W17" s="1">
        <f t="shared" si="14"/>
        <v>271.2</v>
      </c>
    </row>
    <row r="18" spans="3:23" x14ac:dyDescent="0.35">
      <c r="C18" s="1">
        <f>SUM(C15:C17)/3</f>
        <v>294</v>
      </c>
      <c r="D18" s="1">
        <f>SUM(D15:D17)/3</f>
        <v>281</v>
      </c>
      <c r="E18" s="1">
        <f t="shared" ref="E18:V18" si="16">SUM(E15:E17)/3</f>
        <v>309.66666666666669</v>
      </c>
      <c r="F18" s="1">
        <f t="shared" si="16"/>
        <v>309.33333333333331</v>
      </c>
      <c r="G18" s="1">
        <f t="shared" si="16"/>
        <v>166</v>
      </c>
      <c r="H18" s="1">
        <f t="shared" si="16"/>
        <v>155.33333333333334</v>
      </c>
      <c r="I18" s="1">
        <f t="shared" si="16"/>
        <v>163.33333333333334</v>
      </c>
      <c r="J18" s="1">
        <f t="shared" si="16"/>
        <v>518</v>
      </c>
      <c r="K18" s="1">
        <f t="shared" si="16"/>
        <v>255</v>
      </c>
      <c r="L18" s="1">
        <f t="shared" si="16"/>
        <v>116.66666666666667</v>
      </c>
      <c r="M18" s="1">
        <f t="shared" si="16"/>
        <v>143.66666666666666</v>
      </c>
      <c r="N18" s="1">
        <f t="shared" si="16"/>
        <v>253.66666666666666</v>
      </c>
      <c r="O18" s="1">
        <f t="shared" si="16"/>
        <v>510</v>
      </c>
      <c r="P18" s="1">
        <f t="shared" si="16"/>
        <v>218.66666666666666</v>
      </c>
      <c r="Q18" s="1">
        <f t="shared" si="16"/>
        <v>161.33333333333334</v>
      </c>
      <c r="R18" s="1">
        <f t="shared" si="16"/>
        <v>177.33333333333334</v>
      </c>
      <c r="S18" s="1">
        <f t="shared" si="16"/>
        <v>302</v>
      </c>
      <c r="T18" s="1">
        <f t="shared" si="16"/>
        <v>212.33333333333334</v>
      </c>
      <c r="U18" s="1">
        <f t="shared" si="16"/>
        <v>149.66666666666666</v>
      </c>
      <c r="V18" s="1">
        <f t="shared" si="16"/>
        <v>87</v>
      </c>
      <c r="W18" s="1">
        <f t="shared" si="14"/>
        <v>239.2</v>
      </c>
    </row>
  </sheetData>
  <mergeCells count="4">
    <mergeCell ref="A2:A4"/>
    <mergeCell ref="A5:A7"/>
    <mergeCell ref="A8:A10"/>
    <mergeCell ref="A11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</dc:creator>
  <cp:lastModifiedBy>sina sal</cp:lastModifiedBy>
  <dcterms:created xsi:type="dcterms:W3CDTF">2015-06-05T18:17:20Z</dcterms:created>
  <dcterms:modified xsi:type="dcterms:W3CDTF">2024-05-09T00:23:15Z</dcterms:modified>
</cp:coreProperties>
</file>