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안단태\대학교\동아리\유피넬\유피넬 프로젝트\시크릿 5\170805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1" i="1"/>
  <c r="G27" i="1"/>
  <c r="G28" i="1"/>
  <c r="G29" i="1"/>
  <c r="G23" i="1"/>
  <c r="G21" i="1"/>
  <c r="G22" i="1"/>
  <c r="G7" i="1"/>
  <c r="G8" i="1"/>
  <c r="G9" i="1"/>
  <c r="G20" i="1"/>
  <c r="G26" i="1"/>
  <c r="G30" i="1"/>
  <c r="G34" i="1"/>
  <c r="G6" i="1"/>
  <c r="F39" i="1"/>
  <c r="F40" i="1"/>
  <c r="F41" i="1"/>
  <c r="F38" i="1"/>
  <c r="Q11" i="1"/>
  <c r="Q9" i="1"/>
  <c r="P9" i="1"/>
  <c r="Q8" i="1"/>
  <c r="Q7" i="1"/>
  <c r="Q6" i="1"/>
  <c r="Q5" i="1"/>
  <c r="P5" i="1"/>
  <c r="Q3" i="1"/>
  <c r="Q4" i="1"/>
  <c r="J7" i="1" l="1"/>
  <c r="L34" i="1"/>
  <c r="L31" i="1"/>
  <c r="L28" i="1"/>
  <c r="L23" i="1"/>
  <c r="M41" i="1"/>
  <c r="M40" i="1"/>
  <c r="M39" i="1"/>
  <c r="M38" i="1"/>
  <c r="M37" i="1"/>
  <c r="M36" i="1"/>
  <c r="M34" i="1"/>
  <c r="F34" i="1" s="1"/>
  <c r="M35" i="1"/>
  <c r="M33" i="1"/>
  <c r="M32" i="1"/>
  <c r="M31" i="1"/>
  <c r="F31" i="1" s="1"/>
  <c r="M30" i="1"/>
  <c r="M29" i="1"/>
  <c r="M28" i="1"/>
  <c r="F28" i="1" s="1"/>
  <c r="M27" i="1"/>
  <c r="M26" i="1"/>
  <c r="M25" i="1"/>
  <c r="M24" i="1"/>
  <c r="M23" i="1"/>
  <c r="F23" i="1" s="1"/>
  <c r="M22" i="1"/>
  <c r="M21" i="1"/>
  <c r="M20" i="1"/>
  <c r="M19" i="1"/>
  <c r="M18" i="1"/>
  <c r="M17" i="1"/>
  <c r="M16" i="1"/>
  <c r="M15" i="1"/>
  <c r="M14" i="1"/>
  <c r="M13" i="1"/>
  <c r="M12" i="1"/>
  <c r="M11" i="1"/>
  <c r="F11" i="1" s="1"/>
  <c r="M10" i="1"/>
  <c r="M9" i="1"/>
  <c r="M8" i="1"/>
  <c r="M7" i="1"/>
  <c r="M6" i="1"/>
  <c r="M5" i="1"/>
  <c r="F5" i="1" s="1"/>
  <c r="M4" i="1"/>
  <c r="M3" i="1"/>
  <c r="F3" i="1" s="1"/>
  <c r="M2" i="1"/>
  <c r="J2" i="1"/>
  <c r="K2" i="1" s="1"/>
  <c r="J41" i="1"/>
  <c r="K41" i="1" s="1"/>
  <c r="L41" i="1" s="1"/>
  <c r="J40" i="1"/>
  <c r="K40" i="1" s="1"/>
  <c r="L40" i="1" s="1"/>
  <c r="J39" i="1"/>
  <c r="K39" i="1" s="1"/>
  <c r="L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J33" i="1"/>
  <c r="K33" i="1" s="1"/>
  <c r="L33" i="1" s="1"/>
  <c r="J32" i="1"/>
  <c r="K32" i="1" s="1"/>
  <c r="L32" i="1" s="1"/>
  <c r="J31" i="1"/>
  <c r="J30" i="1"/>
  <c r="K30" i="1" s="1"/>
  <c r="L30" i="1" s="1"/>
  <c r="J29" i="1"/>
  <c r="K29" i="1" s="1"/>
  <c r="L29" i="1" s="1"/>
  <c r="J2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J23" i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J10" i="1"/>
  <c r="K10" i="1" s="1"/>
  <c r="L10" i="1" s="1"/>
  <c r="J9" i="1"/>
  <c r="K9" i="1" s="1"/>
  <c r="L9" i="1" s="1"/>
  <c r="J8" i="1"/>
  <c r="K8" i="1" s="1"/>
  <c r="L8" i="1" s="1"/>
  <c r="J5" i="1"/>
  <c r="K5" i="1" s="1"/>
  <c r="L5" i="1" s="1"/>
  <c r="J6" i="1"/>
  <c r="K6" i="1" s="1"/>
  <c r="L6" i="1" s="1"/>
  <c r="K7" i="1"/>
  <c r="L7" i="1" s="1"/>
  <c r="J4" i="1"/>
  <c r="K4" i="1" s="1"/>
  <c r="L4" i="1" s="1"/>
  <c r="J3" i="1"/>
  <c r="K3" i="1" s="1"/>
  <c r="L3" i="1" s="1"/>
  <c r="F9" i="1" l="1"/>
  <c r="F17" i="1"/>
  <c r="F8" i="1"/>
  <c r="F16" i="1"/>
  <c r="G16" i="1" s="1"/>
  <c r="G40" i="1"/>
  <c r="F7" i="1"/>
  <c r="F15" i="1"/>
  <c r="G15" i="1" s="1"/>
  <c r="F27" i="1"/>
  <c r="G39" i="1"/>
  <c r="F6" i="1"/>
  <c r="F14" i="1"/>
  <c r="G14" i="1" s="1"/>
  <c r="G38" i="1"/>
  <c r="F36" i="1"/>
  <c r="G36" i="1" s="1"/>
  <c r="F13" i="1"/>
  <c r="F37" i="1"/>
  <c r="F35" i="1"/>
  <c r="G35" i="1" s="1"/>
  <c r="F33" i="1"/>
  <c r="F4" i="1"/>
  <c r="F12" i="1"/>
  <c r="F32" i="1"/>
  <c r="G32" i="1" s="1"/>
  <c r="F30" i="1"/>
  <c r="F24" i="1"/>
  <c r="G24" i="1" s="1"/>
  <c r="F25" i="1"/>
  <c r="G25" i="1" s="1"/>
  <c r="F29" i="1"/>
  <c r="G11" i="1"/>
  <c r="F26" i="1"/>
  <c r="F19" i="1"/>
  <c r="G19" i="1" s="1"/>
  <c r="F20" i="1"/>
  <c r="F21" i="1"/>
  <c r="F2" i="1"/>
  <c r="G2" i="1" s="1"/>
  <c r="F10" i="1"/>
  <c r="G10" i="1" s="1"/>
  <c r="F18" i="1"/>
  <c r="G18" i="1" s="1"/>
  <c r="F22" i="1"/>
  <c r="G5" i="1"/>
  <c r="G41" i="1"/>
  <c r="G3" i="1"/>
  <c r="G4" i="1"/>
  <c r="G12" i="1"/>
  <c r="G33" i="1"/>
  <c r="G37" i="1"/>
  <c r="G13" i="1"/>
  <c r="L2" i="1"/>
  <c r="G17" i="1"/>
  <c r="L11" i="1"/>
</calcChain>
</file>

<file path=xl/sharedStrings.xml><?xml version="1.0" encoding="utf-8"?>
<sst xmlns="http://schemas.openxmlformats.org/spreadsheetml/2006/main" count="62" uniqueCount="50">
  <si>
    <t>x좌표</t>
    <phoneticPr fontId="1" type="noConversion"/>
  </si>
  <si>
    <t>y좌표</t>
    <phoneticPr fontId="1" type="noConversion"/>
  </si>
  <si>
    <t>교환</t>
    <phoneticPr fontId="1" type="noConversion"/>
  </si>
  <si>
    <t>교환각도</t>
    <phoneticPr fontId="1" type="noConversion"/>
  </si>
  <si>
    <t>반대케이스</t>
    <phoneticPr fontId="1" type="noConversion"/>
  </si>
  <si>
    <t>탄젠트값</t>
    <phoneticPr fontId="1" type="noConversion"/>
  </si>
  <si>
    <t>1-&gt;3</t>
    <phoneticPr fontId="1" type="noConversion"/>
  </si>
  <si>
    <t>2-&gt;6</t>
  </si>
  <si>
    <t>2-&gt;7</t>
  </si>
  <si>
    <t>2-&gt;8</t>
  </si>
  <si>
    <t>2-&gt;9</t>
  </si>
  <si>
    <t>3-&gt;6</t>
  </si>
  <si>
    <t>3-&gt;7</t>
  </si>
  <si>
    <t>3-&gt;8</t>
  </si>
  <si>
    <t>3-&gt;9</t>
  </si>
  <si>
    <t>4-&gt;8</t>
  </si>
  <si>
    <t>4-&gt;9</t>
  </si>
  <si>
    <t>5-&gt;8</t>
  </si>
  <si>
    <t>5-&gt;9</t>
  </si>
  <si>
    <t>0-&gt;2</t>
    <phoneticPr fontId="1" type="noConversion"/>
  </si>
  <si>
    <t>0-&gt;3</t>
    <phoneticPr fontId="1" type="noConversion"/>
  </si>
  <si>
    <t>0-&gt;4</t>
  </si>
  <si>
    <t>0-&gt;5</t>
  </si>
  <si>
    <t>0-&gt;6</t>
  </si>
  <si>
    <t>0-&gt;7</t>
  </si>
  <si>
    <t>0-&gt;8</t>
  </si>
  <si>
    <t>0-&gt;9</t>
  </si>
  <si>
    <t>1-&gt;2</t>
    <phoneticPr fontId="1" type="noConversion"/>
  </si>
  <si>
    <t>1-&gt;4</t>
  </si>
  <si>
    <t>1-&gt;5</t>
  </si>
  <si>
    <t>1-&gt;6</t>
  </si>
  <si>
    <t>1-&gt;7</t>
  </si>
  <si>
    <t>1-&gt;8</t>
  </si>
  <si>
    <t>1-&gt;9</t>
  </si>
  <si>
    <t>2-&gt;4</t>
    <phoneticPr fontId="1" type="noConversion"/>
  </si>
  <si>
    <t>2-&gt;5</t>
    <phoneticPr fontId="1" type="noConversion"/>
  </si>
  <si>
    <t>3-&gt;4</t>
    <phoneticPr fontId="1" type="noConversion"/>
  </si>
  <si>
    <t>3-&gt;5</t>
    <phoneticPr fontId="1" type="noConversion"/>
  </si>
  <si>
    <t>4-&gt;6</t>
    <phoneticPr fontId="1" type="noConversion"/>
  </si>
  <si>
    <t>4-&gt;7</t>
    <phoneticPr fontId="1" type="noConversion"/>
  </si>
  <si>
    <t>5-&gt;6</t>
    <phoneticPr fontId="1" type="noConversion"/>
  </si>
  <si>
    <t>5-&gt;7</t>
    <phoneticPr fontId="1" type="noConversion"/>
  </si>
  <si>
    <t>6-&gt;8</t>
    <phoneticPr fontId="1" type="noConversion"/>
  </si>
  <si>
    <t>6-&gt;9</t>
    <phoneticPr fontId="1" type="noConversion"/>
  </si>
  <si>
    <t>7-&gt;8</t>
    <phoneticPr fontId="1" type="noConversion"/>
  </si>
  <si>
    <t>7-&gt;9</t>
    <phoneticPr fontId="1" type="noConversion"/>
  </si>
  <si>
    <t>0-&gt;2</t>
    <phoneticPr fontId="1" type="noConversion"/>
  </si>
  <si>
    <t>0-&gt;3</t>
    <phoneticPr fontId="1" type="noConversion"/>
  </si>
  <si>
    <t>1-&gt;2</t>
    <phoneticPr fontId="1" type="noConversion"/>
  </si>
  <si>
    <t>1-&gt;3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</si>
</sst>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/>
  </sheetViews>
  <sheetFormatPr defaultRowHeight="17.399999999999999" x14ac:dyDescent="0.4"/>
  <sheetData>
    <row r="1" spans="1:17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J1" t="s">
        <v>5</v>
      </c>
    </row>
    <row r="2" spans="1:17" x14ac:dyDescent="0.4">
      <c r="A2">
        <v>0</v>
      </c>
      <c r="B2">
        <v>-0.35</v>
      </c>
      <c r="C2">
        <v>1.2</v>
      </c>
      <c r="E2" t="s">
        <v>19</v>
      </c>
      <c r="F2">
        <f>90-IF(M2&lt;0,K2,L2)</f>
        <v>153.03103811712612</v>
      </c>
      <c r="G2">
        <f>IF(F2+180&lt;180,F2+180,F2-180)</f>
        <v>-26.968961882873884</v>
      </c>
      <c r="H2">
        <f>ROUND(F2,0)</f>
        <v>153</v>
      </c>
      <c r="I2">
        <f>ROUND(G2,0)</f>
        <v>-27</v>
      </c>
      <c r="J2">
        <f>ATAN(($B$2-$B$4)/($C$2-$C$4))</f>
        <v>1.1000991460938978</v>
      </c>
      <c r="K2">
        <f>-DEGREES(J2)</f>
        <v>-63.031038117126108</v>
      </c>
      <c r="L2">
        <f>IF(180+K2&lt;180,180+K2,"false")</f>
        <v>116.96896188287388</v>
      </c>
      <c r="M2">
        <f>$B$2-$B$4</f>
        <v>-2.336576</v>
      </c>
      <c r="O2" t="s">
        <v>46</v>
      </c>
      <c r="P2">
        <v>63</v>
      </c>
      <c r="Q2">
        <v>-135</v>
      </c>
    </row>
    <row r="3" spans="1:17" x14ac:dyDescent="0.4">
      <c r="A3">
        <v>1</v>
      </c>
      <c r="B3">
        <v>0.35</v>
      </c>
      <c r="C3">
        <v>1.2</v>
      </c>
      <c r="E3" t="s">
        <v>20</v>
      </c>
      <c r="F3">
        <f t="shared" ref="F3:F41" si="0">90-IF(M3&lt;0,K3,L3)</f>
        <v>144.00134706564575</v>
      </c>
      <c r="G3">
        <f t="shared" ref="G3:G41" si="1">IF(F3+180&lt;180,F3+180,F3-180)</f>
        <v>-35.998652934354254</v>
      </c>
      <c r="H3">
        <f t="shared" ref="H3:I41" si="2">ROUND(F3,0)</f>
        <v>144</v>
      </c>
      <c r="I3">
        <f t="shared" si="2"/>
        <v>-36</v>
      </c>
      <c r="J3">
        <f>ATAN((B2-B5)/(C2-C5))</f>
        <v>0.94250130680769695</v>
      </c>
      <c r="K3">
        <f t="shared" ref="K3:K41" si="3">-DEGREES(J3)</f>
        <v>-54.00134706564576</v>
      </c>
      <c r="L3">
        <f t="shared" ref="L3:L5" si="4">IF(180+K3&lt;180,180+K3,"false")</f>
        <v>125.99865293435424</v>
      </c>
      <c r="M3">
        <f>$B$2-$B$5</f>
        <v>-2.5528880000000003</v>
      </c>
      <c r="O3" t="s">
        <v>47</v>
      </c>
      <c r="P3">
        <v>54</v>
      </c>
      <c r="Q3">
        <f>18-144</f>
        <v>-126</v>
      </c>
    </row>
    <row r="4" spans="1:17" x14ac:dyDescent="0.4">
      <c r="A4">
        <v>2</v>
      </c>
      <c r="B4">
        <v>1.9865759999999999</v>
      </c>
      <c r="C4">
        <v>2.388951</v>
      </c>
      <c r="E4" t="s">
        <v>21</v>
      </c>
      <c r="F4">
        <f t="shared" si="0"/>
        <v>117.03123128090476</v>
      </c>
      <c r="G4">
        <f t="shared" si="1"/>
        <v>-62.968768719095237</v>
      </c>
      <c r="H4">
        <f t="shared" si="2"/>
        <v>117</v>
      </c>
      <c r="I4">
        <f t="shared" si="2"/>
        <v>-63</v>
      </c>
      <c r="J4">
        <f>ATAN((B2-B6)/(C2-C6))</f>
        <v>0.47178398671987237</v>
      </c>
      <c r="K4">
        <f t="shared" si="3"/>
        <v>-27.031231280904766</v>
      </c>
      <c r="L4">
        <f t="shared" si="4"/>
        <v>152.96876871909524</v>
      </c>
      <c r="M4">
        <f>$B$2-$B$6</f>
        <v>-1.9278140000000001</v>
      </c>
      <c r="O4" t="s">
        <v>21</v>
      </c>
      <c r="P4">
        <v>27</v>
      </c>
      <c r="Q4">
        <f>-54-117</f>
        <v>-171</v>
      </c>
    </row>
    <row r="5" spans="1:17" x14ac:dyDescent="0.4">
      <c r="A5">
        <v>3</v>
      </c>
      <c r="B5">
        <v>2.2028880000000002</v>
      </c>
      <c r="C5">
        <v>3.0546899999999999</v>
      </c>
      <c r="E5" t="s">
        <v>22</v>
      </c>
      <c r="F5">
        <f t="shared" si="0"/>
        <v>108.00148011337407</v>
      </c>
      <c r="G5">
        <f t="shared" si="1"/>
        <v>-71.998519886625928</v>
      </c>
      <c r="H5">
        <f t="shared" si="2"/>
        <v>108</v>
      </c>
      <c r="I5">
        <f t="shared" si="2"/>
        <v>-72</v>
      </c>
      <c r="J5">
        <f>ATAN((B2-B7)/(C2-C7))</f>
        <v>0.31418509821065976</v>
      </c>
      <c r="K5">
        <f t="shared" si="3"/>
        <v>-18.001480113374079</v>
      </c>
      <c r="L5">
        <f t="shared" si="4"/>
        <v>161.99851988662593</v>
      </c>
      <c r="M5">
        <f>$B$2-$B$7</f>
        <v>-1.3615019999999998</v>
      </c>
      <c r="O5" t="s">
        <v>22</v>
      </c>
      <c r="P5">
        <f>108-90</f>
        <v>18</v>
      </c>
      <c r="Q5">
        <f>-54-108</f>
        <v>-162</v>
      </c>
    </row>
    <row r="6" spans="1:17" x14ac:dyDescent="0.4">
      <c r="A6">
        <v>4</v>
      </c>
      <c r="B6">
        <v>1.577814</v>
      </c>
      <c r="C6">
        <v>4.9784550000000003</v>
      </c>
      <c r="E6" t="s">
        <v>23</v>
      </c>
      <c r="F6">
        <f t="shared" si="0"/>
        <v>81.028197788021799</v>
      </c>
      <c r="G6">
        <f>IF(F6+180&lt;180,F6+180,F6-180)+360</f>
        <v>261.02819778802177</v>
      </c>
      <c r="H6">
        <f t="shared" si="2"/>
        <v>81</v>
      </c>
      <c r="I6">
        <f t="shared" si="2"/>
        <v>261</v>
      </c>
      <c r="J6">
        <f>ATAN((B2-B8)/(C2-C8))</f>
        <v>-0.1565874884367299</v>
      </c>
      <c r="K6">
        <f t="shared" si="3"/>
        <v>8.9718022119782042</v>
      </c>
      <c r="L6">
        <f>IF(180+K6&lt;180,180+K6,K6)</f>
        <v>8.9718022119782042</v>
      </c>
      <c r="M6">
        <f>$B$2-$B$8</f>
        <v>0.66150199999999992</v>
      </c>
      <c r="O6" t="s">
        <v>23</v>
      </c>
      <c r="P6">
        <v>-9</v>
      </c>
      <c r="Q6">
        <f>234-81</f>
        <v>153</v>
      </c>
    </row>
    <row r="7" spans="1:17" x14ac:dyDescent="0.4">
      <c r="A7">
        <v>5</v>
      </c>
      <c r="B7">
        <v>1.0115019999999999</v>
      </c>
      <c r="C7">
        <v>5.3899039999999996</v>
      </c>
      <c r="E7" t="s">
        <v>24</v>
      </c>
      <c r="F7">
        <f t="shared" si="0"/>
        <v>71.998360303169932</v>
      </c>
      <c r="G7">
        <f t="shared" ref="G7:G9" si="5">IF(F7+180&lt;180,F7+180,F7-180)+360</f>
        <v>251.99836030316993</v>
      </c>
      <c r="H7">
        <f t="shared" si="2"/>
        <v>72</v>
      </c>
      <c r="I7">
        <f t="shared" si="2"/>
        <v>252</v>
      </c>
      <c r="J7">
        <f>ATAN((B2-B9)/(C2-C9))</f>
        <v>-0.3141878834673984</v>
      </c>
      <c r="K7">
        <f t="shared" si="3"/>
        <v>18.001639696830061</v>
      </c>
      <c r="L7">
        <f t="shared" ref="L7:L41" si="6">IF(180+K7&lt;180,180+K7,K7)</f>
        <v>18.001639696830061</v>
      </c>
      <c r="M7">
        <f>$B$2-$B$9</f>
        <v>1.227814</v>
      </c>
      <c r="O7" t="s">
        <v>24</v>
      </c>
      <c r="P7">
        <v>-18</v>
      </c>
      <c r="Q7">
        <f>234-72</f>
        <v>162</v>
      </c>
    </row>
    <row r="8" spans="1:17" x14ac:dyDescent="0.4">
      <c r="A8">
        <v>6</v>
      </c>
      <c r="B8">
        <v>-1.0115019999999999</v>
      </c>
      <c r="C8">
        <v>5.3899039999999996</v>
      </c>
      <c r="E8" t="s">
        <v>25</v>
      </c>
      <c r="F8">
        <f t="shared" si="0"/>
        <v>45.027847556154626</v>
      </c>
      <c r="G8">
        <f t="shared" si="5"/>
        <v>225.02784755615463</v>
      </c>
      <c r="H8">
        <f t="shared" si="2"/>
        <v>45</v>
      </c>
      <c r="I8">
        <f t="shared" si="2"/>
        <v>225</v>
      </c>
      <c r="J8">
        <f>ATAN((B2-B10)/(C2-C10))</f>
        <v>-0.78491213185391606</v>
      </c>
      <c r="K8">
        <f t="shared" si="3"/>
        <v>44.972152443845374</v>
      </c>
      <c r="L8">
        <f t="shared" si="6"/>
        <v>44.972152443845374</v>
      </c>
      <c r="M8">
        <f>$B$2-$B$10</f>
        <v>1.8528880000000001</v>
      </c>
      <c r="O8" t="s">
        <v>25</v>
      </c>
      <c r="P8">
        <v>-45</v>
      </c>
      <c r="Q8">
        <f>162-45</f>
        <v>117</v>
      </c>
    </row>
    <row r="9" spans="1:17" x14ac:dyDescent="0.4">
      <c r="A9">
        <v>7</v>
      </c>
      <c r="B9">
        <v>-1.577814</v>
      </c>
      <c r="C9">
        <v>4.9784550000000003</v>
      </c>
      <c r="E9" t="s">
        <v>26</v>
      </c>
      <c r="F9">
        <f t="shared" si="0"/>
        <v>35.997913293110244</v>
      </c>
      <c r="G9">
        <f t="shared" si="5"/>
        <v>215.99791329311023</v>
      </c>
      <c r="H9">
        <f t="shared" si="2"/>
        <v>36</v>
      </c>
      <c r="I9">
        <f t="shared" si="2"/>
        <v>216</v>
      </c>
      <c r="J9">
        <f>ATAN((B2-B11)/(C2-C11))</f>
        <v>-0.94251421598268825</v>
      </c>
      <c r="K9">
        <f t="shared" si="3"/>
        <v>54.002086706889756</v>
      </c>
      <c r="L9">
        <f t="shared" si="6"/>
        <v>54.002086706889756</v>
      </c>
      <c r="M9">
        <f>$B$2-$B$11</f>
        <v>1.6365759999999998</v>
      </c>
      <c r="O9" t="s">
        <v>26</v>
      </c>
      <c r="P9">
        <f>36-90</f>
        <v>-54</v>
      </c>
      <c r="Q9">
        <f>162-36</f>
        <v>126</v>
      </c>
    </row>
    <row r="10" spans="1:17" x14ac:dyDescent="0.4">
      <c r="A10">
        <v>8</v>
      </c>
      <c r="B10">
        <v>-2.2028880000000002</v>
      </c>
      <c r="C10">
        <v>3.0546899999999999</v>
      </c>
      <c r="E10" t="s">
        <v>27</v>
      </c>
      <c r="F10">
        <f t="shared" si="0"/>
        <v>144.00208670688977</v>
      </c>
      <c r="G10">
        <f t="shared" si="1"/>
        <v>-35.99791329311023</v>
      </c>
      <c r="H10">
        <f t="shared" si="2"/>
        <v>144</v>
      </c>
      <c r="I10">
        <f t="shared" si="2"/>
        <v>-36</v>
      </c>
      <c r="J10">
        <f>ATAN((B3-B4)/(C3-C4))</f>
        <v>0.94251421598268825</v>
      </c>
      <c r="K10">
        <f t="shared" si="3"/>
        <v>-54.002086706889756</v>
      </c>
      <c r="L10">
        <f t="shared" si="6"/>
        <v>125.99791329311024</v>
      </c>
      <c r="M10">
        <f>$B$3-$B$4</f>
        <v>-1.6365759999999998</v>
      </c>
    </row>
    <row r="11" spans="1:17" x14ac:dyDescent="0.4">
      <c r="A11">
        <v>9</v>
      </c>
      <c r="B11">
        <v>-1.9865759999999999</v>
      </c>
      <c r="C11">
        <v>2.388951</v>
      </c>
      <c r="E11" t="s">
        <v>6</v>
      </c>
      <c r="F11">
        <f t="shared" si="0"/>
        <v>134.97215244384537</v>
      </c>
      <c r="G11">
        <f t="shared" si="1"/>
        <v>-45.027847556154626</v>
      </c>
      <c r="H11">
        <f t="shared" si="2"/>
        <v>135</v>
      </c>
      <c r="I11">
        <f t="shared" si="2"/>
        <v>-45</v>
      </c>
      <c r="J11">
        <f>ATAN((B3-B5)/(C3-C5))</f>
        <v>0.78491213185391606</v>
      </c>
      <c r="K11">
        <f t="shared" si="3"/>
        <v>-44.972152443845374</v>
      </c>
      <c r="L11">
        <f t="shared" si="6"/>
        <v>135.02784755615463</v>
      </c>
      <c r="M11">
        <f>$B$3-$B$5</f>
        <v>-1.8528880000000001</v>
      </c>
      <c r="O11" t="s">
        <v>48</v>
      </c>
      <c r="P11">
        <v>54</v>
      </c>
      <c r="Q11">
        <f>18-144</f>
        <v>-126</v>
      </c>
    </row>
    <row r="12" spans="1:17" x14ac:dyDescent="0.4">
      <c r="E12" t="s">
        <v>28</v>
      </c>
      <c r="F12">
        <f t="shared" si="0"/>
        <v>108.00163969683007</v>
      </c>
      <c r="G12">
        <f t="shared" si="1"/>
        <v>-71.998360303169932</v>
      </c>
      <c r="H12">
        <f t="shared" si="2"/>
        <v>108</v>
      </c>
      <c r="I12">
        <f t="shared" si="2"/>
        <v>-72</v>
      </c>
      <c r="J12">
        <f>ATAN((B3-B6)/(C3-C6))</f>
        <v>0.3141878834673984</v>
      </c>
      <c r="K12">
        <f t="shared" si="3"/>
        <v>-18.001639696830061</v>
      </c>
      <c r="L12">
        <f t="shared" si="6"/>
        <v>161.99836030316993</v>
      </c>
      <c r="M12">
        <f>$B$3-$B$6</f>
        <v>-1.227814</v>
      </c>
      <c r="O12" t="s">
        <v>49</v>
      </c>
      <c r="P12">
        <v>45</v>
      </c>
      <c r="Q12">
        <v>-117</v>
      </c>
    </row>
    <row r="13" spans="1:17" x14ac:dyDescent="0.4">
      <c r="E13" t="s">
        <v>29</v>
      </c>
      <c r="F13">
        <f t="shared" si="0"/>
        <v>98.971802211978201</v>
      </c>
      <c r="G13">
        <f t="shared" si="1"/>
        <v>-81.028197788021799</v>
      </c>
      <c r="H13">
        <f t="shared" si="2"/>
        <v>99</v>
      </c>
      <c r="I13">
        <f t="shared" si="2"/>
        <v>-81</v>
      </c>
      <c r="J13">
        <f>ATAN((B3-B7)/(C3-C7))</f>
        <v>0.1565874884367299</v>
      </c>
      <c r="K13">
        <f t="shared" si="3"/>
        <v>-8.9718022119782042</v>
      </c>
      <c r="L13">
        <f t="shared" si="6"/>
        <v>171.0281977880218</v>
      </c>
      <c r="M13">
        <f>$B$3-$B$7</f>
        <v>-0.66150199999999992</v>
      </c>
      <c r="O13" t="s">
        <v>28</v>
      </c>
      <c r="P13">
        <v>18</v>
      </c>
      <c r="Q13">
        <v>-162</v>
      </c>
    </row>
    <row r="14" spans="1:17" x14ac:dyDescent="0.4">
      <c r="E14" t="s">
        <v>30</v>
      </c>
      <c r="F14">
        <f t="shared" si="0"/>
        <v>71.998519886625928</v>
      </c>
      <c r="G14">
        <f t="shared" si="1"/>
        <v>-108.00148011337407</v>
      </c>
      <c r="H14">
        <f t="shared" si="2"/>
        <v>72</v>
      </c>
      <c r="I14">
        <f t="shared" si="2"/>
        <v>-108</v>
      </c>
      <c r="J14">
        <f>ATAN((B3-B8)/(C3-C8))</f>
        <v>-0.31418509821065976</v>
      </c>
      <c r="K14">
        <f t="shared" si="3"/>
        <v>18.001480113374079</v>
      </c>
      <c r="L14">
        <f t="shared" si="6"/>
        <v>18.001480113374079</v>
      </c>
      <c r="M14">
        <f>$B$3-$B$8</f>
        <v>1.3615019999999998</v>
      </c>
      <c r="O14" t="s">
        <v>29</v>
      </c>
      <c r="P14">
        <v>9</v>
      </c>
      <c r="Q14">
        <v>-153</v>
      </c>
    </row>
    <row r="15" spans="1:17" x14ac:dyDescent="0.4">
      <c r="E15" t="s">
        <v>31</v>
      </c>
      <c r="F15">
        <f t="shared" si="0"/>
        <v>62.968768719095237</v>
      </c>
      <c r="G15">
        <f t="shared" si="1"/>
        <v>-117.03123128090476</v>
      </c>
      <c r="H15">
        <f t="shared" si="2"/>
        <v>63</v>
      </c>
      <c r="I15">
        <f t="shared" si="2"/>
        <v>-117</v>
      </c>
      <c r="J15">
        <f>ATAN((B3-B9)/(C3-C9))</f>
        <v>-0.47178398671987237</v>
      </c>
      <c r="K15">
        <f t="shared" si="3"/>
        <v>27.031231280904766</v>
      </c>
      <c r="L15">
        <f t="shared" si="6"/>
        <v>27.031231280904766</v>
      </c>
      <c r="M15">
        <f>$B$3-$B$9</f>
        <v>1.9278140000000001</v>
      </c>
      <c r="O15" t="s">
        <v>30</v>
      </c>
      <c r="P15">
        <v>-18</v>
      </c>
      <c r="Q15">
        <v>162</v>
      </c>
    </row>
    <row r="16" spans="1:17" x14ac:dyDescent="0.4">
      <c r="E16" t="s">
        <v>32</v>
      </c>
      <c r="F16">
        <f t="shared" si="0"/>
        <v>35.99865293435424</v>
      </c>
      <c r="G16">
        <f t="shared" si="1"/>
        <v>-144.00134706564575</v>
      </c>
      <c r="H16">
        <f t="shared" si="2"/>
        <v>36</v>
      </c>
      <c r="I16">
        <f t="shared" si="2"/>
        <v>-144</v>
      </c>
      <c r="J16">
        <f>ATAN((B3-B10)/(C3-C10))</f>
        <v>-0.94250130680769695</v>
      </c>
      <c r="K16">
        <f t="shared" si="3"/>
        <v>54.00134706564576</v>
      </c>
      <c r="L16">
        <f t="shared" si="6"/>
        <v>54.00134706564576</v>
      </c>
      <c r="M16">
        <f>$B$3-$B$10</f>
        <v>2.5528880000000003</v>
      </c>
      <c r="O16" t="s">
        <v>31</v>
      </c>
      <c r="P16">
        <v>-27</v>
      </c>
      <c r="Q16">
        <v>171</v>
      </c>
    </row>
    <row r="17" spans="5:17" x14ac:dyDescent="0.4">
      <c r="E17" t="s">
        <v>33</v>
      </c>
      <c r="F17">
        <f t="shared" si="0"/>
        <v>26.968961882873892</v>
      </c>
      <c r="G17">
        <f t="shared" si="1"/>
        <v>-153.03103811712612</v>
      </c>
      <c r="H17">
        <f t="shared" si="2"/>
        <v>27</v>
      </c>
      <c r="I17">
        <f t="shared" si="2"/>
        <v>-153</v>
      </c>
      <c r="J17">
        <f>ATAN((B3-B11)/(C3-C11))</f>
        <v>-1.1000991460938978</v>
      </c>
      <c r="K17">
        <f t="shared" si="3"/>
        <v>63.031038117126108</v>
      </c>
      <c r="L17">
        <f t="shared" si="6"/>
        <v>63.031038117126108</v>
      </c>
      <c r="M17">
        <f>$B$3-$B11</f>
        <v>2.336576</v>
      </c>
      <c r="O17" t="s">
        <v>32</v>
      </c>
      <c r="P17">
        <v>-54</v>
      </c>
      <c r="Q17">
        <v>126</v>
      </c>
    </row>
    <row r="18" spans="5:17" x14ac:dyDescent="0.4">
      <c r="E18" t="s">
        <v>34</v>
      </c>
      <c r="F18">
        <f t="shared" si="0"/>
        <v>81.029684447320136</v>
      </c>
      <c r="G18">
        <f t="shared" si="1"/>
        <v>-98.970315552679864</v>
      </c>
      <c r="H18">
        <f t="shared" si="2"/>
        <v>81</v>
      </c>
      <c r="I18">
        <f t="shared" si="2"/>
        <v>-99</v>
      </c>
      <c r="J18">
        <f>ATAN((B4-B6)/(C4-C6))</f>
        <v>-0.15656154133711839</v>
      </c>
      <c r="K18">
        <f t="shared" si="3"/>
        <v>8.9703155526798586</v>
      </c>
      <c r="L18">
        <f t="shared" si="6"/>
        <v>8.9703155526798586</v>
      </c>
      <c r="M18">
        <f>$B$4-$B$6</f>
        <v>0.40876199999999985</v>
      </c>
      <c r="O18" t="s">
        <v>33</v>
      </c>
      <c r="P18">
        <v>-63</v>
      </c>
      <c r="Q18">
        <v>135</v>
      </c>
    </row>
    <row r="19" spans="5:17" x14ac:dyDescent="0.4">
      <c r="E19" t="s">
        <v>35</v>
      </c>
      <c r="F19">
        <f t="shared" si="0"/>
        <v>71.999909114359681</v>
      </c>
      <c r="G19">
        <f t="shared" si="1"/>
        <v>-108.00009088564032</v>
      </c>
      <c r="H19">
        <f t="shared" si="2"/>
        <v>72</v>
      </c>
      <c r="I19">
        <f t="shared" si="2"/>
        <v>-108</v>
      </c>
      <c r="J19">
        <f>ATAN((B4-B7)/(C4-C7))</f>
        <v>-0.31416085161264556</v>
      </c>
      <c r="K19">
        <f t="shared" si="3"/>
        <v>18.000090885640315</v>
      </c>
      <c r="L19">
        <f t="shared" si="6"/>
        <v>18.000090885640315</v>
      </c>
      <c r="M19">
        <f>$B$4-$B$7</f>
        <v>0.975074</v>
      </c>
    </row>
    <row r="20" spans="5:17" x14ac:dyDescent="0.4">
      <c r="E20" t="s">
        <v>7</v>
      </c>
      <c r="F20">
        <f t="shared" si="0"/>
        <v>45.027458660155119</v>
      </c>
      <c r="G20">
        <f>IF(F20+180&lt;180,F20+180,F20-180)+360</f>
        <v>225.02745866015511</v>
      </c>
      <c r="H20">
        <f t="shared" si="2"/>
        <v>45</v>
      </c>
      <c r="I20">
        <f t="shared" si="2"/>
        <v>225</v>
      </c>
      <c r="J20">
        <f>ATAN((B4-B8)/(C4-C8))</f>
        <v>-0.78491891936955527</v>
      </c>
      <c r="K20">
        <f t="shared" si="3"/>
        <v>44.972541339844881</v>
      </c>
      <c r="L20">
        <f t="shared" si="6"/>
        <v>44.972541339844881</v>
      </c>
      <c r="M20">
        <f>$B$4-$B$8</f>
        <v>2.9980779999999996</v>
      </c>
    </row>
    <row r="21" spans="5:17" x14ac:dyDescent="0.4">
      <c r="E21" t="s">
        <v>8</v>
      </c>
      <c r="F21">
        <f t="shared" si="0"/>
        <v>35.998138584543675</v>
      </c>
      <c r="G21">
        <f t="shared" ref="G21:G22" si="7">IF(F21+180&lt;180,F21+180,F21-180)+360</f>
        <v>215.99813858454368</v>
      </c>
      <c r="H21">
        <f t="shared" si="2"/>
        <v>36</v>
      </c>
      <c r="I21">
        <f t="shared" si="2"/>
        <v>216</v>
      </c>
      <c r="J21">
        <f>ATAN((B4-B9)/(C4-C9))</f>
        <v>-0.94251028390539837</v>
      </c>
      <c r="K21">
        <f t="shared" si="3"/>
        <v>54.001861415456325</v>
      </c>
      <c r="L21">
        <f t="shared" si="6"/>
        <v>54.001861415456325</v>
      </c>
      <c r="M21">
        <f>$B$4-$B$9</f>
        <v>3.5643899999999999</v>
      </c>
    </row>
    <row r="22" spans="5:17" x14ac:dyDescent="0.4">
      <c r="E22" t="s">
        <v>9</v>
      </c>
      <c r="F22">
        <f t="shared" si="0"/>
        <v>9.0292566864487753</v>
      </c>
      <c r="G22">
        <f t="shared" si="7"/>
        <v>189.02925668644878</v>
      </c>
      <c r="H22">
        <f t="shared" si="2"/>
        <v>9</v>
      </c>
      <c r="I22">
        <f t="shared" si="2"/>
        <v>189</v>
      </c>
      <c r="J22">
        <f>ATAN((B4-B10)/(C4-C10))</f>
        <v>-1.4132060686086521</v>
      </c>
      <c r="K22">
        <f t="shared" si="3"/>
        <v>80.970743313551225</v>
      </c>
      <c r="L22">
        <f t="shared" si="6"/>
        <v>80.970743313551225</v>
      </c>
      <c r="M22">
        <f>$B$4-$B$10</f>
        <v>4.1894640000000001</v>
      </c>
    </row>
    <row r="23" spans="5:17" x14ac:dyDescent="0.4">
      <c r="E23" t="s">
        <v>10</v>
      </c>
      <c r="F23">
        <f t="shared" si="0"/>
        <v>0</v>
      </c>
      <c r="G23">
        <f>IF(F23+180&lt;180,F23+180,F23-180)+360</f>
        <v>180</v>
      </c>
      <c r="H23">
        <f t="shared" si="2"/>
        <v>0</v>
      </c>
      <c r="I23">
        <f t="shared" si="2"/>
        <v>180</v>
      </c>
      <c r="J23" t="e">
        <f>ATAN((B4-B11)/(C4-C11))</f>
        <v>#DIV/0!</v>
      </c>
      <c r="K23">
        <v>90</v>
      </c>
      <c r="L23">
        <f t="shared" si="6"/>
        <v>90</v>
      </c>
      <c r="M23">
        <f>$B$4-$B$11</f>
        <v>3.9731519999999998</v>
      </c>
    </row>
    <row r="24" spans="5:17" x14ac:dyDescent="0.4">
      <c r="E24" t="s">
        <v>36</v>
      </c>
      <c r="F24">
        <f t="shared" si="0"/>
        <v>71.999869060485906</v>
      </c>
      <c r="G24">
        <f t="shared" si="1"/>
        <v>-108.00013093951409</v>
      </c>
      <c r="H24">
        <f t="shared" si="2"/>
        <v>72</v>
      </c>
      <c r="I24">
        <f t="shared" si="2"/>
        <v>-108</v>
      </c>
      <c r="J24">
        <f>ATAN((B5-B6)/(C5-C6))</f>
        <v>-0.31416155068462126</v>
      </c>
      <c r="K24">
        <f t="shared" si="3"/>
        <v>18.000130939514097</v>
      </c>
      <c r="L24">
        <f t="shared" si="6"/>
        <v>18.000130939514097</v>
      </c>
      <c r="M24">
        <f>$B$5-$B$6</f>
        <v>0.62507400000000013</v>
      </c>
    </row>
    <row r="25" spans="5:17" x14ac:dyDescent="0.4">
      <c r="E25" t="s">
        <v>37</v>
      </c>
      <c r="F25">
        <f t="shared" si="0"/>
        <v>62.970107581411106</v>
      </c>
      <c r="G25">
        <f t="shared" si="1"/>
        <v>-117.0298924185889</v>
      </c>
      <c r="H25">
        <f t="shared" si="2"/>
        <v>63</v>
      </c>
      <c r="I25">
        <f t="shared" si="2"/>
        <v>-117</v>
      </c>
      <c r="J25">
        <f>ATAN((B5-B7)/(C5-C7))</f>
        <v>-0.47176061916422951</v>
      </c>
      <c r="K25">
        <f t="shared" si="3"/>
        <v>27.029892418588894</v>
      </c>
      <c r="L25">
        <f t="shared" si="6"/>
        <v>27.029892418588894</v>
      </c>
      <c r="M25">
        <f>$B$5-$B$7</f>
        <v>1.1913860000000003</v>
      </c>
    </row>
    <row r="26" spans="5:17" x14ac:dyDescent="0.4">
      <c r="E26" t="s">
        <v>11</v>
      </c>
      <c r="F26">
        <f t="shared" si="0"/>
        <v>35.997934554328467</v>
      </c>
      <c r="G26">
        <f>IF(F26+180&lt;180,F26+180,F26-180)+360</f>
        <v>215.99793455432848</v>
      </c>
      <c r="H26">
        <f t="shared" si="2"/>
        <v>36</v>
      </c>
      <c r="I26">
        <f t="shared" si="2"/>
        <v>216</v>
      </c>
      <c r="J26">
        <f>ATAN((B5-B8)/(C5-C8))</f>
        <v>-0.94251384490442724</v>
      </c>
      <c r="K26">
        <f t="shared" si="3"/>
        <v>54.002065445671533</v>
      </c>
      <c r="L26">
        <f t="shared" si="6"/>
        <v>54.002065445671533</v>
      </c>
      <c r="M26">
        <f>$B$5-$B$8</f>
        <v>3.2143899999999999</v>
      </c>
    </row>
    <row r="27" spans="5:17" x14ac:dyDescent="0.4">
      <c r="E27" t="s">
        <v>12</v>
      </c>
      <c r="F27">
        <f t="shared" si="0"/>
        <v>26.968723373045357</v>
      </c>
      <c r="G27">
        <f t="shared" ref="G27:G28" si="8">IF(F27+180&lt;180,F27+180,F27-180)+360</f>
        <v>206.96872337304535</v>
      </c>
      <c r="H27">
        <f t="shared" si="2"/>
        <v>27</v>
      </c>
      <c r="I27">
        <f t="shared" si="2"/>
        <v>207</v>
      </c>
      <c r="J27">
        <f>ATAN((B5-B9)/(C5-C9))</f>
        <v>-1.1001033088757042</v>
      </c>
      <c r="K27">
        <f t="shared" si="3"/>
        <v>63.031276626954643</v>
      </c>
      <c r="L27">
        <f t="shared" si="6"/>
        <v>63.031276626954643</v>
      </c>
      <c r="M27">
        <f>$B$5-$B$9</f>
        <v>3.7807020000000002</v>
      </c>
    </row>
    <row r="28" spans="5:17" x14ac:dyDescent="0.4">
      <c r="E28" t="s">
        <v>13</v>
      </c>
      <c r="F28">
        <f t="shared" si="0"/>
        <v>0</v>
      </c>
      <c r="G28">
        <f t="shared" si="8"/>
        <v>180</v>
      </c>
      <c r="H28">
        <f t="shared" si="2"/>
        <v>0</v>
      </c>
      <c r="I28">
        <f t="shared" si="2"/>
        <v>180</v>
      </c>
      <c r="J28" t="e">
        <f>ATAN((B5-B10)/(C5-C10))</f>
        <v>#DIV/0!</v>
      </c>
      <c r="K28">
        <v>90</v>
      </c>
      <c r="L28">
        <f t="shared" si="6"/>
        <v>90</v>
      </c>
      <c r="M28">
        <f>$B$5-$B$10</f>
        <v>4.4057760000000004</v>
      </c>
    </row>
    <row r="29" spans="5:17" x14ac:dyDescent="0.4">
      <c r="E29" t="s">
        <v>14</v>
      </c>
      <c r="F29">
        <f t="shared" si="0"/>
        <v>-9.0292566864487753</v>
      </c>
      <c r="G29">
        <f t="shared" si="1"/>
        <v>170.97074331355122</v>
      </c>
      <c r="H29">
        <f t="shared" si="2"/>
        <v>-9</v>
      </c>
      <c r="I29">
        <f t="shared" si="2"/>
        <v>171</v>
      </c>
      <c r="J29">
        <f>ATAN((B5-B11)/(C5-C11))</f>
        <v>1.4132060686086521</v>
      </c>
      <c r="K29">
        <f t="shared" si="3"/>
        <v>-80.970743313551225</v>
      </c>
      <c r="L29">
        <f t="shared" si="6"/>
        <v>99.029256686448775</v>
      </c>
      <c r="M29">
        <f>$B$5-$B$11</f>
        <v>4.1894640000000001</v>
      </c>
    </row>
    <row r="30" spans="5:17" x14ac:dyDescent="0.4">
      <c r="E30" t="s">
        <v>38</v>
      </c>
      <c r="F30">
        <f t="shared" si="0"/>
        <v>9.0289585525480902</v>
      </c>
      <c r="G30">
        <f>IF(F30+180&lt;180,F30+180,F30-180)+360</f>
        <v>189.02895855254809</v>
      </c>
      <c r="H30">
        <f t="shared" si="2"/>
        <v>9</v>
      </c>
      <c r="I30">
        <f t="shared" si="2"/>
        <v>189</v>
      </c>
      <c r="J30">
        <f>ATAN((B6-B8)/(C6-C8))</f>
        <v>-1.4132112720268311</v>
      </c>
      <c r="K30">
        <f t="shared" si="3"/>
        <v>80.97104144745191</v>
      </c>
      <c r="L30">
        <f t="shared" si="6"/>
        <v>80.97104144745191</v>
      </c>
      <c r="M30">
        <f>$B$6-$B$8</f>
        <v>2.5893160000000002</v>
      </c>
    </row>
    <row r="31" spans="5:17" x14ac:dyDescent="0.4">
      <c r="E31" t="s">
        <v>39</v>
      </c>
      <c r="F31">
        <f t="shared" si="0"/>
        <v>0</v>
      </c>
      <c r="G31">
        <f>IF(F31+180&lt;180,F31+180,F31-180)+360</f>
        <v>180</v>
      </c>
      <c r="H31">
        <f t="shared" si="2"/>
        <v>0</v>
      </c>
      <c r="I31">
        <f t="shared" si="2"/>
        <v>180</v>
      </c>
      <c r="J31" t="e">
        <f>ATAN((B6-B9)/(C6-C9))</f>
        <v>#DIV/0!</v>
      </c>
      <c r="K31">
        <v>90</v>
      </c>
      <c r="L31">
        <f t="shared" si="6"/>
        <v>90</v>
      </c>
      <c r="M31">
        <f>$B$6-$B$9</f>
        <v>3.1556280000000001</v>
      </c>
    </row>
    <row r="32" spans="5:17" x14ac:dyDescent="0.4">
      <c r="E32" t="s">
        <v>15</v>
      </c>
      <c r="F32">
        <f t="shared" si="0"/>
        <v>-26.96872337304535</v>
      </c>
      <c r="G32">
        <f t="shared" si="1"/>
        <v>153.03127662695465</v>
      </c>
      <c r="H32">
        <f t="shared" si="2"/>
        <v>-27</v>
      </c>
      <c r="I32">
        <f t="shared" si="2"/>
        <v>153</v>
      </c>
      <c r="J32">
        <f>ATAN((B6-B10)/(C6-C10))</f>
        <v>1.1001033088757042</v>
      </c>
      <c r="K32">
        <f t="shared" si="3"/>
        <v>-63.031276626954643</v>
      </c>
      <c r="L32">
        <f t="shared" si="6"/>
        <v>116.96872337304535</v>
      </c>
      <c r="M32">
        <f>$B$6-$B$10</f>
        <v>3.7807020000000002</v>
      </c>
    </row>
    <row r="33" spans="5:13" x14ac:dyDescent="0.4">
      <c r="E33" t="s">
        <v>16</v>
      </c>
      <c r="F33">
        <f t="shared" si="0"/>
        <v>-35.998138584543682</v>
      </c>
      <c r="G33">
        <f t="shared" si="1"/>
        <v>144.00186141545632</v>
      </c>
      <c r="H33">
        <f t="shared" si="2"/>
        <v>-36</v>
      </c>
      <c r="I33">
        <f t="shared" si="2"/>
        <v>144</v>
      </c>
      <c r="J33">
        <f>ATAN((B6-B11)/(C6-C11))</f>
        <v>0.94251028390539837</v>
      </c>
      <c r="K33">
        <f t="shared" si="3"/>
        <v>-54.001861415456325</v>
      </c>
      <c r="L33">
        <f t="shared" si="6"/>
        <v>125.99813858454368</v>
      </c>
      <c r="M33">
        <f>$B$6-$B$11</f>
        <v>3.5643899999999999</v>
      </c>
    </row>
    <row r="34" spans="5:13" x14ac:dyDescent="0.4">
      <c r="E34" t="s">
        <v>40</v>
      </c>
      <c r="F34">
        <f t="shared" si="0"/>
        <v>0</v>
      </c>
      <c r="G34">
        <f>IF(F34+180&lt;180,F34+180,F34-180)+360</f>
        <v>180</v>
      </c>
      <c r="H34">
        <f t="shared" si="2"/>
        <v>0</v>
      </c>
      <c r="I34">
        <f t="shared" si="2"/>
        <v>180</v>
      </c>
      <c r="J34" t="e">
        <f>ATAN((B7-B8)/(C7-C8))</f>
        <v>#DIV/0!</v>
      </c>
      <c r="K34">
        <v>90</v>
      </c>
      <c r="L34">
        <f t="shared" si="6"/>
        <v>90</v>
      </c>
      <c r="M34">
        <f>$B$7-$B$8</f>
        <v>2.0230039999999998</v>
      </c>
    </row>
    <row r="35" spans="5:13" x14ac:dyDescent="0.4">
      <c r="E35" t="s">
        <v>41</v>
      </c>
      <c r="F35">
        <f t="shared" si="0"/>
        <v>-9.0289585525480902</v>
      </c>
      <c r="G35">
        <f t="shared" si="1"/>
        <v>170.97104144745191</v>
      </c>
      <c r="H35">
        <f t="shared" si="2"/>
        <v>-9</v>
      </c>
      <c r="I35">
        <f t="shared" si="2"/>
        <v>171</v>
      </c>
      <c r="J35">
        <f>ATAN((B7-B9)/(C7-C9))</f>
        <v>1.4132112720268311</v>
      </c>
      <c r="K35">
        <f t="shared" si="3"/>
        <v>-80.97104144745191</v>
      </c>
      <c r="L35">
        <f t="shared" si="6"/>
        <v>99.02895855254809</v>
      </c>
      <c r="M35">
        <f t="shared" ref="M35" si="9">$B$7-$B$9</f>
        <v>2.5893160000000002</v>
      </c>
    </row>
    <row r="36" spans="5:13" x14ac:dyDescent="0.4">
      <c r="E36" t="s">
        <v>17</v>
      </c>
      <c r="F36">
        <f t="shared" si="0"/>
        <v>-35.997934554328467</v>
      </c>
      <c r="G36">
        <f t="shared" si="1"/>
        <v>144.00206544567152</v>
      </c>
      <c r="H36">
        <f t="shared" si="2"/>
        <v>-36</v>
      </c>
      <c r="I36">
        <f t="shared" si="2"/>
        <v>144</v>
      </c>
      <c r="J36">
        <f>ATAN((B7-B10)/(C7-C10))</f>
        <v>0.94251384490442724</v>
      </c>
      <c r="K36">
        <f t="shared" si="3"/>
        <v>-54.002065445671533</v>
      </c>
      <c r="L36">
        <f t="shared" si="6"/>
        <v>125.99793455432847</v>
      </c>
      <c r="M36">
        <f>$B$7-$B$10</f>
        <v>3.2143899999999999</v>
      </c>
    </row>
    <row r="37" spans="5:13" x14ac:dyDescent="0.4">
      <c r="E37" t="s">
        <v>18</v>
      </c>
      <c r="F37">
        <f t="shared" si="0"/>
        <v>-45.027458660155105</v>
      </c>
      <c r="G37">
        <f t="shared" si="1"/>
        <v>134.97254133984489</v>
      </c>
      <c r="H37">
        <f t="shared" si="2"/>
        <v>-45</v>
      </c>
      <c r="I37">
        <f t="shared" si="2"/>
        <v>135</v>
      </c>
      <c r="J37">
        <f>ATAN((B7-B11)/(C7-C11))</f>
        <v>0.78491891936955527</v>
      </c>
      <c r="K37">
        <f t="shared" si="3"/>
        <v>-44.972541339844881</v>
      </c>
      <c r="L37">
        <f t="shared" si="6"/>
        <v>135.02745866015511</v>
      </c>
      <c r="M37">
        <f>$B$7-$B$11</f>
        <v>2.9980779999999996</v>
      </c>
    </row>
    <row r="38" spans="5:13" x14ac:dyDescent="0.4">
      <c r="E38" t="s">
        <v>42</v>
      </c>
      <c r="F38">
        <f>90-IF(M38&lt;0,K38,L38)+360</f>
        <v>297.02989241858893</v>
      </c>
      <c r="G38">
        <f t="shared" si="1"/>
        <v>117.02989241858893</v>
      </c>
      <c r="H38">
        <f t="shared" si="2"/>
        <v>297</v>
      </c>
      <c r="I38">
        <f t="shared" si="2"/>
        <v>117</v>
      </c>
      <c r="J38">
        <f>ATAN((B8-B10)/(C8-C10))</f>
        <v>0.47176061916422951</v>
      </c>
      <c r="K38">
        <f t="shared" si="3"/>
        <v>-27.029892418588894</v>
      </c>
      <c r="L38">
        <f t="shared" si="6"/>
        <v>152.9701075814111</v>
      </c>
      <c r="M38">
        <f>$B$8-$B$10</f>
        <v>1.1913860000000003</v>
      </c>
    </row>
    <row r="39" spans="5:13" x14ac:dyDescent="0.4">
      <c r="E39" t="s">
        <v>43</v>
      </c>
      <c r="F39">
        <f t="shared" ref="F39:F41" si="10">90-IF(M39&lt;0,K39,L39)+360</f>
        <v>288.0000908856403</v>
      </c>
      <c r="G39">
        <f t="shared" si="1"/>
        <v>108.0000908856403</v>
      </c>
      <c r="H39">
        <f t="shared" si="2"/>
        <v>288</v>
      </c>
      <c r="I39">
        <f t="shared" si="2"/>
        <v>108</v>
      </c>
      <c r="J39">
        <f>ATAN((B8-B11)/(C8-C11))</f>
        <v>0.31416085161264556</v>
      </c>
      <c r="K39">
        <f t="shared" si="3"/>
        <v>-18.000090885640315</v>
      </c>
      <c r="L39">
        <f t="shared" si="6"/>
        <v>161.9999091143597</v>
      </c>
      <c r="M39">
        <f>$B$8-$B$11</f>
        <v>0.975074</v>
      </c>
    </row>
    <row r="40" spans="5:13" x14ac:dyDescent="0.4">
      <c r="E40" t="s">
        <v>44</v>
      </c>
      <c r="F40">
        <f t="shared" si="10"/>
        <v>288.00013093951407</v>
      </c>
      <c r="G40">
        <f t="shared" si="1"/>
        <v>108.00013093951407</v>
      </c>
      <c r="H40">
        <f t="shared" si="2"/>
        <v>288</v>
      </c>
      <c r="I40">
        <f t="shared" si="2"/>
        <v>108</v>
      </c>
      <c r="J40">
        <f>ATAN((B9-B10)/(C9-C10))</f>
        <v>0.31416155068462126</v>
      </c>
      <c r="K40">
        <f t="shared" si="3"/>
        <v>-18.000130939514097</v>
      </c>
      <c r="L40">
        <f t="shared" si="6"/>
        <v>161.99986906048591</v>
      </c>
      <c r="M40">
        <f>$B$9-$B$10</f>
        <v>0.62507400000000013</v>
      </c>
    </row>
    <row r="41" spans="5:13" x14ac:dyDescent="0.4">
      <c r="E41" t="s">
        <v>45</v>
      </c>
      <c r="F41">
        <f t="shared" si="10"/>
        <v>278.97031555267984</v>
      </c>
      <c r="G41">
        <f t="shared" si="1"/>
        <v>98.970315552679835</v>
      </c>
      <c r="H41">
        <f t="shared" si="2"/>
        <v>279</v>
      </c>
      <c r="I41">
        <f t="shared" si="2"/>
        <v>99</v>
      </c>
      <c r="J41">
        <f>ATAN((B9-B11)/(C9-C11))</f>
        <v>0.15656154133711839</v>
      </c>
      <c r="K41">
        <f t="shared" si="3"/>
        <v>-8.9703155526798586</v>
      </c>
      <c r="L41">
        <f t="shared" si="6"/>
        <v>171.02968444732014</v>
      </c>
      <c r="M41">
        <f>$B$89-$B$11</f>
        <v>1.9865759999999999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안단태</cp:lastModifiedBy>
  <dcterms:created xsi:type="dcterms:W3CDTF">2017-08-09T07:05:38Z</dcterms:created>
  <dcterms:modified xsi:type="dcterms:W3CDTF">2017-08-15T19:53:08Z</dcterms:modified>
</cp:coreProperties>
</file>