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tti\Downloads\"/>
    </mc:Choice>
  </mc:AlternateContent>
  <xr:revisionPtr revIDLastSave="0" documentId="13_ncr:1_{410DD0C7-0706-4147-A0BA-32981B527122}" xr6:coauthVersionLast="40" xr6:coauthVersionMax="40" xr10:uidLastSave="{00000000-0000-0000-0000-000000000000}"/>
  <bookViews>
    <workbookView xWindow="0" yWindow="0" windowWidth="19200" windowHeight="6270" xr2:uid="{00000000-000D-0000-FFFF-FFFF00000000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D23" i="1" l="1"/>
  <c r="K30" i="1" s="1"/>
  <c r="F22" i="1"/>
  <c r="K29" i="1" l="1"/>
  <c r="B44" i="1"/>
  <c r="E23" i="1"/>
  <c r="K31" i="1" s="1"/>
  <c r="F21" i="1"/>
  <c r="F23" i="1" s="1"/>
  <c r="N44" i="1"/>
  <c r="Q23" i="1"/>
  <c r="W31" i="1" s="1"/>
  <c r="R22" i="1"/>
  <c r="R21" i="1"/>
  <c r="H29" i="1" l="1"/>
  <c r="I22" i="1"/>
  <c r="J22" i="1"/>
  <c r="J21" i="1"/>
  <c r="I21" i="1"/>
  <c r="R23" i="1"/>
  <c r="U21" i="1" s="1"/>
  <c r="K32" i="1"/>
  <c r="C44" i="1" s="1"/>
  <c r="G43" i="1" s="1"/>
  <c r="C41" i="1"/>
  <c r="G40" i="1" s="1"/>
  <c r="W32" i="1"/>
  <c r="O44" i="1" s="1"/>
  <c r="S43" i="1" s="1"/>
  <c r="P23" i="1"/>
  <c r="T29" i="1" s="1"/>
  <c r="V22" i="1" l="1"/>
  <c r="H30" i="1"/>
  <c r="G35" i="1"/>
  <c r="V21" i="1"/>
  <c r="U22" i="1"/>
  <c r="S35" i="1" s="1"/>
  <c r="T30" i="1"/>
  <c r="W29" i="1"/>
  <c r="W30" i="1"/>
  <c r="O41" i="1" l="1"/>
  <c r="S40" i="1" s="1"/>
  <c r="S38" i="1" s="1"/>
</calcChain>
</file>

<file path=xl/sharedStrings.xml><?xml version="1.0" encoding="utf-8"?>
<sst xmlns="http://schemas.openxmlformats.org/spreadsheetml/2006/main" count="89" uniqueCount="34">
  <si>
    <t>Actual</t>
  </si>
  <si>
    <t>Predicted</t>
  </si>
  <si>
    <t>p</t>
  </si>
  <si>
    <t>n</t>
  </si>
  <si>
    <t>Y</t>
  </si>
  <si>
    <t>N</t>
  </si>
  <si>
    <t>Actual class</t>
  </si>
  <si>
    <t>Predicted class</t>
  </si>
  <si>
    <t>p(p)</t>
  </si>
  <si>
    <t>P(p)</t>
  </si>
  <si>
    <t>P(n)</t>
  </si>
  <si>
    <t>P(Y|p)</t>
  </si>
  <si>
    <t>p(N|p)</t>
  </si>
  <si>
    <t>p(Y|n)</t>
  </si>
  <si>
    <t>p(N|n)</t>
  </si>
  <si>
    <t>Cost-benefit information</t>
  </si>
  <si>
    <t>Conditional probabilities</t>
  </si>
  <si>
    <t>Estimated probabilities</t>
  </si>
  <si>
    <t>Confusion matrix (reformulated)</t>
  </si>
  <si>
    <t xml:space="preserve"> (per customer)</t>
  </si>
  <si>
    <t>p(Y|p)b(Y,p)+p(N|p)c(N,p)</t>
  </si>
  <si>
    <t>p(n)</t>
  </si>
  <si>
    <t>p(N|n)b(N,n)+p(Y|n)c(Y,n)</t>
  </si>
  <si>
    <t>=</t>
  </si>
  <si>
    <t>Expected benefit with user defined class priors =</t>
  </si>
  <si>
    <t>Test-set priors</t>
  </si>
  <si>
    <t>CLASSIFIER 2: Logistic regression trained/tested with balanced customer data</t>
  </si>
  <si>
    <t>Expected benefit with test set priors =</t>
  </si>
  <si>
    <t>PYTHON OUTPUT</t>
  </si>
  <si>
    <t>Classifier evaluation with Expected Value Framework</t>
  </si>
  <si>
    <t>Partition = Testing</t>
  </si>
  <si>
    <t>Good</t>
  </si>
  <si>
    <t>Bad</t>
  </si>
  <si>
    <t>CLASSIFIER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</si>
</sst>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3" fontId="0" fillId="0" borderId="1" xfId="0" applyNumberFormat="1" applyBorder="1"/>
    <xf numFmtId="9" fontId="0" fillId="0" borderId="0" xfId="2" applyFont="1"/>
    <xf numFmtId="0" fontId="0" fillId="2" borderId="0" xfId="0" applyFill="1"/>
    <xf numFmtId="3" fontId="0" fillId="2" borderId="0" xfId="0" applyNumberFormat="1" applyFill="1"/>
    <xf numFmtId="0" fontId="0" fillId="0" borderId="0" xfId="0" applyFill="1" applyAlignment="1">
      <alignment horizontal="center"/>
    </xf>
    <xf numFmtId="9" fontId="0" fillId="0" borderId="1" xfId="2" applyFont="1" applyBorder="1"/>
    <xf numFmtId="164" fontId="0" fillId="2" borderId="1" xfId="1" applyFont="1" applyFill="1" applyBorder="1"/>
    <xf numFmtId="164" fontId="0" fillId="0" borderId="2" xfId="1" applyFont="1" applyBorder="1"/>
    <xf numFmtId="9" fontId="0" fillId="2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quotePrefix="1" applyFont="1"/>
    <xf numFmtId="9" fontId="0" fillId="5" borderId="1" xfId="2" applyFont="1" applyFill="1" applyBorder="1"/>
    <xf numFmtId="164" fontId="2" fillId="5" borderId="2" xfId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0" xfId="0" quotePrefix="1" applyFill="1" applyAlignment="1">
      <alignment horizontal="left" wrapText="1"/>
    </xf>
    <xf numFmtId="0" fontId="0" fillId="2" borderId="0" xfId="0" applyFill="1" applyAlignment="1">
      <alignment horizontal="left" wrapText="1"/>
    </xf>
    <xf numFmtId="166" fontId="2" fillId="5" borderId="2" xfId="1" applyNumberFormat="1" applyFont="1" applyFill="1" applyBorder="1"/>
    <xf numFmtId="166" fontId="0" fillId="0" borderId="2" xfId="1" applyNumberFormat="1" applyFont="1" applyBorder="1"/>
    <xf numFmtId="166" fontId="0" fillId="2" borderId="1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349250</xdr:colOff>
      <xdr:row>4</xdr:row>
      <xdr:rowOff>114904</xdr:rowOff>
    </xdr:from>
    <xdr:to>
      <xdr:col>9</xdr:col>
      <xdr:colOff>82550</xdr:colOff>
      <xdr:row>15</xdr:row>
      <xdr:rowOff>50463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6C3DEA-3950-433D-BA9D-920507729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6900" y="953104"/>
          <a:ext cx="2260600" cy="1967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zoomScaleNormal="100" workbookViewId="0">
      <selection activeCell="L8" sqref="L8"/>
    </sheetView>
  </sheetViews>
  <sheetFormatPr defaultColWidth="8.81640625" defaultRowHeight="14.5" x14ac:dyDescent="0.35"/>
  <cols>
    <col min="1" max="1" width="3.6328125" customWidth="1"/>
    <col min="3" max="3" width="9.36328125" customWidth="1"/>
    <col min="4" max="5" width="9.26953125" bestFit="1" customWidth="1"/>
    <col min="7" max="7" width="9.7265625" customWidth="1"/>
    <col min="14" max="25" width="0" hidden="1" customWidth="1"/>
  </cols>
  <sheetData>
    <row r="1" spans="1:24" ht="18.5" x14ac:dyDescent="0.45">
      <c r="A1" s="15" t="s">
        <v>29</v>
      </c>
    </row>
    <row r="2" spans="1:24" ht="18.5" x14ac:dyDescent="0.45">
      <c r="A2" s="16"/>
    </row>
    <row r="4" spans="1:24" x14ac:dyDescent="0.35">
      <c r="B4" s="21" t="s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N4" s="23" t="s">
        <v>26</v>
      </c>
      <c r="O4" s="23"/>
      <c r="P4" s="23"/>
      <c r="Q4" s="23"/>
      <c r="R4" s="23"/>
      <c r="S4" s="23"/>
      <c r="T4" s="23"/>
      <c r="U4" s="23"/>
      <c r="V4" s="23"/>
      <c r="W4" s="23"/>
      <c r="X4" s="23"/>
    </row>
    <row r="7" spans="1:24" x14ac:dyDescent="0.35">
      <c r="B7" s="21" t="s">
        <v>28</v>
      </c>
      <c r="C7" s="21"/>
      <c r="D7" s="21"/>
      <c r="E7" s="21"/>
      <c r="N7" s="23" t="s">
        <v>28</v>
      </c>
      <c r="O7" s="23"/>
      <c r="P7" s="23"/>
      <c r="Q7" s="23"/>
    </row>
    <row r="8" spans="1:24" x14ac:dyDescent="0.35">
      <c r="B8" s="6"/>
      <c r="C8" s="6"/>
      <c r="D8" s="6"/>
      <c r="E8" s="6"/>
      <c r="N8" s="6"/>
      <c r="O8" s="6"/>
      <c r="P8" s="6"/>
      <c r="Q8" s="6"/>
    </row>
    <row r="9" spans="1:24" x14ac:dyDescent="0.35">
      <c r="D9" s="19" t="s">
        <v>1</v>
      </c>
      <c r="E9" s="19"/>
      <c r="P9" s="19" t="s">
        <v>1</v>
      </c>
      <c r="Q9" s="19"/>
    </row>
    <row r="10" spans="1:24" x14ac:dyDescent="0.35">
      <c r="C10" s="24" t="s">
        <v>30</v>
      </c>
      <c r="D10" s="4"/>
      <c r="E10" s="4"/>
      <c r="O10" s="24" t="s">
        <v>30</v>
      </c>
      <c r="P10" s="4"/>
      <c r="Q10" s="4"/>
    </row>
    <row r="11" spans="1:24" ht="15" customHeight="1" x14ac:dyDescent="0.35">
      <c r="B11" s="22" t="s">
        <v>0</v>
      </c>
      <c r="C11" s="25"/>
      <c r="D11" s="5" t="s">
        <v>32</v>
      </c>
      <c r="E11" s="4" t="s">
        <v>31</v>
      </c>
      <c r="N11" s="22" t="s">
        <v>0</v>
      </c>
      <c r="O11" s="25"/>
      <c r="P11" s="5">
        <v>0</v>
      </c>
      <c r="Q11" s="4">
        <v>1</v>
      </c>
    </row>
    <row r="12" spans="1:24" x14ac:dyDescent="0.35">
      <c r="B12" s="22"/>
      <c r="C12" s="4" t="s">
        <v>32</v>
      </c>
      <c r="D12" s="5">
        <v>29</v>
      </c>
      <c r="E12" s="4">
        <v>65</v>
      </c>
      <c r="N12" s="22"/>
      <c r="O12" s="4">
        <v>0</v>
      </c>
      <c r="P12" s="5">
        <v>2343</v>
      </c>
      <c r="Q12" s="4">
        <v>1146</v>
      </c>
    </row>
    <row r="13" spans="1:24" x14ac:dyDescent="0.35">
      <c r="B13" s="22"/>
      <c r="C13" s="4" t="s">
        <v>31</v>
      </c>
      <c r="D13" s="4">
        <v>26</v>
      </c>
      <c r="E13" s="4">
        <v>180</v>
      </c>
      <c r="N13" s="22"/>
      <c r="O13" s="4">
        <v>1</v>
      </c>
      <c r="P13" s="4">
        <v>85</v>
      </c>
      <c r="Q13" s="4">
        <v>478</v>
      </c>
    </row>
    <row r="17" spans="2:24" x14ac:dyDescent="0.35">
      <c r="B17" s="21" t="s">
        <v>18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N17" s="23" t="s">
        <v>18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9" spans="2:24" x14ac:dyDescent="0.35">
      <c r="D19" s="19" t="s">
        <v>6</v>
      </c>
      <c r="E19" s="19"/>
      <c r="H19" t="s">
        <v>17</v>
      </c>
      <c r="P19" s="19" t="s">
        <v>6</v>
      </c>
      <c r="Q19" s="19"/>
      <c r="T19" t="s">
        <v>17</v>
      </c>
    </row>
    <row r="20" spans="2:24" x14ac:dyDescent="0.35">
      <c r="C20" s="1"/>
      <c r="D20" s="1" t="s">
        <v>2</v>
      </c>
      <c r="E20" s="1" t="s">
        <v>3</v>
      </c>
      <c r="H20" s="1"/>
      <c r="I20" s="1" t="s">
        <v>2</v>
      </c>
      <c r="J20" s="1" t="s">
        <v>3</v>
      </c>
      <c r="O20" s="1"/>
      <c r="P20" s="1" t="s">
        <v>2</v>
      </c>
      <c r="Q20" s="1" t="s">
        <v>3</v>
      </c>
      <c r="T20" s="1"/>
      <c r="U20" s="1" t="s">
        <v>2</v>
      </c>
      <c r="V20" s="1" t="s">
        <v>3</v>
      </c>
    </row>
    <row r="21" spans="2:24" x14ac:dyDescent="0.35">
      <c r="B21" s="20" t="s">
        <v>7</v>
      </c>
      <c r="C21" s="1" t="s">
        <v>32</v>
      </c>
      <c r="D21" s="1">
        <v>29</v>
      </c>
      <c r="E21" s="1">
        <v>26</v>
      </c>
      <c r="F21">
        <f>SUM(D21:E21)</f>
        <v>55</v>
      </c>
      <c r="H21" s="1" t="s">
        <v>32</v>
      </c>
      <c r="I21" s="17">
        <f>D21/$F$23</f>
        <v>9.6666666666666665E-2</v>
      </c>
      <c r="J21" s="17">
        <f>E21/$F$23</f>
        <v>8.666666666666667E-2</v>
      </c>
      <c r="N21" s="20" t="s">
        <v>7</v>
      </c>
      <c r="O21" s="1" t="s">
        <v>4</v>
      </c>
      <c r="P21" s="1">
        <v>478</v>
      </c>
      <c r="Q21" s="1">
        <v>1146</v>
      </c>
      <c r="R21">
        <f>SUM(P21:Q21)</f>
        <v>1624</v>
      </c>
      <c r="T21" s="1" t="s">
        <v>4</v>
      </c>
      <c r="U21" s="17">
        <f>P21/$R$23</f>
        <v>0.11796643632773939</v>
      </c>
      <c r="V21" s="17">
        <f>Q21/$R$23</f>
        <v>0.28282329713721621</v>
      </c>
    </row>
    <row r="22" spans="2:24" x14ac:dyDescent="0.35">
      <c r="B22" s="20"/>
      <c r="C22" s="1" t="s">
        <v>31</v>
      </c>
      <c r="D22" s="1">
        <v>180</v>
      </c>
      <c r="E22" s="2">
        <v>65</v>
      </c>
      <c r="F22">
        <f>SUM(D22:E22)</f>
        <v>245</v>
      </c>
      <c r="H22" s="1" t="s">
        <v>31</v>
      </c>
      <c r="I22" s="7">
        <f>D22/$F$23</f>
        <v>0.6</v>
      </c>
      <c r="J22" s="7">
        <f>E22/$F$23</f>
        <v>0.21666666666666667</v>
      </c>
      <c r="N22" s="20"/>
      <c r="O22" s="1" t="s">
        <v>5</v>
      </c>
      <c r="P22" s="1">
        <v>85</v>
      </c>
      <c r="Q22" s="2">
        <v>2343</v>
      </c>
      <c r="R22">
        <f>SUM(P22:Q22)</f>
        <v>2428</v>
      </c>
      <c r="T22" s="1" t="s">
        <v>5</v>
      </c>
      <c r="U22" s="7">
        <f>P22/$R$23</f>
        <v>2.0977295162882527E-2</v>
      </c>
      <c r="V22" s="7">
        <f>Q22/$R$23</f>
        <v>0.5782329713721619</v>
      </c>
    </row>
    <row r="23" spans="2:24" x14ac:dyDescent="0.35">
      <c r="D23">
        <f>SUM(D21:D22)</f>
        <v>209</v>
      </c>
      <c r="E23">
        <f>SUM(E21:E22)</f>
        <v>91</v>
      </c>
      <c r="F23">
        <f>SUM(F21:F22)</f>
        <v>300</v>
      </c>
      <c r="P23">
        <f>SUM(P21:P22)</f>
        <v>563</v>
      </c>
      <c r="Q23">
        <f>SUM(Q21:Q22)</f>
        <v>3489</v>
      </c>
      <c r="R23">
        <f>SUM(R21:R22)</f>
        <v>4052</v>
      </c>
    </row>
    <row r="26" spans="2:24" x14ac:dyDescent="0.35">
      <c r="B26" s="21" t="s">
        <v>15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N26" s="23" t="s">
        <v>15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8" spans="2:24" x14ac:dyDescent="0.35">
      <c r="D28" s="19" t="s">
        <v>6</v>
      </c>
      <c r="E28" s="19"/>
      <c r="G28" t="s">
        <v>25</v>
      </c>
      <c r="J28" t="s">
        <v>16</v>
      </c>
      <c r="P28" s="19" t="s">
        <v>6</v>
      </c>
      <c r="Q28" s="19"/>
      <c r="S28" t="s">
        <v>25</v>
      </c>
      <c r="V28" t="s">
        <v>16</v>
      </c>
    </row>
    <row r="29" spans="2:24" x14ac:dyDescent="0.35">
      <c r="C29" s="1"/>
      <c r="D29" s="1" t="s">
        <v>2</v>
      </c>
      <c r="E29" s="1" t="s">
        <v>3</v>
      </c>
      <c r="G29" t="s">
        <v>9</v>
      </c>
      <c r="H29" s="3">
        <f>D23/F23</f>
        <v>0.69666666666666666</v>
      </c>
      <c r="J29" t="s">
        <v>11</v>
      </c>
      <c r="K29" s="3">
        <f>D21/D23</f>
        <v>0.13875598086124402</v>
      </c>
      <c r="O29" s="1"/>
      <c r="P29" s="1" t="s">
        <v>2</v>
      </c>
      <c r="Q29" s="1" t="s">
        <v>3</v>
      </c>
      <c r="S29" t="s">
        <v>9</v>
      </c>
      <c r="T29" s="3">
        <f>P23/R23</f>
        <v>0.13894373149062192</v>
      </c>
      <c r="V29" t="s">
        <v>11</v>
      </c>
      <c r="W29" s="3">
        <f>P21/P23</f>
        <v>0.84902309058614567</v>
      </c>
    </row>
    <row r="30" spans="2:24" x14ac:dyDescent="0.35">
      <c r="B30" s="20" t="s">
        <v>7</v>
      </c>
      <c r="C30" s="1" t="s">
        <v>31</v>
      </c>
      <c r="D30" s="28">
        <v>200</v>
      </c>
      <c r="E30" s="28">
        <v>-500</v>
      </c>
      <c r="G30" t="s">
        <v>10</v>
      </c>
      <c r="H30" s="3">
        <f>E23/F23</f>
        <v>0.30333333333333334</v>
      </c>
      <c r="J30" t="s">
        <v>12</v>
      </c>
      <c r="K30" s="3">
        <f>D22/D23</f>
        <v>0.86124401913875603</v>
      </c>
      <c r="N30" s="20" t="s">
        <v>7</v>
      </c>
      <c r="O30" s="1" t="s">
        <v>4</v>
      </c>
      <c r="P30" s="8">
        <v>10</v>
      </c>
      <c r="Q30" s="8">
        <v>-5</v>
      </c>
      <c r="S30" t="s">
        <v>10</v>
      </c>
      <c r="T30" s="3">
        <f>Q23/R23</f>
        <v>0.86105626850937811</v>
      </c>
      <c r="V30" t="s">
        <v>12</v>
      </c>
      <c r="W30" s="3">
        <f>P22/P23</f>
        <v>0.15097690941385436</v>
      </c>
    </row>
    <row r="31" spans="2:24" x14ac:dyDescent="0.35">
      <c r="B31" s="20"/>
      <c r="C31" s="1" t="s">
        <v>32</v>
      </c>
      <c r="D31" s="28">
        <v>0</v>
      </c>
      <c r="E31" s="28">
        <v>0</v>
      </c>
      <c r="J31" t="s">
        <v>13</v>
      </c>
      <c r="K31" s="3">
        <f>E21/E23</f>
        <v>0.2857142857142857</v>
      </c>
      <c r="N31" s="20"/>
      <c r="O31" s="1" t="s">
        <v>5</v>
      </c>
      <c r="P31" s="8">
        <v>0</v>
      </c>
      <c r="Q31" s="8">
        <v>0</v>
      </c>
      <c r="V31" t="s">
        <v>13</v>
      </c>
      <c r="W31" s="3">
        <f>Q21/Q23</f>
        <v>0.32846087704213239</v>
      </c>
    </row>
    <row r="32" spans="2:24" x14ac:dyDescent="0.35">
      <c r="J32" t="s">
        <v>14</v>
      </c>
      <c r="K32" s="3">
        <f>E22/E23</f>
        <v>0.7142857142857143</v>
      </c>
      <c r="V32" t="s">
        <v>14</v>
      </c>
      <c r="W32" s="3">
        <f>Q22/Q23</f>
        <v>0.67153912295786755</v>
      </c>
    </row>
    <row r="34" spans="2:20" ht="15" thickBot="1" x14ac:dyDescent="0.4"/>
    <row r="35" spans="2:20" ht="15" thickBot="1" x14ac:dyDescent="0.4">
      <c r="B35" s="12" t="s">
        <v>27</v>
      </c>
      <c r="C35" s="13"/>
      <c r="G35" s="26">
        <f>SUMPRODUCT(D30:D31,I21:I22)+SUMPRODUCT(E30:E31,J21:J22)</f>
        <v>-24.000000000000004</v>
      </c>
      <c r="H35" t="s">
        <v>19</v>
      </c>
      <c r="N35" s="12" t="s">
        <v>27</v>
      </c>
      <c r="O35" s="13"/>
      <c r="S35" s="18">
        <f>SUMPRODUCT(P30:P31,U21:U22)+SUMPRODUCT(Q30:Q31,V21:V22)</f>
        <v>-0.23445212240868729</v>
      </c>
      <c r="T35" t="s">
        <v>19</v>
      </c>
    </row>
    <row r="37" spans="2:20" ht="15" thickBot="1" x14ac:dyDescent="0.4"/>
    <row r="38" spans="2:20" ht="15" thickBot="1" x14ac:dyDescent="0.4">
      <c r="B38" t="s">
        <v>24</v>
      </c>
      <c r="G38" s="27">
        <f>G40+G43</f>
        <v>-117.26589200273411</v>
      </c>
      <c r="H38" t="s">
        <v>19</v>
      </c>
      <c r="N38" t="s">
        <v>24</v>
      </c>
      <c r="S38" s="9">
        <f>S40+S43</f>
        <v>-0.12242409154984402</v>
      </c>
      <c r="T38" t="s">
        <v>19</v>
      </c>
    </row>
    <row r="40" spans="2:20" x14ac:dyDescent="0.35">
      <c r="B40" t="s">
        <v>8</v>
      </c>
      <c r="C40" t="s">
        <v>20</v>
      </c>
      <c r="F40" t="s">
        <v>23</v>
      </c>
      <c r="G40">
        <f>B41*C41</f>
        <v>4.1626794258373208</v>
      </c>
      <c r="N40" t="s">
        <v>8</v>
      </c>
      <c r="O40" t="s">
        <v>20</v>
      </c>
      <c r="R40" t="s">
        <v>23</v>
      </c>
      <c r="S40">
        <f>N41*O41</f>
        <v>1.2735346358792186</v>
      </c>
    </row>
    <row r="41" spans="2:20" x14ac:dyDescent="0.35">
      <c r="B41" s="10">
        <v>0.15</v>
      </c>
      <c r="C41" s="14">
        <f>SUMPRODUCT(D30:D31,K29:K30)</f>
        <v>27.751196172248804</v>
      </c>
      <c r="N41" s="10">
        <v>0.15</v>
      </c>
      <c r="O41" s="14">
        <f>SUMPRODUCT(P30:P31,W29:W30)</f>
        <v>8.4902309058614573</v>
      </c>
    </row>
    <row r="43" spans="2:20" x14ac:dyDescent="0.35">
      <c r="B43" t="s">
        <v>21</v>
      </c>
      <c r="C43" t="s">
        <v>22</v>
      </c>
      <c r="F43" t="s">
        <v>23</v>
      </c>
      <c r="G43">
        <f>B44*C44</f>
        <v>-121.42857142857143</v>
      </c>
      <c r="N43" t="s">
        <v>21</v>
      </c>
      <c r="O43" t="s">
        <v>22</v>
      </c>
      <c r="R43" t="s">
        <v>23</v>
      </c>
      <c r="S43">
        <f>N44*O44</f>
        <v>-1.3959587274290626</v>
      </c>
    </row>
    <row r="44" spans="2:20" x14ac:dyDescent="0.35">
      <c r="B44" s="11">
        <f>1-B41</f>
        <v>0.85</v>
      </c>
      <c r="C44" s="14">
        <f>SUMPRODUCT(E30:E31,K31:K32)</f>
        <v>-142.85714285714286</v>
      </c>
      <c r="N44" s="11">
        <f>1-N41</f>
        <v>0.85</v>
      </c>
      <c r="O44" s="14">
        <f>SUMPRODUCT(Q30:Q31,W31:W32)</f>
        <v>-1.642304385210662</v>
      </c>
    </row>
  </sheetData>
  <mergeCells count="22">
    <mergeCell ref="N26:X26"/>
    <mergeCell ref="C10:C11"/>
    <mergeCell ref="N4:X4"/>
    <mergeCell ref="N7:Q7"/>
    <mergeCell ref="P9:Q9"/>
    <mergeCell ref="N11:N13"/>
    <mergeCell ref="P28:Q28"/>
    <mergeCell ref="N30:N31"/>
    <mergeCell ref="B4:L4"/>
    <mergeCell ref="B7:E7"/>
    <mergeCell ref="D9:E9"/>
    <mergeCell ref="B11:B13"/>
    <mergeCell ref="B17:L17"/>
    <mergeCell ref="D19:E19"/>
    <mergeCell ref="B21:B22"/>
    <mergeCell ref="B26:L26"/>
    <mergeCell ref="D28:E28"/>
    <mergeCell ref="B30:B31"/>
    <mergeCell ref="N17:X17"/>
    <mergeCell ref="O10:O11"/>
    <mergeCell ref="P19:Q19"/>
    <mergeCell ref="N21:N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Malo</dc:creator>
  <cp:lastModifiedBy>Antti Korhonen</cp:lastModifiedBy>
  <dcterms:created xsi:type="dcterms:W3CDTF">2016-02-28T12:24:08Z</dcterms:created>
  <dcterms:modified xsi:type="dcterms:W3CDTF">2019-01-23T05:12:05Z</dcterms:modified>
</cp:coreProperties>
</file>