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D040BED8-2A03-452E-977E-E8D6503128E5}" xr6:coauthVersionLast="47" xr6:coauthVersionMax="47" xr10:uidLastSave="{00000000-0000-0000-0000-000000000000}"/>
  <bookViews>
    <workbookView xWindow="-120" yWindow="-120" windowWidth="38640" windowHeight="21240" activeTab="1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0" i="2" l="1"/>
  <c r="S10" i="2"/>
  <c r="L16" i="2"/>
  <c r="L20" i="2"/>
  <c r="M16" i="2"/>
  <c r="M20" i="2"/>
  <c r="B16" i="2"/>
  <c r="B20" i="2"/>
  <c r="T10" i="2" a="1"/>
  <c r="T10" i="2"/>
  <c r="U10" i="2" a="1"/>
  <c r="U10" i="2"/>
  <c r="K16" i="2"/>
  <c r="K20" i="2"/>
  <c r="V10" i="2" a="1"/>
  <c r="V10" i="2"/>
  <c r="C16" i="2"/>
  <c r="C20" i="2"/>
  <c r="T8" i="2" a="1"/>
  <c r="T8" i="2"/>
  <c r="W10" i="2" a="1"/>
  <c r="W10" i="2"/>
  <c r="X10" i="2"/>
  <c r="R10" i="2"/>
  <c r="Y9" i="2"/>
  <c r="S9" i="2"/>
  <c r="I16" i="2"/>
  <c r="I20" i="2"/>
  <c r="J16" i="2"/>
  <c r="J20" i="2"/>
  <c r="T9" i="2" a="1"/>
  <c r="T9" i="2"/>
  <c r="U9" i="2" a="1"/>
  <c r="U9" i="2"/>
  <c r="H16" i="2"/>
  <c r="H20" i="2"/>
  <c r="V9" i="2" a="1"/>
  <c r="V9" i="2"/>
  <c r="W9" i="2" a="1"/>
  <c r="W9" i="2"/>
  <c r="X9" i="2"/>
  <c r="R9" i="2"/>
  <c r="Y8" i="2"/>
  <c r="S8" i="2"/>
  <c r="F16" i="2"/>
  <c r="F20" i="2"/>
  <c r="G16" i="2"/>
  <c r="G20" i="2"/>
  <c r="U8" i="2" a="1"/>
  <c r="U8" i="2"/>
  <c r="E16" i="2"/>
  <c r="E20" i="2"/>
  <c r="V8" i="2" a="1"/>
  <c r="V8" i="2"/>
  <c r="W8" i="2" a="1"/>
  <c r="W8" i="2"/>
  <c r="X8" i="2"/>
  <c r="R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<sst xmlns="http://schemas.openxmlformats.org/spreadsheetml/2006/main" count="146" uniqueCount="50">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</sst>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zoomScale="80" zoomScaleNormal="80" workbookViewId="0">
      <selection activeCell="B6" sqref="B6:M6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19</v>
      </c>
      <c r="C6" s="4"/>
      <c r="D6" s="4"/>
      <c r="E6" s="12"/>
      <c r="F6" s="12">
        <v>1.98</v>
      </c>
      <c r="G6" s="47">
        <v>0.31081081100000002</v>
      </c>
      <c r="H6" s="12"/>
      <c r="I6" s="12">
        <v>2.0499999999999998</v>
      </c>
      <c r="J6" s="47">
        <v>0.347272727</v>
      </c>
      <c r="K6" s="12"/>
      <c r="L6" s="12">
        <v>2</v>
      </c>
      <c r="M6" s="47">
        <v>0.46666666699999998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0.19700000000000001</v>
      </c>
      <c r="C8" s="51">
        <v>0.20100000000000001</v>
      </c>
      <c r="D8" s="51">
        <v>0.20499999999999999</v>
      </c>
      <c r="E8" s="51">
        <v>2.3879999999999999</v>
      </c>
      <c r="F8" s="51">
        <v>2.669</v>
      </c>
      <c r="G8" s="51">
        <v>2.6619999999999999</v>
      </c>
      <c r="H8" s="51">
        <v>2.7850000000000001</v>
      </c>
      <c r="I8" s="51">
        <v>2.899</v>
      </c>
      <c r="J8" s="51">
        <v>2.5390000000000001</v>
      </c>
      <c r="K8" s="51">
        <v>2.08</v>
      </c>
      <c r="L8" s="51">
        <v>1.9550000000000001</v>
      </c>
      <c r="M8" s="51">
        <v>2.42</v>
      </c>
      <c r="N8" s="4" t="s">
        <v>19</v>
      </c>
      <c r="O8" s="3" t="s">
        <v>20</v>
      </c>
      <c r="P8" s="4">
        <f>C6</f>
        <v>0</v>
      </c>
      <c r="Q8" s="4">
        <v>1</v>
      </c>
      <c r="R8" s="7">
        <f>(X8*125)/(7.9*Y8*0.2*(F6*(1-S8)))</f>
        <v>0.51478342160214563</v>
      </c>
      <c r="S8" s="9">
        <f>G6</f>
        <v>0.31081081100000002</v>
      </c>
      <c r="T8" s="8" cm="1">
        <f t="array" ref="T8">AVERAGE(IF(ABS(STANDARDIZE(B8:B15,B16,B20))&lt;=2,B8:B15))</f>
        <v>0.16271428571428573</v>
      </c>
      <c r="U8" s="8" cm="1">
        <f t="array" ref="U8">AVERAGE(IF(ABS(STANDARDIZE(F8:G15,F16:G16,F20:G20))&lt;=2,F8:G15))-T8</f>
        <v>2.3684732142857139</v>
      </c>
      <c r="V8" s="8" cm="1">
        <f t="array" ref="V8">AVERAGE(IF(ABS(STANDARDIZE(E8:E15,E16,E20))&lt;=2,E8:E15))-T8</f>
        <v>2.1979107142857139</v>
      </c>
      <c r="W8" s="48" cm="1">
        <f t="array" ref="W8">AVERAGE(IF(ABS(STANDARDIZE(C8:C15,C16,C20))&lt;=2,C8:C15))-T8</f>
        <v>1.8571428571428628E-3</v>
      </c>
      <c r="X8" s="8">
        <f>IF((U8-V8-W8)&lt;0,0,(U8-V8-W8))</f>
        <v>0.16870535714285709</v>
      </c>
      <c r="Y8" s="3">
        <f>B6</f>
        <v>19</v>
      </c>
    </row>
    <row r="9" spans="1:25" s="2" customFormat="1" x14ac:dyDescent="0.25">
      <c r="B9" s="51">
        <v>0.17599999999999999</v>
      </c>
      <c r="C9" s="51">
        <v>0.18099999999999999</v>
      </c>
      <c r="D9" s="51">
        <v>0.19</v>
      </c>
      <c r="E9" s="51">
        <v>2.2989999999999999</v>
      </c>
      <c r="F9" s="51">
        <v>2.3370000000000002</v>
      </c>
      <c r="G9" s="51">
        <v>2.6179999999999999</v>
      </c>
      <c r="H9" s="51">
        <v>2.7719999999999998</v>
      </c>
      <c r="I9" s="51">
        <v>2.601</v>
      </c>
      <c r="J9" s="51">
        <v>2.6030000000000002</v>
      </c>
      <c r="K9" s="51">
        <v>1.8420000000000001</v>
      </c>
      <c r="L9" s="51">
        <v>2.4409999999999998</v>
      </c>
      <c r="M9" s="51">
        <v>2.069</v>
      </c>
      <c r="N9" s="3" t="s">
        <v>0</v>
      </c>
      <c r="O9" s="3" t="s">
        <v>21</v>
      </c>
      <c r="P9" s="4">
        <f>C6</f>
        <v>0</v>
      </c>
      <c r="Q9" s="4">
        <v>1</v>
      </c>
      <c r="R9" s="7">
        <f>(X9*125)/(7.9*Y9*0.2*(I6*(1-S9)))</f>
        <v>0</v>
      </c>
      <c r="S9" s="17">
        <f>J6</f>
        <v>0.347272727</v>
      </c>
      <c r="T9" s="8" cm="1">
        <f t="array" ref="T9">AVERAGE(IF(ABS(STANDARDIZE(B8:B15,B16,B20))&lt;=2,B8:B15))</f>
        <v>0.16271428571428573</v>
      </c>
      <c r="U9" s="8" cm="1">
        <f t="array" ref="U9">AVERAGE(IF(ABS(STANDARDIZE(I8:J15,I16:J16,I20:J20))&lt;=2,I8:J15))-T9</f>
        <v>2.5526607142857141</v>
      </c>
      <c r="V9" s="8" cm="1">
        <f t="array" ref="V9">AVERAGE(IF(ABS(STANDARDIZE(H8:H15,H16,H20))&lt;=2,H8:H15))-T9</f>
        <v>2.6284285714285716</v>
      </c>
      <c r="W9" s="48" cm="1">
        <f t="array" ref="W9">AVERAGE(IF(ABS(STANDARDIZE(C8:C15,C16,C20))&lt;=2,C8:C15))-T9</f>
        <v>1.8571428571428628E-3</v>
      </c>
      <c r="X9" s="8">
        <f t="shared" ref="X9:X10" si="0">IF((U9-V9-W9)&lt;0,0,(U9-V9-W9))</f>
        <v>0</v>
      </c>
      <c r="Y9" s="3">
        <f>B6</f>
        <v>19</v>
      </c>
    </row>
    <row r="10" spans="1:25" s="2" customFormat="1" x14ac:dyDescent="0.25">
      <c r="B10" s="51">
        <v>0.16700000000000001</v>
      </c>
      <c r="C10" s="51">
        <v>0.17199999999999999</v>
      </c>
      <c r="D10" s="51">
        <v>0.182</v>
      </c>
      <c r="E10" s="51">
        <v>2.2130000000000001</v>
      </c>
      <c r="F10" s="51">
        <v>2.4929999999999999</v>
      </c>
      <c r="G10" s="51">
        <v>2.5539999999999998</v>
      </c>
      <c r="H10" s="51">
        <v>2.7919999999999998</v>
      </c>
      <c r="I10" s="51">
        <v>2.8149999999999999</v>
      </c>
      <c r="J10" s="51">
        <v>2.605</v>
      </c>
      <c r="K10" s="51">
        <v>2.06</v>
      </c>
      <c r="L10" s="51">
        <v>2.4769999999999999</v>
      </c>
      <c r="M10" s="51">
        <v>2.4489999999999998</v>
      </c>
      <c r="N10" s="3"/>
      <c r="O10" s="3" t="s">
        <v>22</v>
      </c>
      <c r="P10" s="4">
        <f>C6</f>
        <v>0</v>
      </c>
      <c r="Q10" s="4">
        <v>1</v>
      </c>
      <c r="R10" s="7">
        <f>(X10*125)/(7.9*Y10*0.2*(L6*(1-S10)))</f>
        <v>0.76305853808874213</v>
      </c>
      <c r="S10" s="9">
        <f>M6</f>
        <v>0.46666666699999998</v>
      </c>
      <c r="T10" s="8" cm="1">
        <f t="array" ref="T10">AVERAGE(IF(ABS(STANDARDIZE(B8:B15,B16,B20))&lt;=2,B8:B15))</f>
        <v>0.16271428571428573</v>
      </c>
      <c r="U10" s="8" cm="1">
        <f t="array" ref="U10">AVERAGE(IF(ABS(STANDARDIZE(L8:M15,L16:M16,L20:M20))&lt;=2,L8:M15))-T10</f>
        <v>1.9774732142857143</v>
      </c>
      <c r="V10" s="8" cm="1">
        <f t="array" ref="V10">AVERAGE(IF(ABS(STANDARDIZE(K8:K15,K16,K20))&lt;=2,K8:K15))-T10</f>
        <v>1.780142857142857</v>
      </c>
      <c r="W10" s="48" cm="1">
        <f t="array" ref="W10">AVERAGE(IF(ABS(STANDARDIZE(C8:C15,C16,C20))&lt;=2,C8:C15))-T10</f>
        <v>1.8571428571428628E-3</v>
      </c>
      <c r="X10" s="8">
        <f t="shared" si="0"/>
        <v>0.19547321428571443</v>
      </c>
      <c r="Y10" s="3">
        <f>B6</f>
        <v>19</v>
      </c>
    </row>
    <row r="11" spans="1:25" s="2" customFormat="1" x14ac:dyDescent="0.25">
      <c r="B11" s="51">
        <v>0.16300000000000001</v>
      </c>
      <c r="C11" s="51">
        <v>0.16300000000000001</v>
      </c>
      <c r="D11" s="51">
        <v>0.17399999999999999</v>
      </c>
      <c r="E11" s="51">
        <v>2.0880000000000001</v>
      </c>
      <c r="F11" s="51">
        <v>3.0609999999999999</v>
      </c>
      <c r="G11" s="51">
        <v>2.2400000000000002</v>
      </c>
      <c r="H11" s="51">
        <v>2.7839999999999998</v>
      </c>
      <c r="I11" s="51">
        <v>2.677</v>
      </c>
      <c r="J11" s="51">
        <v>2.7930000000000001</v>
      </c>
      <c r="K11" s="51">
        <v>1.9990000000000001</v>
      </c>
      <c r="L11" s="51">
        <v>2.0950000000000002</v>
      </c>
      <c r="M11" s="51">
        <v>2.089</v>
      </c>
    </row>
    <row r="12" spans="1:25" s="2" customFormat="1" x14ac:dyDescent="0.25">
      <c r="B12" s="51">
        <v>0.158</v>
      </c>
      <c r="C12" s="51">
        <v>0.156</v>
      </c>
      <c r="D12" s="51">
        <v>0.16800000000000001</v>
      </c>
      <c r="E12" s="51">
        <v>2.5049999999999999</v>
      </c>
      <c r="F12" s="51">
        <v>2.7250000000000001</v>
      </c>
      <c r="G12" s="51">
        <v>2.3450000000000002</v>
      </c>
      <c r="H12" s="51">
        <v>2.7949999999999999</v>
      </c>
      <c r="I12" s="51">
        <v>2.6930000000000001</v>
      </c>
      <c r="J12" s="51">
        <v>2.9209999999999998</v>
      </c>
      <c r="K12" s="51">
        <v>1.8440000000000001</v>
      </c>
      <c r="L12" s="51">
        <v>1.9790000000000001</v>
      </c>
      <c r="M12" s="51">
        <v>2.0640000000000001</v>
      </c>
    </row>
    <row r="13" spans="1:25" s="2" customFormat="1" x14ac:dyDescent="0.25">
      <c r="B13" s="51">
        <v>0.157</v>
      </c>
      <c r="C13" s="51">
        <v>0.159</v>
      </c>
      <c r="D13" s="51">
        <v>0.161</v>
      </c>
      <c r="E13" s="51">
        <v>1.9670000000000001</v>
      </c>
      <c r="F13" s="51">
        <v>2.395</v>
      </c>
      <c r="G13" s="51">
        <v>2.2290000000000001</v>
      </c>
      <c r="H13" s="51">
        <v>2.782</v>
      </c>
      <c r="I13" s="51">
        <v>2.415</v>
      </c>
      <c r="J13" s="51">
        <v>2.7450000000000001</v>
      </c>
      <c r="K13" s="51">
        <v>2.3839999999999999</v>
      </c>
      <c r="L13" s="51">
        <v>2.0920000000000001</v>
      </c>
      <c r="M13" s="51">
        <v>1.841</v>
      </c>
    </row>
    <row r="14" spans="1:25" s="2" customFormat="1" x14ac:dyDescent="0.25">
      <c r="B14" s="51">
        <v>0.155</v>
      </c>
      <c r="C14" s="51">
        <v>0.16</v>
      </c>
      <c r="D14" s="51">
        <v>0.16400000000000001</v>
      </c>
      <c r="E14" s="51">
        <v>2.6230000000000002</v>
      </c>
      <c r="F14" s="51">
        <v>2.9729999999999999</v>
      </c>
      <c r="G14" s="51">
        <v>2.625</v>
      </c>
      <c r="H14" s="51">
        <v>2.6859999999999999</v>
      </c>
      <c r="I14" s="51">
        <v>2.782</v>
      </c>
      <c r="J14" s="51">
        <v>2.8479999999999999</v>
      </c>
      <c r="K14" s="51">
        <v>1.929</v>
      </c>
      <c r="L14" s="51">
        <v>1.7629999999999999</v>
      </c>
      <c r="M14" s="51">
        <v>1.9790000000000001</v>
      </c>
    </row>
    <row r="15" spans="1:25" s="2" customFormat="1" x14ac:dyDescent="0.25">
      <c r="B15" s="51">
        <v>0.16300000000000001</v>
      </c>
      <c r="C15" s="51">
        <v>0.161</v>
      </c>
      <c r="D15" s="51">
        <v>0.16500000000000001</v>
      </c>
      <c r="E15" s="51">
        <v>2.802</v>
      </c>
      <c r="F15" s="51">
        <v>2.032</v>
      </c>
      <c r="G15" s="51">
        <v>2.5409999999999999</v>
      </c>
      <c r="H15" s="51">
        <v>2.8279999999999998</v>
      </c>
      <c r="I15" s="51">
        <v>2.6789999999999998</v>
      </c>
      <c r="J15" s="51">
        <v>2.831</v>
      </c>
      <c r="K15" s="51">
        <v>1.8460000000000001</v>
      </c>
      <c r="L15" s="51">
        <v>2.3919999999999999</v>
      </c>
      <c r="M15" s="51">
        <v>2.1379999999999999</v>
      </c>
    </row>
    <row r="16" spans="1:25" x14ac:dyDescent="0.25">
      <c r="A16" t="s">
        <v>23</v>
      </c>
      <c r="B16">
        <f t="shared" ref="B16:I16" si="1">AVERAGE(B8:B15)</f>
        <v>0.16700000000000001</v>
      </c>
      <c r="C16">
        <f t="shared" si="1"/>
        <v>0.169125</v>
      </c>
      <c r="D16">
        <f t="shared" si="1"/>
        <v>0.17612499999999998</v>
      </c>
      <c r="E16">
        <f t="shared" si="1"/>
        <v>2.3606249999999998</v>
      </c>
      <c r="F16">
        <f t="shared" si="1"/>
        <v>2.5856249999999998</v>
      </c>
      <c r="G16">
        <f t="shared" si="1"/>
        <v>2.47675</v>
      </c>
      <c r="H16">
        <f t="shared" si="1"/>
        <v>2.778</v>
      </c>
      <c r="I16">
        <f t="shared" si="1"/>
        <v>2.6951249999999995</v>
      </c>
      <c r="J16">
        <f>AVERAGE(J8:J15)</f>
        <v>2.7356249999999998</v>
      </c>
      <c r="K16">
        <f t="shared" ref="K16:M16" si="2">AVERAGE(K8:K15)</f>
        <v>1.998</v>
      </c>
      <c r="L16">
        <f t="shared" si="2"/>
        <v>2.1492499999999999</v>
      </c>
      <c r="M16">
        <f t="shared" si="2"/>
        <v>2.1311249999999999</v>
      </c>
      <c r="T16" s="8"/>
    </row>
    <row r="17" spans="1:28" x14ac:dyDescent="0.25">
      <c r="A17" t="s">
        <v>24</v>
      </c>
      <c r="B17">
        <f t="shared" ref="B17:I17" si="3">2*(STDEV(B8:B15))</f>
        <v>2.7650884770137621E-2</v>
      </c>
      <c r="C17">
        <f t="shared" si="3"/>
        <v>3.0490045213853938E-2</v>
      </c>
      <c r="D17">
        <f t="shared" si="3"/>
        <v>3.0527505162206928E-2</v>
      </c>
      <c r="E17">
        <f t="shared" si="3"/>
        <v>0.55554445623833715</v>
      </c>
      <c r="F17">
        <f t="shared" si="3"/>
        <v>0.68270465272850012</v>
      </c>
      <c r="G17">
        <f t="shared" si="3"/>
        <v>0.35547272348642589</v>
      </c>
      <c r="H17">
        <f t="shared" si="3"/>
        <v>8.1366893934642859E-2</v>
      </c>
      <c r="I17">
        <f t="shared" si="3"/>
        <v>0.29413784426450712</v>
      </c>
      <c r="J17">
        <f>2*(STDEV(J8:J15))</f>
        <v>0.27545481869601957</v>
      </c>
      <c r="K17">
        <f t="shared" ref="K17:M17" si="4">2*(STDEV(K8:K15))</f>
        <v>0.36682576634847064</v>
      </c>
      <c r="L17">
        <f t="shared" si="4"/>
        <v>0.52021616386157876</v>
      </c>
      <c r="M17">
        <f t="shared" si="4"/>
        <v>0.41541364927021829</v>
      </c>
    </row>
    <row r="18" spans="1:28" x14ac:dyDescent="0.25">
      <c r="A18" t="s">
        <v>25</v>
      </c>
      <c r="B18" s="18">
        <f t="shared" ref="B18:I18" si="5">B16-B17</f>
        <v>0.13934911522986237</v>
      </c>
      <c r="C18" s="18">
        <f t="shared" si="5"/>
        <v>0.13863495478614607</v>
      </c>
      <c r="D18" s="18">
        <f t="shared" si="5"/>
        <v>0.14559749483779305</v>
      </c>
      <c r="E18" s="18">
        <f t="shared" si="5"/>
        <v>1.8050805437616626</v>
      </c>
      <c r="F18" s="18">
        <f t="shared" si="5"/>
        <v>1.9029203472714997</v>
      </c>
      <c r="G18" s="18">
        <f t="shared" si="5"/>
        <v>2.1212772765135739</v>
      </c>
      <c r="H18" s="18">
        <f t="shared" si="5"/>
        <v>2.6966331060653572</v>
      </c>
      <c r="I18" s="18">
        <f t="shared" si="5"/>
        <v>2.4009871557354923</v>
      </c>
      <c r="J18" s="18">
        <f>J16-J17</f>
        <v>2.46017018130398</v>
      </c>
      <c r="K18" s="18">
        <f>K16-K17</f>
        <v>1.6311742336515294</v>
      </c>
      <c r="L18" s="18">
        <f t="shared" ref="L18:M18" si="6">L16-L17</f>
        <v>1.6290338361384211</v>
      </c>
      <c r="M18" s="18">
        <f t="shared" si="6"/>
        <v>1.7157113507297816</v>
      </c>
    </row>
    <row r="19" spans="1:28" x14ac:dyDescent="0.25">
      <c r="A19" t="s">
        <v>26</v>
      </c>
      <c r="B19">
        <f t="shared" ref="B19:I19" si="7">B16+B17</f>
        <v>0.19465088477013764</v>
      </c>
      <c r="C19">
        <f t="shared" si="7"/>
        <v>0.19961504521385393</v>
      </c>
      <c r="D19">
        <f t="shared" si="7"/>
        <v>0.2066525051622069</v>
      </c>
      <c r="E19">
        <f t="shared" si="7"/>
        <v>2.9161694562383369</v>
      </c>
      <c r="F19">
        <f t="shared" si="7"/>
        <v>3.2683296527285002</v>
      </c>
      <c r="G19">
        <f t="shared" si="7"/>
        <v>2.8322227234864261</v>
      </c>
      <c r="H19">
        <f t="shared" si="7"/>
        <v>2.8593668939346428</v>
      </c>
      <c r="I19">
        <f t="shared" si="7"/>
        <v>2.9892628442645068</v>
      </c>
      <c r="J19">
        <f>J16+J17</f>
        <v>3.0110798186960195</v>
      </c>
      <c r="K19">
        <f t="shared" ref="K19:M19" si="8">K16+K17</f>
        <v>2.3648257663484706</v>
      </c>
      <c r="L19">
        <f t="shared" si="8"/>
        <v>2.6694661638615784</v>
      </c>
      <c r="M19">
        <f t="shared" si="8"/>
        <v>2.546538649270218</v>
      </c>
    </row>
    <row r="20" spans="1:28" x14ac:dyDescent="0.25">
      <c r="A20" t="s">
        <v>46</v>
      </c>
      <c r="B20">
        <f>STDEV(B8:B15)</f>
        <v>1.382544238506881E-2</v>
      </c>
      <c r="C20">
        <f t="shared" ref="C20:M20" si="9">STDEV(C8:C15)</f>
        <v>1.5245022606926969E-2</v>
      </c>
      <c r="D20">
        <f t="shared" si="9"/>
        <v>1.5263752581103464E-2</v>
      </c>
      <c r="E20">
        <f t="shared" si="9"/>
        <v>0.27777222811916857</v>
      </c>
      <c r="F20">
        <f t="shared" si="9"/>
        <v>0.34135232636425006</v>
      </c>
      <c r="G20">
        <f t="shared" si="9"/>
        <v>0.17773636174321295</v>
      </c>
      <c r="H20">
        <f t="shared" si="9"/>
        <v>4.0683446967321429E-2</v>
      </c>
      <c r="I20">
        <f t="shared" si="9"/>
        <v>0.14706892213225356</v>
      </c>
      <c r="J20">
        <f t="shared" si="9"/>
        <v>0.13772740934800978</v>
      </c>
      <c r="K20">
        <f t="shared" si="9"/>
        <v>0.18341288317423532</v>
      </c>
      <c r="L20">
        <f t="shared" si="9"/>
        <v>0.26010808193078938</v>
      </c>
      <c r="M20">
        <f t="shared" si="9"/>
        <v>0.20770682463510914</v>
      </c>
    </row>
    <row r="21" spans="1:28" x14ac:dyDescent="0.25">
      <c r="A21" t="s">
        <v>49</v>
      </c>
      <c r="B21" cm="1">
        <f t="array" ref="B21">AVERAGE(IF(ABS(STANDARDIZE(B8:B15,B16,B20))&lt;=2,B8:B15))</f>
        <v>0.16271428571428573</v>
      </c>
      <c r="C21" cm="1">
        <f t="array" ref="C21">AVERAGE(IF(ABS(STANDARDIZE(C8:C15,C16,C20))&lt;=2,C8:C15))</f>
        <v>0.16457142857142859</v>
      </c>
      <c r="D21" cm="1">
        <f t="array" ref="D21">AVERAGE(IF(ABS(STANDARDIZE(D8:D15,D16,D20))&lt;=2,D8:D15))</f>
        <v>0.17612499999999998</v>
      </c>
      <c r="E21" cm="1">
        <f t="array" ref="E21">AVERAGE(IF(ABS(STANDARDIZE(E8:E15,E16,E20))&lt;=2,E8:E15))</f>
        <v>2.3606249999999998</v>
      </c>
      <c r="F21" cm="1">
        <f t="array" ref="F21">AVERAGE(IF(ABS(STANDARDIZE(F8:F15,F16,F20))&lt;=2,F8:F15))</f>
        <v>2.5856249999999998</v>
      </c>
      <c r="G21" cm="1">
        <f t="array" ref="G21">AVERAGE(IF(ABS(STANDARDIZE(G8:G15,G16,G20))&lt;=2,G8:G15))</f>
        <v>2.47675</v>
      </c>
      <c r="H21" cm="1">
        <f t="array" ref="H21">AVERAGE(IF(ABS(STANDARDIZE(H8:H15,H16,H20))&lt;=2,H8:H15))</f>
        <v>2.7911428571428574</v>
      </c>
      <c r="I21" cm="1">
        <f t="array" ref="I21">AVERAGE(IF(ABS(STANDARDIZE(I8:I15,I16,I20))&lt;=2,I8:I15))</f>
        <v>2.6951249999999995</v>
      </c>
      <c r="J21" cm="1">
        <f t="array" ref="J21">AVERAGE(IF(ABS(STANDARDIZE(J8:J15,J16,J20))&lt;=2,J8:J15))</f>
        <v>2.7356249999999998</v>
      </c>
      <c r="K21" cm="1">
        <f t="array" ref="K21">AVERAGE(IF(ABS(STANDARDIZE(K8:K15,K16,K20))&lt;=2,K8:K15))</f>
        <v>1.9428571428571428</v>
      </c>
      <c r="L21" cm="1">
        <f t="array" ref="L21">AVERAGE(IF(ABS(STANDARDIZE(L8:L15,L16,L20))&lt;=2,L8:L15))</f>
        <v>2.1492499999999999</v>
      </c>
      <c r="M21" cm="1">
        <f t="array" ref="M21">AVERAGE(IF(ABS(STANDARDIZE(M8:M15,M16,M20))&lt;=2,M8:M15))</f>
        <v>2.1311249999999999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1</v>
      </c>
      <c r="F22" t="b">
        <f t="shared" si="10"/>
        <v>1</v>
      </c>
      <c r="G22" t="b">
        <f t="shared" si="10"/>
        <v>1</v>
      </c>
      <c r="H22" t="b">
        <f t="shared" si="10"/>
        <v>0</v>
      </c>
      <c r="I22" t="b">
        <f t="shared" si="10"/>
        <v>1</v>
      </c>
      <c r="J22" t="b">
        <f t="shared" si="10"/>
        <v>1</v>
      </c>
      <c r="K22" t="b">
        <f t="shared" si="10"/>
        <v>0</v>
      </c>
      <c r="L22" t="b">
        <f t="shared" si="10"/>
        <v>1</v>
      </c>
      <c r="M22" t="b">
        <f t="shared" si="10"/>
        <v>1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19</v>
      </c>
      <c r="C6" s="4"/>
      <c r="D6" s="4"/>
      <c r="E6" s="12"/>
      <c r="F6" s="12">
        <v>1.98</v>
      </c>
      <c r="G6" s="47">
        <v>0.31081081100000002</v>
      </c>
      <c r="H6" s="12"/>
      <c r="I6" s="12">
        <v>2.0499999999999998</v>
      </c>
      <c r="J6" s="47">
        <v>0.347272727</v>
      </c>
      <c r="K6" s="12"/>
      <c r="L6" s="12">
        <v>2</v>
      </c>
      <c r="M6" s="47">
        <v>0.46666666699999998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0.19800000000000001</v>
      </c>
      <c r="C8" s="51">
        <v>0.19900000000000001</v>
      </c>
      <c r="D8" s="51">
        <v>0.20599999999999999</v>
      </c>
      <c r="E8" s="51">
        <v>1.6839999999999999</v>
      </c>
      <c r="F8" s="51">
        <v>2.5190000000000001</v>
      </c>
      <c r="G8" s="51">
        <v>2.6259999999999999</v>
      </c>
      <c r="H8" s="51">
        <v>2.2410000000000001</v>
      </c>
      <c r="I8" s="51">
        <v>2.4710000000000001</v>
      </c>
      <c r="J8" s="51">
        <v>2.48</v>
      </c>
      <c r="K8" s="51">
        <v>1.506</v>
      </c>
      <c r="L8" s="51">
        <v>2.2120000000000002</v>
      </c>
      <c r="M8" s="51">
        <v>1.6759999999999999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1.7678090435299516</v>
      </c>
      <c r="S8" s="9">
        <f>G6</f>
        <v>0.31081081100000002</v>
      </c>
      <c r="T8" s="8" cm="1">
        <f t="array" ref="T8">AVERAGE(IF(ABS(STANDARDIZE(B8:B15,B16,B20))&lt;=2,B8:B15))</f>
        <v>0.16271428571428573</v>
      </c>
      <c r="U8" s="8" cm="1">
        <f t="array" ref="U8">AVERAGE(IF(ABS(STANDARDIZE(F8:G15,F16:G16,F20:G20))&lt;=2,F8:G15))-T8</f>
        <v>2.1533482142857143</v>
      </c>
      <c r="V8" s="8" cm="1">
        <f t="array" ref="V8">AVERAGE(IF(ABS(STANDARDIZE(E8:E15,E16,E20))&lt;=2,E8:E15))-T8</f>
        <v>1.5725714285714285</v>
      </c>
      <c r="W8" s="48" cm="1">
        <f t="array" ref="W8">AVERAGE(IF(ABS(STANDARDIZE(C8:C15,C16,C20))&lt;=2,C8:C15))-T8</f>
        <v>1.4285714285714179E-3</v>
      </c>
      <c r="X8" s="8">
        <f>IF((U8-V8-W8)&lt;0,0,(U8-V8-W8))</f>
        <v>0.57934821428571437</v>
      </c>
      <c r="Y8" s="3">
        <f>B6</f>
        <v>19</v>
      </c>
    </row>
    <row r="9" spans="1:25" s="2" customFormat="1" x14ac:dyDescent="0.25">
      <c r="B9" s="51">
        <v>0.17599999999999999</v>
      </c>
      <c r="C9" s="51">
        <v>0.18</v>
      </c>
      <c r="D9" s="51">
        <v>0.19</v>
      </c>
      <c r="E9" s="51">
        <v>1.6990000000000001</v>
      </c>
      <c r="F9" s="51">
        <v>2.2320000000000002</v>
      </c>
      <c r="G9" s="51">
        <v>2.2349999999999999</v>
      </c>
      <c r="H9" s="51">
        <v>2.0529999999999999</v>
      </c>
      <c r="I9" s="51">
        <v>2.593</v>
      </c>
      <c r="J9" s="51">
        <v>2.5409999999999999</v>
      </c>
      <c r="K9" s="51">
        <v>1.57</v>
      </c>
      <c r="L9" s="51">
        <v>1.7549999999999999</v>
      </c>
      <c r="M9" s="51">
        <v>1.7410000000000001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0.96116171396877026</v>
      </c>
      <c r="S9" s="17">
        <f>J6</f>
        <v>0.347272727</v>
      </c>
      <c r="T9" s="8" cm="1">
        <f t="array" ref="T9">AVERAGE(IF(ABS(STANDARDIZE(B8:B15,B16,B20))&lt;=2,B8:B15))</f>
        <v>0.16271428571428573</v>
      </c>
      <c r="U9" s="8" cm="1">
        <f t="array" ref="U9">AVERAGE(IF(ABS(STANDARDIZE(I8:J15,I16:J16,I20:J20))&lt;=2,I8:J15))-T9</f>
        <v>2.3237142857142858</v>
      </c>
      <c r="V9" s="8" cm="1">
        <f t="array" ref="V9">AVERAGE(IF(ABS(STANDARDIZE(H8:H15,H16,H20))&lt;=2,H8:H15))-T9</f>
        <v>2.0134107142857141</v>
      </c>
      <c r="W9" s="48" cm="1">
        <f t="array" ref="W9">AVERAGE(IF(ABS(STANDARDIZE(C8:C15,C16,C20))&lt;=2,C8:C15))-T8</f>
        <v>1.4285714285714179E-3</v>
      </c>
      <c r="X9" s="8">
        <f t="shared" ref="X9:X10" si="0">IF((U9-V9-W9)&lt;0,0,(U9-V9-W9))</f>
        <v>0.30887500000000034</v>
      </c>
      <c r="Y9" s="3">
        <f>B6</f>
        <v>19</v>
      </c>
    </row>
    <row r="10" spans="1:25" s="2" customFormat="1" x14ac:dyDescent="0.25">
      <c r="B10" s="51">
        <v>0.16800000000000001</v>
      </c>
      <c r="C10" s="51">
        <v>0.17199999999999999</v>
      </c>
      <c r="D10" s="51">
        <v>0.182</v>
      </c>
      <c r="E10" s="51">
        <v>1.84</v>
      </c>
      <c r="F10" s="51">
        <v>2.1070000000000002</v>
      </c>
      <c r="G10" s="51">
        <v>2.6040000000000001</v>
      </c>
      <c r="H10" s="51">
        <v>2.1549999999999998</v>
      </c>
      <c r="I10" s="51">
        <v>2.6379999999999999</v>
      </c>
      <c r="J10" s="51">
        <v>2.4319999999999999</v>
      </c>
      <c r="K10" s="51">
        <v>1.673</v>
      </c>
      <c r="L10" s="51">
        <v>1.87</v>
      </c>
      <c r="M10" s="51">
        <v>1.7270000000000001</v>
      </c>
      <c r="O10" s="3" t="s">
        <v>22</v>
      </c>
      <c r="P10" s="4" t="s">
        <v>9</v>
      </c>
      <c r="Q10" s="4">
        <v>1</v>
      </c>
      <c r="R10" s="7">
        <f>(X10*125)/(7.9*Y10*0.2*(L6*(1-S10)))</f>
        <v>1.4064633073354482</v>
      </c>
      <c r="S10" s="9">
        <f>M6</f>
        <v>0.46666666699999998</v>
      </c>
      <c r="T10" s="8" cm="1">
        <f t="array" ref="T10">AVERAGE(IF(ABS(STANDARDIZE(B8:B15,B16,B20))&lt;=2,B8:B15))</f>
        <v>0.16271428571428573</v>
      </c>
      <c r="U10" s="8" cm="1">
        <f t="array" ref="U10">AVERAGE(IF(ABS(STANDARDIZE(L8:M15,L16:M16,L20:M20))&lt;=2,L8:M15))-T10</f>
        <v>1.7577232142857142</v>
      </c>
      <c r="V10" s="8" cm="1">
        <f t="array" ref="V10">AVERAGE(IF(ABS(STANDARDIZE(K8:K15,K16,K20))&lt;=2,K8:K15))-T10</f>
        <v>1.3960000000000001</v>
      </c>
      <c r="W10" s="48" cm="1">
        <f t="array" ref="W10">AVERAGE(IF(ABS(STANDARDIZE(C8:C15,C16,C20))&lt;=2,C8:C15))-T8</f>
        <v>1.4285714285714179E-3</v>
      </c>
      <c r="X10" s="8">
        <f t="shared" si="0"/>
        <v>0.36029464285714263</v>
      </c>
      <c r="Y10" s="3">
        <f>B6</f>
        <v>19</v>
      </c>
    </row>
    <row r="11" spans="1:25" s="2" customFormat="1" x14ac:dyDescent="0.25">
      <c r="B11" s="51">
        <v>0.16200000000000001</v>
      </c>
      <c r="C11" s="51">
        <v>0.16200000000000001</v>
      </c>
      <c r="D11" s="51">
        <v>0.17399999999999999</v>
      </c>
      <c r="E11" s="51">
        <v>1.7490000000000001</v>
      </c>
      <c r="F11" s="51">
        <v>2.1389999999999998</v>
      </c>
      <c r="G11" s="51">
        <v>2.177</v>
      </c>
      <c r="H11" s="51">
        <v>2.2080000000000002</v>
      </c>
      <c r="I11" s="51">
        <v>2.673</v>
      </c>
      <c r="J11" s="51">
        <v>2.4550000000000001</v>
      </c>
      <c r="K11" s="51">
        <v>1.105</v>
      </c>
      <c r="L11" s="51">
        <v>2.02</v>
      </c>
      <c r="M11" s="51">
        <v>1.829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0.158</v>
      </c>
      <c r="C12" s="51">
        <v>0.156</v>
      </c>
      <c r="D12" s="51">
        <v>0.16700000000000001</v>
      </c>
      <c r="E12" s="51">
        <v>1.843</v>
      </c>
      <c r="F12" s="51">
        <v>2.1419999999999999</v>
      </c>
      <c r="G12" s="51">
        <v>2.2909999999999999</v>
      </c>
      <c r="H12" s="51">
        <v>2.375</v>
      </c>
      <c r="I12" s="51">
        <v>2.4769999999999999</v>
      </c>
      <c r="J12" s="51">
        <v>2.4420000000000002</v>
      </c>
      <c r="K12" s="51">
        <v>1.5249999999999999</v>
      </c>
      <c r="L12" s="51">
        <v>1.8460000000000001</v>
      </c>
      <c r="M12" s="51">
        <v>1.819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0.157</v>
      </c>
      <c r="C13" s="51">
        <v>0.158</v>
      </c>
      <c r="D13" s="51">
        <v>0.161</v>
      </c>
      <c r="E13" s="51">
        <v>1.663</v>
      </c>
      <c r="F13" s="51">
        <v>2.0249999999999999</v>
      </c>
      <c r="G13" s="51">
        <v>2.63</v>
      </c>
      <c r="H13" s="51">
        <v>2.153</v>
      </c>
      <c r="I13" s="51">
        <v>2.5470000000000002</v>
      </c>
      <c r="J13" s="51">
        <v>2.4060000000000001</v>
      </c>
      <c r="K13" s="51">
        <v>1.607</v>
      </c>
      <c r="L13" s="51">
        <v>2.024</v>
      </c>
      <c r="M13" s="51">
        <v>2.0259999999999998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0.155</v>
      </c>
      <c r="C14" s="51">
        <v>0.16</v>
      </c>
      <c r="D14" s="51">
        <v>0.16400000000000001</v>
      </c>
      <c r="E14" s="51">
        <v>1.669</v>
      </c>
      <c r="F14" s="51">
        <v>2.2200000000000002</v>
      </c>
      <c r="G14" s="51">
        <v>2.036</v>
      </c>
      <c r="H14" s="51">
        <v>2.0249999999999999</v>
      </c>
      <c r="I14" s="51">
        <v>2.3029999999999999</v>
      </c>
      <c r="J14" s="51">
        <v>2.4670000000000001</v>
      </c>
      <c r="K14" s="51">
        <v>1.3819999999999999</v>
      </c>
      <c r="L14" s="51">
        <v>1.883</v>
      </c>
      <c r="M14" s="51">
        <v>2.0950000000000002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0.16300000000000001</v>
      </c>
      <c r="C15" s="51">
        <v>0.161</v>
      </c>
      <c r="D15" s="51">
        <v>0.16500000000000001</v>
      </c>
      <c r="E15" s="51">
        <v>0.94699999999999995</v>
      </c>
      <c r="F15" s="51">
        <v>2.548</v>
      </c>
      <c r="G15" s="51">
        <v>2.5259999999999998</v>
      </c>
      <c r="H15" s="51">
        <v>2.1989999999999998</v>
      </c>
      <c r="I15" s="51">
        <v>3.0790000000000002</v>
      </c>
      <c r="J15" s="51">
        <v>2.4260000000000002</v>
      </c>
      <c r="K15" s="51">
        <v>1.6479999999999999</v>
      </c>
      <c r="L15" s="51">
        <v>2.335</v>
      </c>
      <c r="M15" s="51">
        <v>1.869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0.16712500000000002</v>
      </c>
      <c r="C16">
        <f t="shared" si="1"/>
        <v>0.16849999999999998</v>
      </c>
      <c r="D16">
        <f t="shared" si="1"/>
        <v>0.176125</v>
      </c>
      <c r="E16">
        <f t="shared" si="1"/>
        <v>1.6367499999999999</v>
      </c>
      <c r="F16">
        <f t="shared" si="1"/>
        <v>2.2415000000000003</v>
      </c>
      <c r="G16">
        <f t="shared" si="1"/>
        <v>2.390625</v>
      </c>
      <c r="H16">
        <f t="shared" si="1"/>
        <v>2.1761249999999999</v>
      </c>
      <c r="I16">
        <f t="shared" si="1"/>
        <v>2.5976250000000003</v>
      </c>
      <c r="J16">
        <f>AVERAGE(J8:J15)</f>
        <v>2.4561250000000001</v>
      </c>
      <c r="K16">
        <f t="shared" si="1"/>
        <v>1.502</v>
      </c>
      <c r="L16">
        <f t="shared" si="1"/>
        <v>1.993125</v>
      </c>
      <c r="M16">
        <f t="shared" si="1"/>
        <v>1.84775</v>
      </c>
      <c r="T16" s="8"/>
    </row>
    <row r="17" spans="1:13" x14ac:dyDescent="0.25">
      <c r="A17" t="s">
        <v>24</v>
      </c>
      <c r="B17">
        <f t="shared" ref="B17:M17" si="2">2*(STDEV(B8:B15))</f>
        <v>2.8373780653473527E-2</v>
      </c>
      <c r="C17">
        <f t="shared" si="2"/>
        <v>2.9393876913398141E-2</v>
      </c>
      <c r="D17">
        <f t="shared" si="2"/>
        <v>3.1230708331018403E-2</v>
      </c>
      <c r="E17">
        <f t="shared" si="2"/>
        <v>0.57571892943891279</v>
      </c>
      <c r="F17">
        <f t="shared" si="2"/>
        <v>0.38312250931374059</v>
      </c>
      <c r="G17">
        <f t="shared" si="2"/>
        <v>0.46726919436230757</v>
      </c>
      <c r="H17">
        <f t="shared" si="2"/>
        <v>0.21945240290973617</v>
      </c>
      <c r="I17">
        <f t="shared" si="2"/>
        <v>0.45293069479304937</v>
      </c>
      <c r="J17">
        <f>2*(STDEV(J8:J15))</f>
        <v>8.3134572488568925E-2</v>
      </c>
      <c r="K17">
        <f t="shared" si="2"/>
        <v>0.36937012022399057</v>
      </c>
      <c r="L17">
        <f t="shared" si="2"/>
        <v>0.39431450464246004</v>
      </c>
      <c r="M17">
        <f t="shared" si="2"/>
        <v>0.29277929278846598</v>
      </c>
    </row>
    <row r="18" spans="1:13" x14ac:dyDescent="0.25">
      <c r="A18" t="s">
        <v>25</v>
      </c>
      <c r="B18" s="18">
        <f t="shared" ref="B18:M18" si="3">B16-B17</f>
        <v>0.13875121934652651</v>
      </c>
      <c r="C18" s="18">
        <f t="shared" si="3"/>
        <v>0.13910612308660184</v>
      </c>
      <c r="D18" s="18">
        <f t="shared" si="3"/>
        <v>0.1448942916689816</v>
      </c>
      <c r="E18" s="18">
        <f t="shared" si="3"/>
        <v>1.061031070561087</v>
      </c>
      <c r="F18" s="18">
        <f t="shared" si="3"/>
        <v>1.8583774906862596</v>
      </c>
      <c r="G18" s="18">
        <f t="shared" si="3"/>
        <v>1.9233558056376925</v>
      </c>
      <c r="H18" s="18">
        <f t="shared" si="3"/>
        <v>1.9566725970902636</v>
      </c>
      <c r="I18" s="18">
        <f t="shared" si="3"/>
        <v>2.1446943052069507</v>
      </c>
      <c r="J18" s="18">
        <f>J16-J17</f>
        <v>2.3729904275114313</v>
      </c>
      <c r="K18" s="18">
        <f>K16-K17</f>
        <v>1.1326298797760095</v>
      </c>
      <c r="L18" s="18">
        <f t="shared" si="3"/>
        <v>1.5988104953575399</v>
      </c>
      <c r="M18" s="18">
        <f t="shared" si="3"/>
        <v>1.554970707211534</v>
      </c>
    </row>
    <row r="19" spans="1:13" x14ac:dyDescent="0.25">
      <c r="A19" t="s">
        <v>26</v>
      </c>
      <c r="B19">
        <f t="shared" ref="B19:M19" si="4">B16+B17</f>
        <v>0.19549878065347354</v>
      </c>
      <c r="C19">
        <f t="shared" si="4"/>
        <v>0.19789387691339813</v>
      </c>
      <c r="D19">
        <f t="shared" si="4"/>
        <v>0.20735570833101841</v>
      </c>
      <c r="E19">
        <f t="shared" si="4"/>
        <v>2.2124689294389128</v>
      </c>
      <c r="F19">
        <f t="shared" si="4"/>
        <v>2.624622509313741</v>
      </c>
      <c r="G19">
        <f t="shared" si="4"/>
        <v>2.8578941943623075</v>
      </c>
      <c r="H19">
        <f t="shared" si="4"/>
        <v>2.3955774029097361</v>
      </c>
      <c r="I19">
        <f t="shared" si="4"/>
        <v>3.0505556947930499</v>
      </c>
      <c r="J19">
        <f>J16+J17</f>
        <v>2.5392595724885689</v>
      </c>
      <c r="K19">
        <f t="shared" si="4"/>
        <v>1.8713701202239905</v>
      </c>
      <c r="L19">
        <f t="shared" si="4"/>
        <v>2.3874395046424599</v>
      </c>
      <c r="M19">
        <f t="shared" si="4"/>
        <v>2.1405292927884658</v>
      </c>
    </row>
    <row r="20" spans="1:13" x14ac:dyDescent="0.25">
      <c r="A20" t="s">
        <v>46</v>
      </c>
      <c r="B20">
        <f>STDEV(B8:B15)</f>
        <v>1.4186890326736763E-2</v>
      </c>
      <c r="C20">
        <f t="shared" ref="C20:M20" si="5">STDEV(C8:C15)</f>
        <v>1.4696938456699071E-2</v>
      </c>
      <c r="D20">
        <f t="shared" si="5"/>
        <v>1.5615354165509202E-2</v>
      </c>
      <c r="E20">
        <f t="shared" si="5"/>
        <v>0.28785946471945639</v>
      </c>
      <c r="F20">
        <f t="shared" si="5"/>
        <v>0.19156125465687029</v>
      </c>
      <c r="G20">
        <f t="shared" si="5"/>
        <v>0.23363459718115379</v>
      </c>
      <c r="H20">
        <f t="shared" si="5"/>
        <v>0.10972620145486808</v>
      </c>
      <c r="I20">
        <f t="shared" si="5"/>
        <v>0.22646534739652469</v>
      </c>
      <c r="J20">
        <f t="shared" si="5"/>
        <v>4.1567286244284463E-2</v>
      </c>
      <c r="K20">
        <f t="shared" si="5"/>
        <v>0.18468506011199529</v>
      </c>
      <c r="L20">
        <f t="shared" si="5"/>
        <v>0.19715725232123002</v>
      </c>
      <c r="M20">
        <f t="shared" si="5"/>
        <v>0.14638964639423299</v>
      </c>
    </row>
    <row r="21" spans="1:13" x14ac:dyDescent="0.25">
      <c r="A21" t="s">
        <v>49</v>
      </c>
      <c r="B21" cm="1">
        <f t="array" ref="B21">AVERAGE(IF(ABS(STANDARDIZE(B8:B15,B16,B20))&lt;=2,B8:B15))</f>
        <v>0.16271428571428573</v>
      </c>
      <c r="C21" cm="1">
        <f t="array" ref="C21">AVERAGE(IF(ABS(STANDARDIZE(C8:C15,C16,C20))&lt;=2,C8:C15))</f>
        <v>0.16414285714285715</v>
      </c>
      <c r="D21" cm="1">
        <f t="array" ref="D21">AVERAGE(IF(ABS(STANDARDIZE(D8:D15,D16,D20))&lt;=2,D8:D15))</f>
        <v>0.176125</v>
      </c>
      <c r="E21" cm="1">
        <f t="array" ref="E21">AVERAGE(IF(ABS(STANDARDIZE(E8:E15,E16,E20))&lt;=2,E8:E15))</f>
        <v>1.7352857142857143</v>
      </c>
      <c r="F21" cm="1">
        <f t="array" ref="F21">AVERAGE(IF(ABS(STANDARDIZE(F8:F15,F16,F20))&lt;=2,F8:F15))</f>
        <v>2.2415000000000003</v>
      </c>
      <c r="G21" cm="1">
        <f t="array" ref="G21">AVERAGE(IF(ABS(STANDARDIZE(G8:G15,G16,G20))&lt;=2,G8:G15))</f>
        <v>2.390625</v>
      </c>
      <c r="H21" cm="1">
        <f t="array" ref="H21">AVERAGE(IF(ABS(STANDARDIZE(H8:H15,H16,H20))&lt;=2,H8:H15))</f>
        <v>2.1761249999999999</v>
      </c>
      <c r="I21" cm="1">
        <f t="array" ref="I21">AVERAGE(IF(ABS(STANDARDIZE(I8:I15,I16,I20))&lt;=2,I8:I15))</f>
        <v>2.5288571428571429</v>
      </c>
      <c r="J21" cm="1">
        <f t="array" ref="J21">AVERAGE(IF(ABS(STANDARDIZE(J8:J15,J16,J20))&lt;=2,J8:J15))</f>
        <v>2.4440000000000004</v>
      </c>
      <c r="K21" cm="1">
        <f t="array" ref="K21">AVERAGE(IF(ABS(STANDARDIZE(K8:K15,K16,K20))&lt;=2,K8:K15))</f>
        <v>1.5587142857142859</v>
      </c>
      <c r="L21" cm="1">
        <f t="array" ref="L21">AVERAGE(IF(ABS(STANDARDIZE(L8:L15,L16,L20))&lt;=2,L8:L15))</f>
        <v>1.993125</v>
      </c>
      <c r="M21" cm="1">
        <f t="array" ref="M21">AVERAGE(IF(ABS(STANDARDIZE(M8:M15,M16,M20))&lt;=2,M8:M15))</f>
        <v>1.84775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0</v>
      </c>
      <c r="F22" t="b">
        <f t="shared" si="6"/>
        <v>1</v>
      </c>
      <c r="G22" t="b">
        <f t="shared" si="6"/>
        <v>1</v>
      </c>
      <c r="H22" t="b">
        <f t="shared" si="6"/>
        <v>1</v>
      </c>
      <c r="I22" t="b">
        <f t="shared" si="6"/>
        <v>0</v>
      </c>
      <c r="J22" t="b">
        <f t="shared" si="6"/>
        <v>0</v>
      </c>
      <c r="K22" t="b">
        <f t="shared" si="6"/>
        <v>0</v>
      </c>
      <c r="L22" t="b">
        <f t="shared" si="6"/>
        <v>1</v>
      </c>
      <c r="M22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2022-08-19T21:15:28Z</dcterms:modified>
  <cp:category/>
  <cp:contentStatus/>
</cp:coreProperties>
</file>