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7A612FF6-3052-4800-AFDB-A713DBF1B573}" xr6:coauthVersionLast="47" xr6:coauthVersionMax="47" xr10:uidLastSave="{00000000-0000-0000-0000-000000000000}"/>
  <bookViews>
    <workbookView xWindow="-120" yWindow="-120" windowWidth="38640" windowHeight="21240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2" l="1"/>
  <c r="R9" i="2"/>
  <c r="R8" i="2"/>
  <c r="U10" i="2" a="1"/>
  <c r="U10" i="2"/>
  <c r="U9" i="2" a="1"/>
  <c r="U9" i="2"/>
  <c r="U8" i="2" a="1"/>
  <c r="U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2"/>
  <c r="C16" i="2"/>
  <c r="C20" i="2"/>
  <c r="B16" i="2"/>
  <c r="B20" i="2"/>
  <c r="T8" i="2" a="1"/>
  <c r="T8" i="2"/>
  <c r="W10" i="2" a="1"/>
  <c r="W10" i="2"/>
  <c r="L16" i="2"/>
  <c r="L20" i="2"/>
  <c r="M16" i="2"/>
  <c r="M20" i="2"/>
  <c r="K16" i="2"/>
  <c r="K20" i="2"/>
  <c r="T10" i="2" a="1"/>
  <c r="T10" i="2"/>
  <c r="V10" i="2" a="1"/>
  <c r="V10" i="2"/>
  <c r="X10" i="2"/>
  <c r="Y9" i="2"/>
  <c r="W9" i="2" a="1"/>
  <c r="W9" i="2"/>
  <c r="I16" i="2"/>
  <c r="I20" i="2"/>
  <c r="J16" i="2"/>
  <c r="J20" i="2"/>
  <c r="H16" i="2"/>
  <c r="H20" i="2"/>
  <c r="T9" i="2" a="1"/>
  <c r="T9" i="2"/>
  <c r="V9" i="2" a="1"/>
  <c r="V9" i="2"/>
  <c r="X9" i="2"/>
  <c r="Y8" i="2"/>
  <c r="W8" i="2" a="1"/>
  <c r="W8" i="2"/>
  <c r="F16" i="2"/>
  <c r="F20" i="2"/>
  <c r="G16" i="2"/>
  <c r="G20" i="2"/>
  <c r="E16" i="2"/>
  <c r="E20" i="2"/>
  <c r="V8" i="2" a="1"/>
  <c r="V8" i="2"/>
  <c r="X8" i="2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S10" i="2"/>
  <c r="S9" i="2"/>
  <c r="S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<sst xmlns="http://schemas.openxmlformats.org/spreadsheetml/2006/main" count="148" uniqueCount="50">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</sst>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18.329999999999998</v>
      </c>
      <c r="C6" s="4" t="s">
        <v>9</v>
      </c>
      <c r="D6" s="4"/>
      <c r="E6" s="12"/>
      <c r="F6" s="12">
        <v>1.97</v>
      </c>
      <c r="G6" s="47">
        <v>0.26530612199999998</v>
      </c>
      <c r="H6" s="12"/>
      <c r="I6" s="12">
        <v>2.0499999999999998</v>
      </c>
      <c r="J6" s="47">
        <v>0.24177949700000001</v>
      </c>
      <c r="K6" s="12"/>
      <c r="L6" s="12">
        <v>1.97</v>
      </c>
      <c r="M6" s="47">
        <v>0.210735586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0.19700000000000001</v>
      </c>
      <c r="C8" s="51">
        <v>0.246</v>
      </c>
      <c r="D8" s="51">
        <v>0.20599999999999999</v>
      </c>
      <c r="E8" s="51">
        <v>2.1139999999999999</v>
      </c>
      <c r="F8" s="51">
        <v>2.407</v>
      </c>
      <c r="G8" s="51">
        <v>2.4860000000000002</v>
      </c>
      <c r="H8" s="51">
        <v>2.9990000000000001</v>
      </c>
      <c r="I8" s="51">
        <v>3.0950000000000002</v>
      </c>
      <c r="J8" s="51">
        <v>2.992</v>
      </c>
      <c r="K8" s="51">
        <v>2.6110000000000002</v>
      </c>
      <c r="L8" s="51">
        <v>3.2240000000000002</v>
      </c>
      <c r="M8" s="51">
        <v>2.8849999999999998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0.33013110934079148</v>
      </c>
      <c r="S8" s="9">
        <f>G6</f>
        <v>0.26530612199999998</v>
      </c>
      <c r="T8" s="8" cm="1">
        <f t="array" ref="T8">AVERAGE(IF(ABS(STANDARDIZE(B8:B15,B16,B20))&lt;=2,B8:B15))</f>
        <v>0.16357142857142856</v>
      </c>
      <c r="U8" s="8" cm="1">
        <f t="array" ref="U8">AVERAGE(IF(ABS(STANDARDIZE(F8:G15,F16:G16,F20:G20))&lt;=2,F8:G15))-T8</f>
        <v>2.3959910714285715</v>
      </c>
      <c r="V8" s="8" cm="1">
        <f t="array" ref="V8">AVERAGE(IF(ABS(STANDARDIZE(E8:E15,E16,E20))&lt;=2,E8:E15))-T8</f>
        <v>2.2759999999999998</v>
      </c>
      <c r="W8" s="48" cm="1">
        <f t="array" ref="W8">AVERAGE(IF(ABS(STANDARDIZE(C8:C15,C16,C20))&lt;=2,C8:C15))-T8</f>
        <v>9.285714285714286E-3</v>
      </c>
      <c r="X8" s="8">
        <f>IF((U8-V8-W8)&lt;0,0,(U8-V8-W8))</f>
        <v>0.1107053571428574</v>
      </c>
      <c r="Y8" s="3">
        <f>B6</f>
        <v>18.329999999999998</v>
      </c>
    </row>
    <row r="9" spans="1:25" s="2" customFormat="1" x14ac:dyDescent="0.25">
      <c r="B9" s="51">
        <v>0.17599999999999999</v>
      </c>
      <c r="C9" s="51">
        <v>0.19500000000000001</v>
      </c>
      <c r="D9" s="51">
        <v>0.19</v>
      </c>
      <c r="E9" s="51">
        <v>2.4689999999999999</v>
      </c>
      <c r="F9" s="51">
        <v>2.423</v>
      </c>
      <c r="G9" s="51">
        <v>2.4940000000000002</v>
      </c>
      <c r="H9" s="51">
        <v>2.919</v>
      </c>
      <c r="I9" s="51">
        <v>2.718</v>
      </c>
      <c r="J9" s="51">
        <v>2.7130000000000001</v>
      </c>
      <c r="K9" s="51">
        <v>2.6459999999999999</v>
      </c>
      <c r="L9" s="51">
        <v>2.7269999999999999</v>
      </c>
      <c r="M9" s="51">
        <v>2.58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0.37300716133892825</v>
      </c>
      <c r="S9" s="17">
        <f>J6</f>
        <v>0.24177949700000001</v>
      </c>
      <c r="T9" s="8" cm="1">
        <f t="array" ref="T9">AVERAGE(IF(ABS(STANDARDIZE(B8:B15,B16,B20))&lt;=2,B8:B15))</f>
        <v>0.16357142857142856</v>
      </c>
      <c r="U9" s="8" cm="1">
        <f t="array" ref="U9">AVERAGE(IF(ABS(STANDARDIZE(I8:J15,I16:J16,I20:J20))&lt;=2,I8:J15))-T9</f>
        <v>2.8892952380952384</v>
      </c>
      <c r="V9" s="8" cm="1">
        <f t="array" ref="V9">AVERAGE(IF(ABS(STANDARDIZE(H8:H15,H16,H20))&lt;=2,H8:H15))-T9</f>
        <v>2.7456785714285714</v>
      </c>
      <c r="W9" s="48" cm="1">
        <f t="array" ref="W9">AVERAGE(IF(ABS(STANDARDIZE(C8:C15,C16,C20))&lt;=2,C8:C15))-T9</f>
        <v>9.285714285714286E-3</v>
      </c>
      <c r="X9" s="8">
        <f t="shared" ref="X9:X10" si="0">IF((U9-V9-W9)&lt;0,0,(U9-V9-W9))</f>
        <v>0.13433095238095266</v>
      </c>
      <c r="Y9" s="3">
        <f>B6</f>
        <v>18.329999999999998</v>
      </c>
    </row>
    <row r="10" spans="1:25" s="2" customFormat="1" x14ac:dyDescent="0.25">
      <c r="B10" s="51">
        <v>0.16900000000000001</v>
      </c>
      <c r="C10" s="51">
        <v>0.17599999999999999</v>
      </c>
      <c r="D10" s="51">
        <v>0.182</v>
      </c>
      <c r="E10" s="51">
        <v>2.593</v>
      </c>
      <c r="F10" s="51">
        <v>2.4649999999999999</v>
      </c>
      <c r="G10" s="51">
        <v>2.6640000000000001</v>
      </c>
      <c r="H10" s="51">
        <v>2.9540000000000002</v>
      </c>
      <c r="I10" s="51"/>
      <c r="J10" s="51">
        <v>3.0430000000000001</v>
      </c>
      <c r="K10" s="51">
        <v>2.665</v>
      </c>
      <c r="L10" s="51">
        <v>3.5630000000000002</v>
      </c>
      <c r="M10" s="51">
        <v>2.7530000000000001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0.83892782373648267</v>
      </c>
      <c r="S10" s="9">
        <f>M6</f>
        <v>0.210735586</v>
      </c>
      <c r="T10" s="8" cm="1">
        <f t="array" ref="T10">AVERAGE(IF(ABS(STANDARDIZE(B8:B15,B16,B20))&lt;=2,B8:B15))</f>
        <v>0.16357142857142856</v>
      </c>
      <c r="U10" s="8" cm="1">
        <f t="array" ref="U10">AVERAGE(IF(ABS(STANDARDIZE(L8:M15,L16:M16,L20:M20))&lt;=2,L8:M15))-T10</f>
        <v>2.8055054945054949</v>
      </c>
      <c r="V10" s="8" cm="1">
        <f t="array" ref="V10">AVERAGE(IF(ABS(STANDARDIZE(K8:K15,K16,K20))&lt;=2,K8:K15))-T10</f>
        <v>2.4939999999999998</v>
      </c>
      <c r="W10" s="48" cm="1">
        <f t="array" ref="W10">AVERAGE(IF(ABS(STANDARDIZE(C8:C15,C16,C20))&lt;=2,C8:C15))-T10</f>
        <v>9.285714285714286E-3</v>
      </c>
      <c r="X10" s="8">
        <f t="shared" si="0"/>
        <v>0.30221978021978085</v>
      </c>
      <c r="Y10" s="3">
        <f>B6</f>
        <v>18.329999999999998</v>
      </c>
    </row>
    <row r="11" spans="1:25" s="2" customFormat="1" x14ac:dyDescent="0.25">
      <c r="B11" s="51">
        <v>0.16200000000000001</v>
      </c>
      <c r="C11" s="51">
        <v>0.16600000000000001</v>
      </c>
      <c r="D11" s="51">
        <v>0.17299999999999999</v>
      </c>
      <c r="E11" s="51">
        <v>1.7949999999999999</v>
      </c>
      <c r="F11" s="51">
        <v>2.4079999999999999</v>
      </c>
      <c r="G11" s="51">
        <v>2.569</v>
      </c>
      <c r="H11" s="51">
        <v>2.9740000000000002</v>
      </c>
      <c r="I11" s="51">
        <v>3.431</v>
      </c>
      <c r="J11" s="51">
        <v>3.1360000000000001</v>
      </c>
      <c r="K11" s="51">
        <v>2.6760000000000002</v>
      </c>
      <c r="L11" s="51"/>
      <c r="M11" s="51">
        <v>2.84</v>
      </c>
    </row>
    <row r="12" spans="1:25" s="2" customFormat="1" x14ac:dyDescent="0.25">
      <c r="B12" s="51">
        <v>0.159</v>
      </c>
      <c r="C12" s="51">
        <v>0.161</v>
      </c>
      <c r="D12" s="51">
        <v>0.16700000000000001</v>
      </c>
      <c r="E12" s="51">
        <v>2.5169999999999999</v>
      </c>
      <c r="F12" s="51">
        <v>2.4009999999999998</v>
      </c>
      <c r="G12" s="51">
        <v>2.7149999999999999</v>
      </c>
      <c r="H12" s="51">
        <v>2.78</v>
      </c>
      <c r="I12" s="51">
        <v>2.9</v>
      </c>
      <c r="J12" s="51">
        <v>2.8050000000000002</v>
      </c>
      <c r="K12" s="51">
        <v>2.61</v>
      </c>
      <c r="L12" s="51">
        <v>2.7970000000000002</v>
      </c>
      <c r="M12" s="51">
        <v>2.7789999999999999</v>
      </c>
    </row>
    <row r="13" spans="1:25" s="2" customFormat="1" x14ac:dyDescent="0.25">
      <c r="B13" s="51">
        <v>0.159</v>
      </c>
      <c r="C13" s="51">
        <v>0.18099999999999999</v>
      </c>
      <c r="D13" s="51">
        <v>0.161</v>
      </c>
      <c r="E13" s="51">
        <v>2.4660000000000002</v>
      </c>
      <c r="F13" s="51">
        <v>2.7839999999999998</v>
      </c>
      <c r="G13" s="51">
        <v>2.6869999999999998</v>
      </c>
      <c r="H13" s="51">
        <v>2.9849999999999999</v>
      </c>
      <c r="I13" s="51">
        <v>2.7050000000000001</v>
      </c>
      <c r="J13" s="51">
        <v>2.8420000000000001</v>
      </c>
      <c r="K13" s="51">
        <v>2.75</v>
      </c>
      <c r="L13" s="51"/>
      <c r="M13" s="51">
        <v>2.8839999999999999</v>
      </c>
    </row>
    <row r="14" spans="1:25" s="2" customFormat="1" x14ac:dyDescent="0.25">
      <c r="B14" s="51">
        <v>0.156</v>
      </c>
      <c r="C14" s="51">
        <v>0.16500000000000001</v>
      </c>
      <c r="D14" s="51">
        <v>0.16300000000000001</v>
      </c>
      <c r="E14" s="51">
        <v>2.5009999999999999</v>
      </c>
      <c r="F14" s="51">
        <v>2.601</v>
      </c>
      <c r="G14" s="51">
        <v>2.569</v>
      </c>
      <c r="H14" s="51">
        <v>2.79</v>
      </c>
      <c r="I14" s="51">
        <v>3.5990000000000002</v>
      </c>
      <c r="J14" s="51">
        <v>3.633</v>
      </c>
      <c r="K14" s="51">
        <v>2.9020000000000001</v>
      </c>
      <c r="L14" s="51">
        <v>3.105</v>
      </c>
      <c r="M14" s="51">
        <v>2.8050000000000002</v>
      </c>
    </row>
    <row r="15" spans="1:25" s="2" customFormat="1" x14ac:dyDescent="0.25">
      <c r="B15" s="51">
        <v>0.16400000000000001</v>
      </c>
      <c r="C15" s="51">
        <v>0.16600000000000001</v>
      </c>
      <c r="D15" s="51">
        <v>0.16600000000000001</v>
      </c>
      <c r="E15" s="51">
        <v>2.4169999999999998</v>
      </c>
      <c r="F15" s="51">
        <v>2.726</v>
      </c>
      <c r="G15" s="51">
        <v>2.5539999999999998</v>
      </c>
      <c r="H15" s="51">
        <v>2.8730000000000002</v>
      </c>
      <c r="I15" s="51">
        <v>2.8650000000000002</v>
      </c>
      <c r="J15" s="51">
        <v>3.3159999999999998</v>
      </c>
      <c r="K15" s="51">
        <v>2.645</v>
      </c>
      <c r="L15" s="51">
        <v>3.4009999999999998</v>
      </c>
      <c r="M15" s="51">
        <v>2.835</v>
      </c>
    </row>
    <row r="16" spans="1:25" x14ac:dyDescent="0.25">
      <c r="A16" t="s">
        <v>23</v>
      </c>
      <c r="B16">
        <f t="shared" ref="B16:I16" si="1">AVERAGE(B8:B15)</f>
        <v>0.16774999999999998</v>
      </c>
      <c r="C16">
        <f t="shared" si="1"/>
        <v>0.182</v>
      </c>
      <c r="D16">
        <f t="shared" si="1"/>
        <v>0.17600000000000002</v>
      </c>
      <c r="E16">
        <f t="shared" si="1"/>
        <v>2.359</v>
      </c>
      <c r="F16">
        <f t="shared" si="1"/>
        <v>2.5268749999999995</v>
      </c>
      <c r="G16">
        <f t="shared" si="1"/>
        <v>2.5922499999999999</v>
      </c>
      <c r="H16">
        <f t="shared" si="1"/>
        <v>2.9092500000000001</v>
      </c>
      <c r="I16">
        <f t="shared" si="1"/>
        <v>3.0447142857142859</v>
      </c>
      <c r="J16">
        <f>AVERAGE(J8:J15)</f>
        <v>3.0599999999999996</v>
      </c>
      <c r="K16">
        <f t="shared" ref="K16:M16" si="2">AVERAGE(K8:K15)</f>
        <v>2.6881249999999999</v>
      </c>
      <c r="L16">
        <f t="shared" si="2"/>
        <v>3.1361666666666665</v>
      </c>
      <c r="M16">
        <f t="shared" si="2"/>
        <v>2.7951250000000001</v>
      </c>
      <c r="T16" s="8"/>
    </row>
    <row r="17" spans="1:28" x14ac:dyDescent="0.25">
      <c r="A17" t="s">
        <v>24</v>
      </c>
      <c r="B17">
        <f t="shared" ref="B17:I17" si="3">2*(STDEV(B8:B15))</f>
        <v>2.6870057685088804E-2</v>
      </c>
      <c r="C17">
        <f t="shared" si="3"/>
        <v>5.6284989117881122E-2</v>
      </c>
      <c r="D17">
        <f t="shared" si="3"/>
        <v>3.131407716301772E-2</v>
      </c>
      <c r="E17">
        <f t="shared" si="3"/>
        <v>0.5371448328231162</v>
      </c>
      <c r="F17">
        <f t="shared" si="3"/>
        <v>0.31188173124714158</v>
      </c>
      <c r="G17">
        <f t="shared" si="3"/>
        <v>0.17350092630464936</v>
      </c>
      <c r="H17">
        <f t="shared" si="3"/>
        <v>0.17291368614757738</v>
      </c>
      <c r="I17">
        <f t="shared" si="3"/>
        <v>0.69969775787903465</v>
      </c>
      <c r="J17">
        <f>2*(STDEV(J8:J15))</f>
        <v>0.60356654266830545</v>
      </c>
      <c r="K17">
        <f t="shared" ref="K17:M17" si="4">2*(STDEV(K8:K15))</f>
        <v>0.19411171304910263</v>
      </c>
      <c r="L17">
        <f t="shared" si="4"/>
        <v>0.65936990124410944</v>
      </c>
      <c r="M17">
        <f t="shared" si="4"/>
        <v>0.19710892565134772</v>
      </c>
    </row>
    <row r="18" spans="1:28" x14ac:dyDescent="0.25">
      <c r="A18" t="s">
        <v>25</v>
      </c>
      <c r="B18" s="18">
        <f t="shared" ref="B18:I18" si="5">B16-B17</f>
        <v>0.14087994231491119</v>
      </c>
      <c r="C18" s="18">
        <f t="shared" si="5"/>
        <v>0.12571501088211887</v>
      </c>
      <c r="D18" s="18">
        <f t="shared" si="5"/>
        <v>0.14468592283698228</v>
      </c>
      <c r="E18" s="18">
        <f t="shared" si="5"/>
        <v>1.8218551671768837</v>
      </c>
      <c r="F18" s="18">
        <f t="shared" si="5"/>
        <v>2.214993268752858</v>
      </c>
      <c r="G18" s="18">
        <f t="shared" si="5"/>
        <v>2.4187490736953507</v>
      </c>
      <c r="H18" s="18">
        <f t="shared" si="5"/>
        <v>2.7363363138524228</v>
      </c>
      <c r="I18" s="18">
        <f t="shared" si="5"/>
        <v>2.3450165278352513</v>
      </c>
      <c r="J18" s="18">
        <f>J16-J17</f>
        <v>2.4564334573316939</v>
      </c>
      <c r="K18" s="18">
        <f>K16-K17</f>
        <v>2.4940132869508971</v>
      </c>
      <c r="L18" s="18">
        <f t="shared" ref="L18:M18" si="6">L16-L17</f>
        <v>2.4767967654225571</v>
      </c>
      <c r="M18" s="18">
        <f t="shared" si="6"/>
        <v>2.5980160743486524</v>
      </c>
    </row>
    <row r="19" spans="1:28" x14ac:dyDescent="0.25">
      <c r="A19" t="s">
        <v>26</v>
      </c>
      <c r="B19">
        <f t="shared" ref="B19:I19" si="7">B16+B17</f>
        <v>0.19462005768508878</v>
      </c>
      <c r="C19">
        <f t="shared" si="7"/>
        <v>0.23828498911788112</v>
      </c>
      <c r="D19">
        <f t="shared" si="7"/>
        <v>0.20731407716301775</v>
      </c>
      <c r="E19">
        <f t="shared" si="7"/>
        <v>2.8961448328231163</v>
      </c>
      <c r="F19">
        <f t="shared" si="7"/>
        <v>2.8387567312471411</v>
      </c>
      <c r="G19">
        <f t="shared" si="7"/>
        <v>2.7657509263046491</v>
      </c>
      <c r="H19">
        <f t="shared" si="7"/>
        <v>3.0821636861475774</v>
      </c>
      <c r="I19">
        <f t="shared" si="7"/>
        <v>3.7444120435933206</v>
      </c>
      <c r="J19">
        <f>J16+J17</f>
        <v>3.6635665426683053</v>
      </c>
      <c r="K19">
        <f t="shared" ref="K19:M19" si="8">K16+K17</f>
        <v>2.8822367130491027</v>
      </c>
      <c r="L19">
        <f t="shared" si="8"/>
        <v>3.795536567910776</v>
      </c>
      <c r="M19">
        <f t="shared" si="8"/>
        <v>2.9922339256513477</v>
      </c>
    </row>
    <row r="20" spans="1:28" x14ac:dyDescent="0.25">
      <c r="A20" t="s">
        <v>46</v>
      </c>
      <c r="B20">
        <f>STDEV(B8:B15)</f>
        <v>1.3435028842544402E-2</v>
      </c>
      <c r="C20">
        <f t="shared" ref="C20:M20" si="9">STDEV(C8:C15)</f>
        <v>2.8142494558940561E-2</v>
      </c>
      <c r="D20">
        <f t="shared" si="9"/>
        <v>1.565703858150886E-2</v>
      </c>
      <c r="E20">
        <f t="shared" si="9"/>
        <v>0.2685724164115581</v>
      </c>
      <c r="F20">
        <f t="shared" si="9"/>
        <v>0.15594086562357079</v>
      </c>
      <c r="G20">
        <f t="shared" si="9"/>
        <v>8.6750463152324681E-2</v>
      </c>
      <c r="H20">
        <f t="shared" si="9"/>
        <v>8.6456843073788689E-2</v>
      </c>
      <c r="I20">
        <f t="shared" si="9"/>
        <v>0.34984887893951733</v>
      </c>
      <c r="J20">
        <f t="shared" si="9"/>
        <v>0.30178327133415273</v>
      </c>
      <c r="K20">
        <f t="shared" si="9"/>
        <v>9.7055856524551315E-2</v>
      </c>
      <c r="L20">
        <f t="shared" si="9"/>
        <v>0.32968495062205472</v>
      </c>
      <c r="M20">
        <f t="shared" si="9"/>
        <v>9.8554462825673858E-2</v>
      </c>
    </row>
    <row r="21" spans="1:28" x14ac:dyDescent="0.25">
      <c r="A21" t="s">
        <v>49</v>
      </c>
      <c r="B21" cm="1">
        <f t="array" ref="B21">AVERAGE(IF(ABS(STANDARDIZE(B8:B15,B16,B20))&lt;=2,B8:B15))</f>
        <v>0.16357142857142856</v>
      </c>
      <c r="C21" cm="1">
        <f t="array" ref="C21">AVERAGE(IF(ABS(STANDARDIZE(C8:C15,C16,C20))&lt;=2,C8:C15))</f>
        <v>0.17285714285714285</v>
      </c>
      <c r="D21" cm="1">
        <f t="array" ref="D21">AVERAGE(IF(ABS(STANDARDIZE(D8:D15,D16,D20))&lt;=2,D8:D15))</f>
        <v>0.17600000000000002</v>
      </c>
      <c r="E21" cm="1">
        <f t="array" ref="E21">AVERAGE(IF(ABS(STANDARDIZE(E8:E15,E16,E20))&lt;=2,E8:E15))</f>
        <v>2.4395714285714285</v>
      </c>
      <c r="F21" cm="1">
        <f t="array" ref="F21">AVERAGE(IF(ABS(STANDARDIZE(F8:F15,F16,F20))&lt;=2,F8:F15))</f>
        <v>2.5268749999999995</v>
      </c>
      <c r="G21" cm="1">
        <f t="array" ref="G21">AVERAGE(IF(ABS(STANDARDIZE(G8:G15,G16,G20))&lt;=2,G8:G15))</f>
        <v>2.5922499999999999</v>
      </c>
      <c r="H21" cm="1">
        <f t="array" ref="H21">AVERAGE(IF(ABS(STANDARDIZE(H8:H15,H16,H20))&lt;=2,H8:H15))</f>
        <v>2.9092500000000001</v>
      </c>
      <c r="I21" cm="1">
        <f t="array" ref="I21">AVERAGE(IF(ABS(STANDARDIZE(I8:I15,I16,I20))&lt;=2,I8:I15))</f>
        <v>3.0447142857142859</v>
      </c>
      <c r="J21" cm="1">
        <f t="array" ref="J21">AVERAGE(IF(ABS(STANDARDIZE(J8:J15,J16,J20))&lt;=2,J8:J15))</f>
        <v>3.0599999999999996</v>
      </c>
      <c r="K21" cm="1">
        <f t="array" ref="K21">AVERAGE(IF(ABS(STANDARDIZE(K8:K15,K16,K20))&lt;=2,K8:K15))</f>
        <v>2.6575714285714285</v>
      </c>
      <c r="L21" cm="1">
        <f t="array" ref="L21">AVERAGE(IF(ABS(STANDARDIZE(L8:L15,L16,L20))&lt;=2,L8:L15))</f>
        <v>3.1361666666666665</v>
      </c>
      <c r="M21" cm="1">
        <f t="array" ref="M21">AVERAGE(IF(ABS(STANDARDIZE(M8:M15,M16,M20))&lt;=2,M8:M15))</f>
        <v>2.8258571428571431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0</v>
      </c>
      <c r="F22" t="b">
        <f t="shared" si="10"/>
        <v>1</v>
      </c>
      <c r="G22" t="b">
        <f t="shared" si="10"/>
        <v>1</v>
      </c>
      <c r="H22" t="b">
        <f t="shared" si="10"/>
        <v>1</v>
      </c>
      <c r="I22" t="b">
        <f t="shared" si="10"/>
        <v>1</v>
      </c>
      <c r="J22" t="b">
        <f t="shared" si="10"/>
        <v>1</v>
      </c>
      <c r="K22" t="b">
        <f t="shared" si="10"/>
        <v>0</v>
      </c>
      <c r="L22" t="b">
        <f t="shared" si="10"/>
        <v>1</v>
      </c>
      <c r="M22" t="b">
        <f t="shared" si="10"/>
        <v>0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zoomScale="80" zoomScaleNormal="80" workbookViewId="0">
      <selection activeCell="R8" sqref="R8:R10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18.329999999999998</v>
      </c>
      <c r="C6" s="4" t="s">
        <v>9</v>
      </c>
      <c r="D6" s="4"/>
      <c r="E6" s="12"/>
      <c r="F6" s="12">
        <v>1.97</v>
      </c>
      <c r="G6" s="47">
        <v>0.26530612199999998</v>
      </c>
      <c r="H6" s="12"/>
      <c r="I6" s="12">
        <v>2.0499999999999998</v>
      </c>
      <c r="J6" s="47">
        <v>0.24177949700000001</v>
      </c>
      <c r="K6" s="12"/>
      <c r="L6" s="12">
        <v>1.97</v>
      </c>
      <c r="M6" s="47">
        <v>0.210735586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0.21</v>
      </c>
      <c r="C8" s="51">
        <v>0.20399999999999999</v>
      </c>
      <c r="D8" s="51">
        <v>0.20599999999999999</v>
      </c>
      <c r="E8" s="51">
        <v>2.536</v>
      </c>
      <c r="F8" s="51">
        <v>2.7160000000000002</v>
      </c>
      <c r="G8" s="51">
        <v>2.6659999999999999</v>
      </c>
      <c r="H8" s="51">
        <v>2.6219999999999999</v>
      </c>
      <c r="I8" s="51">
        <v>2.6869999999999998</v>
      </c>
      <c r="J8" s="51">
        <v>3.2719999999999998</v>
      </c>
      <c r="K8" s="51">
        <v>2.726</v>
      </c>
      <c r="L8" s="51">
        <v>3.052</v>
      </c>
      <c r="M8" s="51">
        <v>2.6629999999999998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2.2221745613019119</v>
      </c>
      <c r="S8" s="9">
        <f>G6</f>
        <v>0.26530612199999998</v>
      </c>
      <c r="T8" s="8" cm="1">
        <f t="array" ref="T8">AVERAGE(IF(ABS(STANDARDIZE(B8:B15,B16,B20))&lt;=2,B8:B15))</f>
        <v>0.16342857142857145</v>
      </c>
      <c r="U8" s="8" cm="1">
        <f t="array" ref="U8">AVERAGE(IF(ABS(STANDARDIZE(F8:G15,F16:G16,F20:G20))&lt;=2,F8:G15))-T8</f>
        <v>2.655821428571429</v>
      </c>
      <c r="V8" s="8" cm="1">
        <f t="array" ref="V8">AVERAGE(IF(ABS(STANDARDIZE(E8:E15,E16,E20))&lt;=2,E8:E15))-T8</f>
        <v>1.8974464285714288</v>
      </c>
      <c r="W8" s="48" cm="1">
        <f t="array" ref="W8">AVERAGE(IF(ABS(STANDARDIZE(C8:C15,C16,C20))&lt;=2,C8:C15))-T8</f>
        <v>1.3196428571428553E-2</v>
      </c>
      <c r="X8" s="8">
        <f>IF((U8-V8-W8)&lt;0,0,(U8-V8-W8))</f>
        <v>0.74517857142857169</v>
      </c>
      <c r="Y8" s="3">
        <f>B6</f>
        <v>18.329999999999998</v>
      </c>
    </row>
    <row r="9" spans="1:25" s="2" customFormat="1" x14ac:dyDescent="0.25">
      <c r="B9" s="51">
        <v>0.17799999999999999</v>
      </c>
      <c r="C9" s="51">
        <v>0.19</v>
      </c>
      <c r="D9" s="51">
        <v>0.19</v>
      </c>
      <c r="E9" s="51">
        <v>0.90700000000000003</v>
      </c>
      <c r="F9" s="51">
        <v>3.0529999999999999</v>
      </c>
      <c r="G9" s="51">
        <v>2.3250000000000002</v>
      </c>
      <c r="H9" s="51">
        <v>2.536</v>
      </c>
      <c r="I9" s="51">
        <v>2.1280000000000001</v>
      </c>
      <c r="J9" s="51">
        <v>2.8730000000000002</v>
      </c>
      <c r="K9" s="51">
        <v>0.94</v>
      </c>
      <c r="L9" s="51">
        <v>2.9380000000000002</v>
      </c>
      <c r="M9" s="51">
        <v>2.5760000000000001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0.58344557204503611</v>
      </c>
      <c r="S9" s="17">
        <f>J6</f>
        <v>0.24177949700000001</v>
      </c>
      <c r="T9" s="8" cm="1">
        <f t="array" ref="T9">AVERAGE(IF(ABS(STANDARDIZE(B8:B15,B16,B20))&lt;=2,B8:B15))</f>
        <v>0.16342857142857145</v>
      </c>
      <c r="U9" s="8" cm="1">
        <f t="array" ref="U9">AVERAGE(IF(ABS(STANDARDIZE(I8:J15,I16:J16,I20:J20))&lt;=2,I8:J15))-T9</f>
        <v>2.8470089285714297</v>
      </c>
      <c r="V9" s="8" cm="1">
        <f t="array" ref="V9">AVERAGE(IF(ABS(STANDARDIZE(H8:H15,H16,H20))&lt;=2,H8:H15))-T9</f>
        <v>2.6236964285714284</v>
      </c>
      <c r="W9" s="48" cm="1">
        <f t="array" ref="W9">AVERAGE(IF(ABS(STANDARDIZE(C8:C15,C16,C20))&lt;=2,C8:C15))-T8</f>
        <v>1.3196428571428553E-2</v>
      </c>
      <c r="X9" s="8">
        <f t="shared" ref="X9:X10" si="0">IF((U9-V9-W9)&lt;0,0,(U9-V9-W9))</f>
        <v>0.2101160714285728</v>
      </c>
      <c r="Y9" s="3">
        <f>B6</f>
        <v>18.329999999999998</v>
      </c>
    </row>
    <row r="10" spans="1:25" s="2" customFormat="1" x14ac:dyDescent="0.25">
      <c r="B10" s="51">
        <v>0.16800000000000001</v>
      </c>
      <c r="C10" s="51">
        <v>0.17599999999999999</v>
      </c>
      <c r="D10" s="51">
        <v>0.182</v>
      </c>
      <c r="E10" s="51">
        <v>2.52</v>
      </c>
      <c r="F10" s="51">
        <v>3.0609999999999999</v>
      </c>
      <c r="G10" s="51">
        <v>2.891</v>
      </c>
      <c r="H10" s="51">
        <v>2.5529999999999999</v>
      </c>
      <c r="I10" s="51">
        <v>2.879</v>
      </c>
      <c r="J10" s="51">
        <v>2.903</v>
      </c>
      <c r="K10" s="51">
        <v>2.6930000000000001</v>
      </c>
      <c r="L10" s="51">
        <v>3.27</v>
      </c>
      <c r="M10" s="51">
        <v>1.903</v>
      </c>
      <c r="O10" s="3" t="s">
        <v>22</v>
      </c>
      <c r="P10" s="4" t="s">
        <v>9</v>
      </c>
      <c r="Q10" s="4">
        <v>1</v>
      </c>
      <c r="R10" s="7">
        <f>(X10*125)/(7.9*Y10*0.2*(L6*(1-S10)))</f>
        <v>1.1803697499274315</v>
      </c>
      <c r="S10" s="9">
        <f>M6</f>
        <v>0.210735586</v>
      </c>
      <c r="T10" s="8" cm="1">
        <f t="array" ref="T10">AVERAGE(IF(ABS(STANDARDIZE(B8:B15,B16,B20))&lt;=2,B8:B15))</f>
        <v>0.16342857142857145</v>
      </c>
      <c r="U10" s="8" cm="1">
        <f t="array" ref="U10">AVERAGE(IF(ABS(STANDARDIZE(L8:M15,L16:M16,L20:M20))&lt;=2,L8:M15))-T10</f>
        <v>2.7867047619047618</v>
      </c>
      <c r="V10" s="8" cm="1">
        <f t="array" ref="V10">AVERAGE(IF(ABS(STANDARDIZE(K8:K15,K16,K20))&lt;=2,K8:K15))-T10</f>
        <v>2.3482857142857148</v>
      </c>
      <c r="W10" s="48" cm="1">
        <f t="array" ref="W10">AVERAGE(IF(ABS(STANDARDIZE(C8:C15,C16,C20))&lt;=2,C8:C15))-T8</f>
        <v>1.3196428571428553E-2</v>
      </c>
      <c r="X10" s="8">
        <f t="shared" si="0"/>
        <v>0.42522261904761849</v>
      </c>
      <c r="Y10" s="3">
        <f>B6</f>
        <v>18.329999999999998</v>
      </c>
    </row>
    <row r="11" spans="1:25" s="2" customFormat="1" x14ac:dyDescent="0.25">
      <c r="B11" s="51">
        <v>0.16200000000000001</v>
      </c>
      <c r="C11" s="51">
        <v>0.16600000000000001</v>
      </c>
      <c r="D11" s="51">
        <v>0.17499999999999999</v>
      </c>
      <c r="E11" s="51">
        <v>0.90300000000000002</v>
      </c>
      <c r="F11" s="51">
        <v>3.2189999999999999</v>
      </c>
      <c r="G11" s="51">
        <v>3.0169999999999999</v>
      </c>
      <c r="H11" s="51">
        <v>3.1269999999999998</v>
      </c>
      <c r="I11" s="51">
        <v>3.181</v>
      </c>
      <c r="J11" s="51">
        <v>3.1539999999999999</v>
      </c>
      <c r="K11" s="51">
        <v>2.484</v>
      </c>
      <c r="L11" s="51">
        <v>3.2879999999999998</v>
      </c>
      <c r="M11" s="51">
        <v>2.7839999999999998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0.159</v>
      </c>
      <c r="C12" s="51">
        <v>0.16</v>
      </c>
      <c r="D12" s="51">
        <v>0.16800000000000001</v>
      </c>
      <c r="E12" s="51">
        <v>2.4580000000000002</v>
      </c>
      <c r="F12" s="51">
        <v>2.5019999999999998</v>
      </c>
      <c r="G12" s="51">
        <v>2.4369999999999998</v>
      </c>
      <c r="H12" s="51">
        <v>2.6459999999999999</v>
      </c>
      <c r="I12" s="51">
        <v>2.911</v>
      </c>
      <c r="J12" s="51">
        <v>3.0819999999999999</v>
      </c>
      <c r="K12" s="51">
        <v>2.7839999999999998</v>
      </c>
      <c r="L12" s="51">
        <v>3.1850000000000001</v>
      </c>
      <c r="M12" s="51">
        <v>3.0249999999999999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0.157</v>
      </c>
      <c r="C13" s="51">
        <v>0.189</v>
      </c>
      <c r="D13" s="51">
        <v>0.16200000000000001</v>
      </c>
      <c r="E13" s="51">
        <v>2.319</v>
      </c>
      <c r="F13" s="51">
        <v>3.012</v>
      </c>
      <c r="G13" s="51">
        <v>2.4369999999999998</v>
      </c>
      <c r="H13" s="51">
        <v>3.0640000000000001</v>
      </c>
      <c r="I13" s="51">
        <v>3.27</v>
      </c>
      <c r="J13" s="51">
        <v>3.0049999999999999</v>
      </c>
      <c r="K13" s="51">
        <v>2.0470000000000002</v>
      </c>
      <c r="L13" s="51">
        <v>3.149</v>
      </c>
      <c r="M13" s="51">
        <v>2.8580000000000001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0.155</v>
      </c>
      <c r="C14" s="51">
        <v>0.16400000000000001</v>
      </c>
      <c r="D14" s="51">
        <v>0.16400000000000001</v>
      </c>
      <c r="E14" s="51">
        <v>2.411</v>
      </c>
      <c r="F14" s="51">
        <v>2.968</v>
      </c>
      <c r="G14" s="51">
        <v>3.0179999999999998</v>
      </c>
      <c r="H14" s="51">
        <v>3.1059999999999999</v>
      </c>
      <c r="I14" s="51">
        <v>3.5910000000000002</v>
      </c>
      <c r="J14" s="51">
        <v>3.1480000000000001</v>
      </c>
      <c r="K14" s="51">
        <v>2.407</v>
      </c>
      <c r="L14" s="51">
        <v>3.0619999999999998</v>
      </c>
      <c r="M14" s="51">
        <v>2.6059999999999999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0.16500000000000001</v>
      </c>
      <c r="C15" s="51">
        <v>0.16400000000000001</v>
      </c>
      <c r="D15" s="51">
        <v>0.16500000000000001</v>
      </c>
      <c r="E15" s="51">
        <v>2.4329999999999998</v>
      </c>
      <c r="F15" s="51">
        <v>3.0830000000000002</v>
      </c>
      <c r="G15" s="51">
        <v>2.7029999999999998</v>
      </c>
      <c r="H15" s="51">
        <v>2.6429999999999998</v>
      </c>
      <c r="I15" s="51">
        <v>3.109</v>
      </c>
      <c r="J15" s="51">
        <v>2.9740000000000002</v>
      </c>
      <c r="K15" s="51">
        <v>2.4409999999999998</v>
      </c>
      <c r="L15" s="51">
        <v>2.8010000000000002</v>
      </c>
      <c r="M15" s="51">
        <v>2.9950000000000001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0.16925000000000001</v>
      </c>
      <c r="C16">
        <f t="shared" si="1"/>
        <v>0.176625</v>
      </c>
      <c r="D16">
        <f t="shared" si="1"/>
        <v>0.17650000000000002</v>
      </c>
      <c r="E16">
        <f t="shared" si="1"/>
        <v>2.0608750000000002</v>
      </c>
      <c r="F16">
        <f t="shared" si="1"/>
        <v>2.9517499999999997</v>
      </c>
      <c r="G16">
        <f t="shared" si="1"/>
        <v>2.6867499999999995</v>
      </c>
      <c r="H16">
        <f t="shared" si="1"/>
        <v>2.7871249999999996</v>
      </c>
      <c r="I16">
        <f t="shared" si="1"/>
        <v>2.9695</v>
      </c>
      <c r="J16">
        <f>AVERAGE(J8:J15)</f>
        <v>3.0513749999999997</v>
      </c>
      <c r="K16">
        <f t="shared" si="1"/>
        <v>2.3152499999999998</v>
      </c>
      <c r="L16">
        <f t="shared" si="1"/>
        <v>3.0931250000000006</v>
      </c>
      <c r="M16">
        <f t="shared" si="1"/>
        <v>2.67625</v>
      </c>
      <c r="T16" s="8"/>
    </row>
    <row r="17" spans="1:13" x14ac:dyDescent="0.25">
      <c r="A17" t="s">
        <v>24</v>
      </c>
      <c r="B17">
        <f t="shared" ref="B17:M17" si="2">2*(STDEV(B8:B15))</f>
        <v>3.5996031527298744E-2</v>
      </c>
      <c r="C17">
        <f t="shared" si="2"/>
        <v>3.1981021157644632E-2</v>
      </c>
      <c r="D17">
        <f t="shared" si="2"/>
        <v>3.0761757334159465E-2</v>
      </c>
      <c r="E17">
        <f t="shared" si="2"/>
        <v>1.4330871521698481</v>
      </c>
      <c r="F17">
        <f t="shared" si="2"/>
        <v>0.46141614313205076</v>
      </c>
      <c r="G17">
        <f t="shared" si="2"/>
        <v>0.5434374717612741</v>
      </c>
      <c r="H17">
        <f t="shared" si="2"/>
        <v>0.52355317645051924</v>
      </c>
      <c r="I17">
        <f t="shared" si="2"/>
        <v>0.87514766101009145</v>
      </c>
      <c r="J17">
        <f>2*(STDEV(J8:J15))</f>
        <v>0.27407181019371002</v>
      </c>
      <c r="K17">
        <f t="shared" si="2"/>
        <v>1.206438797216244</v>
      </c>
      <c r="L17">
        <f t="shared" si="2"/>
        <v>0.33199386827384098</v>
      </c>
      <c r="M17">
        <f t="shared" si="2"/>
        <v>0.70950586426651197</v>
      </c>
    </row>
    <row r="18" spans="1:13" x14ac:dyDescent="0.25">
      <c r="A18" t="s">
        <v>25</v>
      </c>
      <c r="B18" s="18">
        <f t="shared" ref="B18:M18" si="3">B16-B17</f>
        <v>0.13325396847270127</v>
      </c>
      <c r="C18" s="18">
        <f t="shared" si="3"/>
        <v>0.14464397884235536</v>
      </c>
      <c r="D18" s="18">
        <f t="shared" si="3"/>
        <v>0.14573824266584057</v>
      </c>
      <c r="E18" s="18">
        <f t="shared" si="3"/>
        <v>0.62778784783015218</v>
      </c>
      <c r="F18" s="18">
        <f t="shared" si="3"/>
        <v>2.4903338568679487</v>
      </c>
      <c r="G18" s="18">
        <f t="shared" si="3"/>
        <v>2.1433125282387255</v>
      </c>
      <c r="H18" s="18">
        <f t="shared" si="3"/>
        <v>2.2635718235494804</v>
      </c>
      <c r="I18" s="18">
        <f t="shared" si="3"/>
        <v>2.0943523389899088</v>
      </c>
      <c r="J18" s="18">
        <f>J16-J17</f>
        <v>2.7773031898062897</v>
      </c>
      <c r="K18" s="18">
        <f>K16-K17</f>
        <v>1.1088112027837558</v>
      </c>
      <c r="L18" s="18">
        <f t="shared" si="3"/>
        <v>2.7611311317261595</v>
      </c>
      <c r="M18" s="18">
        <f t="shared" si="3"/>
        <v>1.9667441357334881</v>
      </c>
    </row>
    <row r="19" spans="1:13" x14ac:dyDescent="0.25">
      <c r="A19" t="s">
        <v>26</v>
      </c>
      <c r="B19">
        <f t="shared" ref="B19:M19" si="4">B16+B17</f>
        <v>0.20524603152729876</v>
      </c>
      <c r="C19">
        <f t="shared" si="4"/>
        <v>0.20860602115764465</v>
      </c>
      <c r="D19">
        <f t="shared" si="4"/>
        <v>0.20726175733415947</v>
      </c>
      <c r="E19">
        <f t="shared" si="4"/>
        <v>3.4939621521698481</v>
      </c>
      <c r="F19">
        <f t="shared" si="4"/>
        <v>3.4131661431320506</v>
      </c>
      <c r="G19">
        <f t="shared" si="4"/>
        <v>3.2301874717612735</v>
      </c>
      <c r="H19">
        <f t="shared" si="4"/>
        <v>3.3106781764505189</v>
      </c>
      <c r="I19">
        <f t="shared" si="4"/>
        <v>3.8446476610100913</v>
      </c>
      <c r="J19">
        <f>J16+J17</f>
        <v>3.3254468101937098</v>
      </c>
      <c r="K19">
        <f t="shared" si="4"/>
        <v>3.5216887972162438</v>
      </c>
      <c r="L19">
        <f t="shared" si="4"/>
        <v>3.4251188682738416</v>
      </c>
      <c r="M19">
        <f t="shared" si="4"/>
        <v>3.3857558642665122</v>
      </c>
    </row>
    <row r="20" spans="1:13" x14ac:dyDescent="0.25">
      <c r="A20" t="s">
        <v>46</v>
      </c>
      <c r="B20">
        <f>STDEV(B8:B15)</f>
        <v>1.7998015763649372E-2</v>
      </c>
      <c r="C20">
        <f t="shared" ref="C20:M20" si="5">STDEV(C8:C15)</f>
        <v>1.5990510578822316E-2</v>
      </c>
      <c r="D20">
        <f t="shared" si="5"/>
        <v>1.5380878667079732E-2</v>
      </c>
      <c r="E20">
        <f t="shared" si="5"/>
        <v>0.71654357608492403</v>
      </c>
      <c r="F20">
        <f t="shared" si="5"/>
        <v>0.23070807156602538</v>
      </c>
      <c r="G20">
        <f t="shared" si="5"/>
        <v>0.27171873588063705</v>
      </c>
      <c r="H20">
        <f t="shared" si="5"/>
        <v>0.26177658822525962</v>
      </c>
      <c r="I20">
        <f t="shared" si="5"/>
        <v>0.43757383050504572</v>
      </c>
      <c r="J20">
        <f t="shared" si="5"/>
        <v>0.13703590509685501</v>
      </c>
      <c r="K20">
        <f t="shared" si="5"/>
        <v>0.60321939860812201</v>
      </c>
      <c r="L20">
        <f t="shared" si="5"/>
        <v>0.16599693413692049</v>
      </c>
      <c r="M20">
        <f t="shared" si="5"/>
        <v>0.35475293213325598</v>
      </c>
    </row>
    <row r="21" spans="1:13" x14ac:dyDescent="0.25">
      <c r="A21" t="s">
        <v>49</v>
      </c>
      <c r="B21" cm="1">
        <f t="array" ref="B21">AVERAGE(IF(ABS(STANDARDIZE(B8:B15,B16,B20))&lt;=2,B8:B15))</f>
        <v>0.16342857142857145</v>
      </c>
      <c r="C21" cm="1">
        <f t="array" ref="C21">AVERAGE(IF(ABS(STANDARDIZE(C8:C15,C16,C20))&lt;=2,C8:C15))</f>
        <v>0.176625</v>
      </c>
      <c r="D21" cm="1">
        <f t="array" ref="D21">AVERAGE(IF(ABS(STANDARDIZE(D8:D15,D16,D20))&lt;=2,D8:D15))</f>
        <v>0.17650000000000002</v>
      </c>
      <c r="E21" cm="1">
        <f t="array" ref="E21">AVERAGE(IF(ABS(STANDARDIZE(E8:E15,E16,E20))&lt;=2,E8:E15))</f>
        <v>2.0608750000000002</v>
      </c>
      <c r="F21" cm="1">
        <f t="array" ref="F21">AVERAGE(IF(ABS(STANDARDIZE(F8:F15,F16,F20))&lt;=2,F8:F15))</f>
        <v>2.9517499999999997</v>
      </c>
      <c r="G21" cm="1">
        <f t="array" ref="G21">AVERAGE(IF(ABS(STANDARDIZE(G8:G15,G16,G20))&lt;=2,G8:G15))</f>
        <v>2.6867499999999995</v>
      </c>
      <c r="H21" cm="1">
        <f t="array" ref="H21">AVERAGE(IF(ABS(STANDARDIZE(H8:H15,H16,H20))&lt;=2,H8:H15))</f>
        <v>2.7871249999999996</v>
      </c>
      <c r="I21" cm="1">
        <f t="array" ref="I21">AVERAGE(IF(ABS(STANDARDIZE(I8:I15,I16,I20))&lt;=2,I8:I15))</f>
        <v>2.9695</v>
      </c>
      <c r="J21" cm="1">
        <f t="array" ref="J21">AVERAGE(IF(ABS(STANDARDIZE(J8:J15,J16,J20))&lt;=2,J8:J15))</f>
        <v>3.0513749999999997</v>
      </c>
      <c r="K21" cm="1">
        <f t="array" ref="K21">AVERAGE(IF(ABS(STANDARDIZE(K8:K15,K16,K20))&lt;=2,K8:K15))</f>
        <v>2.511714285714286</v>
      </c>
      <c r="L21" cm="1">
        <f t="array" ref="L21">AVERAGE(IF(ABS(STANDARDIZE(L8:L15,L16,L20))&lt;=2,L8:L15))</f>
        <v>3.0931250000000006</v>
      </c>
      <c r="M21" cm="1">
        <f t="array" ref="M21">AVERAGE(IF(ABS(STANDARDIZE(M8:M15,M16,M20))&lt;=2,M8:M15))</f>
        <v>2.7867142857142859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1</v>
      </c>
      <c r="D22" t="b">
        <f t="shared" si="6"/>
        <v>1</v>
      </c>
      <c r="E22" t="b">
        <f t="shared" si="6"/>
        <v>1</v>
      </c>
      <c r="F22" t="b">
        <f t="shared" si="6"/>
        <v>1</v>
      </c>
      <c r="G22" t="b">
        <f t="shared" si="6"/>
        <v>1</v>
      </c>
      <c r="H22" t="b">
        <f t="shared" si="6"/>
        <v>1</v>
      </c>
      <c r="I22" t="b">
        <f t="shared" si="6"/>
        <v>1</v>
      </c>
      <c r="J22" t="b">
        <f t="shared" si="6"/>
        <v>1</v>
      </c>
      <c r="K22" t="b">
        <f t="shared" si="6"/>
        <v>0</v>
      </c>
      <c r="L22" t="b">
        <f t="shared" si="6"/>
        <v>1</v>
      </c>
      <c r="M2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2022-08-19T20:41:08Z</dcterms:modified>
  <cp:category/>
  <cp:contentStatus/>
</cp:coreProperties>
</file>