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80919DB-8370-487E-B1BD-350D07FDF0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K31" i="1"/>
  <c r="G31" i="1"/>
  <c r="K22" i="1"/>
  <c r="G22" i="1"/>
  <c r="L16" i="1"/>
  <c r="L14" i="1"/>
  <c r="L12" i="1"/>
  <c r="L10" i="1"/>
  <c r="L8" i="1"/>
  <c r="L6" i="1"/>
  <c r="L4" i="1"/>
  <c r="L2" i="1"/>
  <c r="K5" i="1"/>
  <c r="K35" i="1"/>
  <c r="K3" i="1" s="1"/>
  <c r="K2" i="1" l="1"/>
  <c r="K13" i="1"/>
  <c r="K7" i="1"/>
  <c r="K18" i="1"/>
  <c r="K12" i="1"/>
  <c r="K6" i="1"/>
  <c r="L36" i="1"/>
  <c r="K14" i="1"/>
  <c r="K8" i="1"/>
  <c r="K17" i="1"/>
  <c r="L35" i="1"/>
  <c r="K16" i="1"/>
  <c r="K10" i="1"/>
  <c r="K4" i="1"/>
  <c r="K11" i="1"/>
  <c r="L37" i="1"/>
  <c r="K15" i="1"/>
  <c r="K9" i="1"/>
</calcChain>
</file>

<file path=xl/sharedStrings.xml><?xml version="1.0" encoding="utf-8"?>
<sst xmlns="http://schemas.openxmlformats.org/spreadsheetml/2006/main" count="97" uniqueCount="72">
  <si>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</si>
  <si>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</si>
  <si>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</si>
  <si>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</si>
  <si>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</si>
  <si>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</si>
  <si>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</si>
  <si>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</si>
  <si>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</si>
  <si>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blank corrected</t>
  </si>
  <si>
    <t>% dif</t>
  </si>
  <si>
    <t xml:space="preserve">Weight </t>
  </si>
  <si>
    <t>Active C mg POXC/kg</t>
  </si>
  <si>
    <t>sample id</t>
  </si>
  <si>
    <t>SPL1</t>
  </si>
  <si>
    <t>A1</t>
  </si>
  <si>
    <t>Allstar#1 11</t>
  </si>
  <si>
    <t>A2</t>
  </si>
  <si>
    <t>SPL2</t>
  </si>
  <si>
    <t>A3</t>
  </si>
  <si>
    <t>Reedsville Farm 18</t>
  </si>
  <si>
    <t>A4</t>
  </si>
  <si>
    <t>SPL3</t>
  </si>
  <si>
    <t>B1</t>
  </si>
  <si>
    <t>Allstar#2 5</t>
  </si>
  <si>
    <t>B2</t>
  </si>
  <si>
    <t>Allstar #2 5</t>
  </si>
  <si>
    <t>SPL4</t>
  </si>
  <si>
    <t>B3</t>
  </si>
  <si>
    <t>Allstar #1 21</t>
  </si>
  <si>
    <t>B4</t>
  </si>
  <si>
    <t>SPL5</t>
  </si>
  <si>
    <t>C1</t>
  </si>
  <si>
    <t>Reedsville Farm 2</t>
  </si>
  <si>
    <t>C2</t>
  </si>
  <si>
    <t>Reedsville farm 2</t>
  </si>
  <si>
    <t>SPL6</t>
  </si>
  <si>
    <t>C3</t>
  </si>
  <si>
    <t>Reedsville Farm 24</t>
  </si>
  <si>
    <t>C4</t>
  </si>
  <si>
    <t>SPL7</t>
  </si>
  <si>
    <t>D1</t>
  </si>
  <si>
    <t>Jacksons Mill 17</t>
  </si>
  <si>
    <t>D2</t>
  </si>
  <si>
    <t>SPL8</t>
  </si>
  <si>
    <t>D3</t>
  </si>
  <si>
    <t>Agronomy Farm 24</t>
  </si>
  <si>
    <t>D4</t>
  </si>
  <si>
    <t>SPL9</t>
  </si>
  <si>
    <t>E1</t>
  </si>
  <si>
    <t>?????</t>
  </si>
  <si>
    <t>Allstar#1 20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</si>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</sst>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(Sheet1!$H$21,Sheet1!$H$24,Sheet1!$H$27,Sheet1!$H$30)</c:f>
              <c:numCache>
                <c:formatCode>General</c:formatCode>
                <c:ptCount val="4"/>
                <c:pt idx="0">
                  <c:v>9.6000000000000002E-2</c:v>
                </c:pt>
                <c:pt idx="1">
                  <c:v>0.193</c:v>
                </c:pt>
                <c:pt idx="2">
                  <c:v>0.28399999999999997</c:v>
                </c:pt>
                <c:pt idx="3">
                  <c:v>0.38300000000000001</c:v>
                </c:pt>
              </c:numCache>
            </c:numRef>
          </c:xVal>
          <c:yVal>
            <c:numRef>
              <c:f>(Sheet1!$D$22,Sheet1!$D$25,Sheet1!$D$28,Sheet1!$D$31)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B-40CC-AB74-01D04586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94736"/>
        <c:axId val="439379344"/>
      </c:scatterChart>
      <c:valAx>
        <c:axId val="4393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9344"/>
        <c:crosses val="autoZero"/>
        <c:crossBetween val="midCat"/>
      </c:valAx>
      <c:valAx>
        <c:axId val="439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20</xdr:row>
      <xdr:rowOff>80962</xdr:rowOff>
    </xdr:from>
    <xdr:to>
      <xdr:col>20</xdr:col>
      <xdr:colOff>247650</xdr:colOff>
      <xdr:row>33</xdr:row>
      <xdr:rowOff>347662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2502C-369B-4B47-BB5C-B4EEADB99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O19" sqref="O19"/>
    </sheetView>
  </sheetViews>
  <sheetFormatPr defaultRowHeight="15"/>
  <sheetData>
    <row r="1" spans="1:15" ht="60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1:15">
      <c r="A2" s="2" t="s">
        <v>14</v>
      </c>
      <c r="B2" s="2"/>
      <c r="C2" s="2" t="s">
        <v>15</v>
      </c>
      <c r="D2" s="2"/>
      <c r="E2" s="2">
        <v>0.316</v>
      </c>
      <c r="F2" s="2">
        <v>0.20699999999999999</v>
      </c>
      <c r="G2" s="2">
        <v>2</v>
      </c>
      <c r="H2" s="2">
        <v>0.17299999999999999</v>
      </c>
      <c r="I2" s="2">
        <v>4.9000000000000002E-2</v>
      </c>
      <c r="J2" s="2">
        <v>28.2</v>
      </c>
      <c r="K2">
        <f>E2-$K$35</f>
        <v>0.20733333333333331</v>
      </c>
      <c r="L2">
        <f>(F2-F3)/H2*100</f>
        <v>39.884393063583808</v>
      </c>
      <c r="M2" s="5">
        <v>2.52</v>
      </c>
      <c r="N2">
        <f>(0.02-(-0.00005+(0.0525*F2)))*9000*(0.02/(M2/1000))</f>
        <v>655.89285714285722</v>
      </c>
      <c r="O2" t="s">
        <v>16</v>
      </c>
    </row>
    <row r="3" spans="1:15">
      <c r="A3" s="2"/>
      <c r="B3" s="2"/>
      <c r="C3" s="2" t="s">
        <v>17</v>
      </c>
      <c r="D3" s="2"/>
      <c r="E3" s="2">
        <v>0.247</v>
      </c>
      <c r="F3" s="2">
        <v>0.13800000000000001</v>
      </c>
      <c r="G3" s="2"/>
      <c r="H3" s="2"/>
      <c r="I3" s="2"/>
      <c r="J3" s="2"/>
      <c r="K3">
        <f t="shared" ref="K3:K18" si="0">E3-$K$35</f>
        <v>0.13833333333333331</v>
      </c>
      <c r="M3">
        <v>2.5099999999999998</v>
      </c>
      <c r="N3">
        <f t="shared" ref="N3:N18" si="1">(0.02-(-0.00005+(0.0525*F3)))*9000*(0.02/(M3/1000))</f>
        <v>918.28685258964163</v>
      </c>
      <c r="O3" t="s">
        <v>16</v>
      </c>
    </row>
    <row r="4" spans="1:15">
      <c r="A4" s="2" t="s">
        <v>18</v>
      </c>
      <c r="B4" s="2"/>
      <c r="C4" s="2" t="s">
        <v>19</v>
      </c>
      <c r="D4" s="2"/>
      <c r="E4" s="2">
        <v>0.35099999999999998</v>
      </c>
      <c r="F4" s="2">
        <v>0.24199999999999999</v>
      </c>
      <c r="G4" s="2">
        <v>2</v>
      </c>
      <c r="H4" s="2">
        <v>0.245</v>
      </c>
      <c r="I4" s="2">
        <v>4.0000000000000001E-3</v>
      </c>
      <c r="J4" s="2">
        <v>1.73</v>
      </c>
      <c r="K4">
        <f t="shared" si="0"/>
        <v>0.24233333333333329</v>
      </c>
      <c r="L4">
        <f>(F4-F5)/H4*100</f>
        <v>-2.448979591836737</v>
      </c>
      <c r="M4" s="5">
        <v>2.4900000000000002</v>
      </c>
      <c r="N4">
        <f t="shared" si="1"/>
        <v>530.96385542168684</v>
      </c>
      <c r="O4" t="s">
        <v>20</v>
      </c>
    </row>
    <row r="5" spans="1:15">
      <c r="A5" s="2"/>
      <c r="B5" s="2"/>
      <c r="C5" s="2" t="s">
        <v>21</v>
      </c>
      <c r="D5" s="2"/>
      <c r="E5" s="2">
        <v>0.35699999999999998</v>
      </c>
      <c r="F5" s="2">
        <v>0.248</v>
      </c>
      <c r="G5" s="2"/>
      <c r="H5" s="2"/>
      <c r="I5" s="2"/>
      <c r="J5" s="2"/>
      <c r="K5">
        <f t="shared" si="0"/>
        <v>0.24833333333333329</v>
      </c>
      <c r="M5">
        <v>2.4700000000000002</v>
      </c>
      <c r="N5">
        <f t="shared" si="1"/>
        <v>512.30769230769226</v>
      </c>
      <c r="O5" t="s">
        <v>20</v>
      </c>
    </row>
    <row r="6" spans="1:15">
      <c r="A6" s="2" t="s">
        <v>22</v>
      </c>
      <c r="B6" s="2"/>
      <c r="C6" s="2" t="s">
        <v>23</v>
      </c>
      <c r="D6" s="2"/>
      <c r="E6" s="2">
        <v>0.22500000000000001</v>
      </c>
      <c r="F6" s="2">
        <v>0.11600000000000001</v>
      </c>
      <c r="G6" s="2">
        <v>2</v>
      </c>
      <c r="H6" s="2">
        <v>0.14199999999999999</v>
      </c>
      <c r="I6" s="2">
        <v>3.6999999999999998E-2</v>
      </c>
      <c r="J6" s="2">
        <v>25.8</v>
      </c>
      <c r="K6">
        <f t="shared" si="0"/>
        <v>0.11633333333333333</v>
      </c>
      <c r="L6">
        <f>(F6-F7)/H6*100</f>
        <v>-36.619718309859159</v>
      </c>
      <c r="M6" s="5">
        <v>2.4900000000000002</v>
      </c>
      <c r="N6">
        <f t="shared" si="1"/>
        <v>1009.1566265060242</v>
      </c>
      <c r="O6" t="s">
        <v>24</v>
      </c>
    </row>
    <row r="7" spans="1:15">
      <c r="A7" s="2"/>
      <c r="B7" s="2"/>
      <c r="C7" s="2" t="s">
        <v>25</v>
      </c>
      <c r="D7" s="2"/>
      <c r="E7" s="2">
        <v>0.27700000000000002</v>
      </c>
      <c r="F7" s="2">
        <v>0.16800000000000001</v>
      </c>
      <c r="G7" s="2"/>
      <c r="H7" s="2"/>
      <c r="I7" s="2"/>
      <c r="J7" s="2"/>
      <c r="K7">
        <f t="shared" si="0"/>
        <v>0.16833333333333333</v>
      </c>
      <c r="M7">
        <v>2.5099999999999998</v>
      </c>
      <c r="N7">
        <f t="shared" si="1"/>
        <v>805.33864541832679</v>
      </c>
      <c r="O7" t="s">
        <v>26</v>
      </c>
    </row>
    <row r="8" spans="1:15">
      <c r="A8" s="2" t="s">
        <v>27</v>
      </c>
      <c r="B8" s="2"/>
      <c r="C8" s="2" t="s">
        <v>28</v>
      </c>
      <c r="D8" s="2"/>
      <c r="E8" s="2">
        <v>0.31900000000000001</v>
      </c>
      <c r="F8" s="2">
        <v>0.21</v>
      </c>
      <c r="G8" s="2">
        <v>2</v>
      </c>
      <c r="H8" s="2">
        <v>0.217</v>
      </c>
      <c r="I8" s="2">
        <v>0.01</v>
      </c>
      <c r="J8" s="2">
        <v>4.55</v>
      </c>
      <c r="K8">
        <f t="shared" si="0"/>
        <v>0.21033333333333332</v>
      </c>
      <c r="L8">
        <f>(F8-F9)/H8*100</f>
        <v>-6.4516129032258114</v>
      </c>
      <c r="M8" s="5">
        <v>2.46</v>
      </c>
      <c r="N8">
        <f t="shared" si="1"/>
        <v>660.36585365853682</v>
      </c>
      <c r="O8" t="s">
        <v>29</v>
      </c>
    </row>
    <row r="9" spans="1:15">
      <c r="A9" s="2"/>
      <c r="B9" s="2"/>
      <c r="C9" s="2" t="s">
        <v>30</v>
      </c>
      <c r="D9" s="2"/>
      <c r="E9" s="2">
        <v>0.33300000000000002</v>
      </c>
      <c r="F9" s="2">
        <v>0.224</v>
      </c>
      <c r="G9" s="2"/>
      <c r="H9" s="2"/>
      <c r="I9" s="2"/>
      <c r="J9" s="2"/>
      <c r="K9">
        <f t="shared" si="0"/>
        <v>0.22433333333333333</v>
      </c>
      <c r="M9">
        <v>2.54</v>
      </c>
      <c r="N9">
        <f t="shared" si="1"/>
        <v>587.48031496062981</v>
      </c>
      <c r="O9" t="s">
        <v>29</v>
      </c>
    </row>
    <row r="10" spans="1:15">
      <c r="A10" s="2" t="s">
        <v>31</v>
      </c>
      <c r="B10" s="2"/>
      <c r="C10" s="2" t="s">
        <v>32</v>
      </c>
      <c r="D10" s="2"/>
      <c r="E10" s="2">
        <v>0.313</v>
      </c>
      <c r="F10" s="2">
        <v>0.20399999999999999</v>
      </c>
      <c r="G10" s="2">
        <v>2</v>
      </c>
      <c r="H10" s="2">
        <v>0.20599999999999999</v>
      </c>
      <c r="I10" s="2">
        <v>2E-3</v>
      </c>
      <c r="J10" s="2">
        <v>1.03</v>
      </c>
      <c r="K10">
        <f t="shared" si="0"/>
        <v>0.20433333333333331</v>
      </c>
      <c r="L10">
        <f>(F10-F11)/H10*100</f>
        <v>-1.4563106796116518</v>
      </c>
      <c r="M10" s="5">
        <v>2.5</v>
      </c>
      <c r="N10">
        <f t="shared" si="1"/>
        <v>672.48000000000013</v>
      </c>
      <c r="O10" t="s">
        <v>33</v>
      </c>
    </row>
    <row r="11" spans="1:15">
      <c r="A11" s="2"/>
      <c r="B11" s="2"/>
      <c r="C11" s="2" t="s">
        <v>34</v>
      </c>
      <c r="D11" s="2"/>
      <c r="E11" s="2">
        <v>0.316</v>
      </c>
      <c r="F11" s="2">
        <v>0.20699999999999999</v>
      </c>
      <c r="G11" s="2"/>
      <c r="H11" s="2"/>
      <c r="I11" s="2"/>
      <c r="J11" s="2"/>
      <c r="K11">
        <f t="shared" si="0"/>
        <v>0.20733333333333331</v>
      </c>
      <c r="M11">
        <v>2.52</v>
      </c>
      <c r="N11">
        <f t="shared" si="1"/>
        <v>655.89285714285722</v>
      </c>
      <c r="O11" t="s">
        <v>35</v>
      </c>
    </row>
    <row r="12" spans="1:15">
      <c r="A12" s="2" t="s">
        <v>36</v>
      </c>
      <c r="B12" s="2"/>
      <c r="C12" s="2" t="s">
        <v>37</v>
      </c>
      <c r="D12" s="2"/>
      <c r="E12" s="2">
        <v>0.38300000000000001</v>
      </c>
      <c r="F12" s="2">
        <v>0.27400000000000002</v>
      </c>
      <c r="G12" s="2">
        <v>2</v>
      </c>
      <c r="H12" s="2">
        <v>0.247</v>
      </c>
      <c r="I12" s="2">
        <v>3.9E-2</v>
      </c>
      <c r="J12" s="2">
        <v>15.8</v>
      </c>
      <c r="K12">
        <f t="shared" si="0"/>
        <v>0.27433333333333332</v>
      </c>
      <c r="L12">
        <f>(F12-F13)/H12*100</f>
        <v>22.267206477732802</v>
      </c>
      <c r="M12" s="5">
        <v>2.54</v>
      </c>
      <c r="N12">
        <f t="shared" si="1"/>
        <v>401.45669291338578</v>
      </c>
      <c r="O12" t="s">
        <v>38</v>
      </c>
    </row>
    <row r="13" spans="1:15">
      <c r="A13" s="2"/>
      <c r="B13" s="2"/>
      <c r="C13" s="2" t="s">
        <v>39</v>
      </c>
      <c r="D13" s="2"/>
      <c r="E13" s="2">
        <v>0.32800000000000001</v>
      </c>
      <c r="F13" s="2">
        <v>0.219</v>
      </c>
      <c r="G13" s="2"/>
      <c r="H13" s="2"/>
      <c r="I13" s="2"/>
      <c r="J13" s="2"/>
      <c r="K13">
        <f t="shared" si="0"/>
        <v>0.21933333333333332</v>
      </c>
      <c r="M13">
        <v>2.4900000000000002</v>
      </c>
      <c r="N13">
        <f t="shared" si="1"/>
        <v>618.25301204819289</v>
      </c>
      <c r="O13" t="s">
        <v>38</v>
      </c>
    </row>
    <row r="14" spans="1:15">
      <c r="A14" s="2" t="s">
        <v>40</v>
      </c>
      <c r="B14" s="2"/>
      <c r="C14" s="2" t="s">
        <v>41</v>
      </c>
      <c r="D14" s="2"/>
      <c r="E14" s="2">
        <v>0.24399999999999999</v>
      </c>
      <c r="F14" s="2">
        <v>0.13500000000000001</v>
      </c>
      <c r="G14" s="2">
        <v>2</v>
      </c>
      <c r="H14" s="2">
        <v>0.11700000000000001</v>
      </c>
      <c r="I14" s="2">
        <v>2.5000000000000001E-2</v>
      </c>
      <c r="J14" s="2">
        <v>21.7</v>
      </c>
      <c r="K14">
        <f t="shared" si="0"/>
        <v>0.13533333333333331</v>
      </c>
      <c r="L14">
        <f>(F14-F15)/H14*100</f>
        <v>30.76923076923077</v>
      </c>
      <c r="M14" s="5">
        <v>2.54</v>
      </c>
      <c r="N14">
        <f t="shared" si="1"/>
        <v>918.60236220472427</v>
      </c>
      <c r="O14" t="s">
        <v>42</v>
      </c>
    </row>
    <row r="15" spans="1:15">
      <c r="A15" s="2"/>
      <c r="B15" s="2"/>
      <c r="C15" s="2" t="s">
        <v>43</v>
      </c>
      <c r="D15" s="2"/>
      <c r="E15" s="2">
        <v>0.20799999999999999</v>
      </c>
      <c r="F15" s="2">
        <v>9.9000000000000005E-2</v>
      </c>
      <c r="G15" s="2"/>
      <c r="H15" s="2"/>
      <c r="I15" s="2"/>
      <c r="J15" s="2"/>
      <c r="K15">
        <f t="shared" si="0"/>
        <v>9.9333333333333315E-2</v>
      </c>
      <c r="M15">
        <v>2.5</v>
      </c>
      <c r="N15">
        <f t="shared" si="1"/>
        <v>1069.3800000000001</v>
      </c>
      <c r="O15" t="s">
        <v>42</v>
      </c>
    </row>
    <row r="16" spans="1:15">
      <c r="A16" s="2" t="s">
        <v>44</v>
      </c>
      <c r="B16" s="2"/>
      <c r="C16" s="2" t="s">
        <v>45</v>
      </c>
      <c r="D16" s="2"/>
      <c r="E16" s="2">
        <v>0.40300000000000002</v>
      </c>
      <c r="F16" s="2">
        <v>0.29399999999999998</v>
      </c>
      <c r="G16" s="2">
        <v>2</v>
      </c>
      <c r="H16" s="2">
        <v>0.26200000000000001</v>
      </c>
      <c r="I16" s="2">
        <v>4.4999999999999998E-2</v>
      </c>
      <c r="J16" s="2">
        <v>17.3</v>
      </c>
      <c r="K16">
        <f t="shared" si="0"/>
        <v>0.29433333333333334</v>
      </c>
      <c r="L16">
        <f>(F16-F17)/H16*100</f>
        <v>24.427480916030522</v>
      </c>
      <c r="M16" s="5">
        <v>2.4700000000000002</v>
      </c>
      <c r="N16">
        <f t="shared" si="1"/>
        <v>336.31578947368422</v>
      </c>
      <c r="O16" t="s">
        <v>46</v>
      </c>
    </row>
    <row r="17" spans="1:15">
      <c r="A17" s="2"/>
      <c r="B17" s="2"/>
      <c r="C17" s="2" t="s">
        <v>47</v>
      </c>
      <c r="D17" s="2"/>
      <c r="E17" s="2">
        <v>0.33900000000000002</v>
      </c>
      <c r="F17" s="2">
        <v>0.23</v>
      </c>
      <c r="G17" s="2"/>
      <c r="H17" s="2"/>
      <c r="I17" s="2"/>
      <c r="J17" s="2"/>
      <c r="K17">
        <f t="shared" si="0"/>
        <v>0.23033333333333333</v>
      </c>
      <c r="M17">
        <v>2.5299999999999998</v>
      </c>
      <c r="N17">
        <f t="shared" si="1"/>
        <v>567.39130434782612</v>
      </c>
      <c r="O17" t="s">
        <v>46</v>
      </c>
    </row>
    <row r="18" spans="1:15">
      <c r="A18" s="2" t="s">
        <v>48</v>
      </c>
      <c r="B18" s="2"/>
      <c r="C18" s="2" t="s">
        <v>49</v>
      </c>
      <c r="D18" s="2"/>
      <c r="E18" s="2">
        <v>0.23400000000000001</v>
      </c>
      <c r="F18" s="2">
        <v>0.125</v>
      </c>
      <c r="G18" s="2">
        <v>1</v>
      </c>
      <c r="H18" s="2">
        <v>0.125</v>
      </c>
      <c r="I18" s="2" t="s">
        <v>50</v>
      </c>
      <c r="J18" s="2" t="s">
        <v>50</v>
      </c>
      <c r="K18">
        <f t="shared" si="0"/>
        <v>0.12533333333333335</v>
      </c>
      <c r="M18" s="5">
        <v>2.52</v>
      </c>
      <c r="N18">
        <f t="shared" si="1"/>
        <v>963.39285714285711</v>
      </c>
      <c r="O18" t="s">
        <v>51</v>
      </c>
    </row>
    <row r="20" spans="1:15" ht="30">
      <c r="A20" s="1" t="s">
        <v>0</v>
      </c>
      <c r="B20" s="1" t="s">
        <v>1</v>
      </c>
      <c r="C20" s="1" t="s">
        <v>2</v>
      </c>
      <c r="D20" s="1" t="s">
        <v>3</v>
      </c>
      <c r="E20" s="1">
        <v>550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</row>
    <row r="21" spans="1:15">
      <c r="A21" s="2" t="s">
        <v>52</v>
      </c>
      <c r="B21" s="2"/>
      <c r="C21" s="2" t="s">
        <v>53</v>
      </c>
      <c r="D21" s="2">
        <v>5.0000000000000001E-3</v>
      </c>
      <c r="E21" s="2">
        <v>0.20200000000000001</v>
      </c>
      <c r="F21" s="2">
        <v>9.2999999999999999E-2</v>
      </c>
      <c r="G21" s="2">
        <v>3</v>
      </c>
      <c r="H21" s="2">
        <v>9.6000000000000002E-2</v>
      </c>
      <c r="I21" s="2">
        <v>5.0000000000000001E-3</v>
      </c>
      <c r="J21" s="2">
        <v>5.16</v>
      </c>
    </row>
    <row r="22" spans="1:15">
      <c r="A22" s="2"/>
      <c r="B22" s="2"/>
      <c r="C22" s="2" t="s">
        <v>54</v>
      </c>
      <c r="D22" s="2">
        <v>5.0000000000000001E-3</v>
      </c>
      <c r="E22" s="2">
        <v>0.20100000000000001</v>
      </c>
      <c r="F22" s="2">
        <v>9.1999999999999998E-2</v>
      </c>
      <c r="G22" s="2">
        <f>AVERAGE(F22:F23)</f>
        <v>9.6500000000000002E-2</v>
      </c>
      <c r="H22" s="2"/>
      <c r="I22" s="2"/>
      <c r="J22" s="2"/>
      <c r="K22">
        <f>(F22-F23)/G22*100</f>
        <v>-9.3264248704663295</v>
      </c>
    </row>
    <row r="23" spans="1:15">
      <c r="A23" s="2"/>
      <c r="B23" s="2"/>
      <c r="C23" s="2" t="s">
        <v>55</v>
      </c>
      <c r="D23" s="2">
        <v>5.0000000000000001E-3</v>
      </c>
      <c r="E23" s="2">
        <v>0.21</v>
      </c>
      <c r="F23" s="2">
        <v>0.10100000000000001</v>
      </c>
      <c r="G23" s="2"/>
      <c r="H23" s="2"/>
      <c r="I23" s="2"/>
      <c r="J23" s="2"/>
    </row>
    <row r="24" spans="1:15">
      <c r="A24" s="2" t="s">
        <v>56</v>
      </c>
      <c r="B24" s="2"/>
      <c r="C24" s="2" t="s">
        <v>57</v>
      </c>
      <c r="D24" s="2">
        <v>0.01</v>
      </c>
      <c r="E24" s="2">
        <v>0.3</v>
      </c>
      <c r="F24" s="2">
        <v>0.191</v>
      </c>
      <c r="G24" s="2">
        <v>3</v>
      </c>
      <c r="H24" s="2">
        <v>0.193</v>
      </c>
      <c r="I24" s="2">
        <v>2E-3</v>
      </c>
      <c r="J24" s="2">
        <v>0.79100000000000004</v>
      </c>
    </row>
    <row r="25" spans="1:15">
      <c r="A25" s="2"/>
      <c r="B25" s="2"/>
      <c r="C25" s="2" t="s">
        <v>58</v>
      </c>
      <c r="D25" s="2">
        <v>0.01</v>
      </c>
      <c r="E25" s="2">
        <v>0.30199999999999999</v>
      </c>
      <c r="F25" s="2">
        <v>0.193</v>
      </c>
      <c r="G25" s="2"/>
      <c r="H25" s="2"/>
      <c r="I25" s="2"/>
      <c r="J25" s="2"/>
    </row>
    <row r="26" spans="1:15">
      <c r="A26" s="2"/>
      <c r="B26" s="2"/>
      <c r="C26" s="2" t="s">
        <v>59</v>
      </c>
      <c r="D26" s="2">
        <v>0.01</v>
      </c>
      <c r="E26" s="2">
        <v>0.30299999999999999</v>
      </c>
      <c r="F26" s="2">
        <v>0.19400000000000001</v>
      </c>
      <c r="G26" s="2"/>
      <c r="H26" s="2"/>
      <c r="I26" s="2"/>
      <c r="J26" s="2"/>
    </row>
    <row r="27" spans="1:15">
      <c r="A27" s="2" t="s">
        <v>60</v>
      </c>
      <c r="B27" s="2"/>
      <c r="C27" s="2" t="s">
        <v>61</v>
      </c>
      <c r="D27" s="2">
        <v>1.4999999999999999E-2</v>
      </c>
      <c r="E27" s="2">
        <v>0.39</v>
      </c>
      <c r="F27" s="2">
        <v>0.28100000000000003</v>
      </c>
      <c r="G27" s="2">
        <v>3</v>
      </c>
      <c r="H27" s="2">
        <v>0.28399999999999997</v>
      </c>
      <c r="I27" s="2">
        <v>3.0000000000000001E-3</v>
      </c>
      <c r="J27" s="2">
        <v>0.93100000000000005</v>
      </c>
    </row>
    <row r="28" spans="1:15">
      <c r="A28" s="2"/>
      <c r="B28" s="2"/>
      <c r="C28" s="2" t="s">
        <v>62</v>
      </c>
      <c r="D28" s="2">
        <v>1.4999999999999999E-2</v>
      </c>
      <c r="E28" s="2">
        <v>0.39500000000000002</v>
      </c>
      <c r="F28" s="2">
        <v>0.28599999999999998</v>
      </c>
      <c r="G28" s="2"/>
      <c r="H28" s="2"/>
      <c r="I28" s="2"/>
      <c r="J28" s="2"/>
    </row>
    <row r="29" spans="1:15">
      <c r="A29" s="2"/>
      <c r="B29" s="2"/>
      <c r="C29" s="2" t="s">
        <v>63</v>
      </c>
      <c r="D29" s="2">
        <v>1.4999999999999999E-2</v>
      </c>
      <c r="E29" s="2">
        <v>0.39400000000000002</v>
      </c>
      <c r="F29" s="2">
        <v>0.28499999999999998</v>
      </c>
      <c r="G29" s="2"/>
      <c r="H29" s="2"/>
      <c r="I29" s="2"/>
      <c r="J29" s="2"/>
    </row>
    <row r="30" spans="1:15">
      <c r="A30" s="2" t="s">
        <v>64</v>
      </c>
      <c r="B30" s="2"/>
      <c r="C30" s="2" t="s">
        <v>65</v>
      </c>
      <c r="D30" s="2">
        <v>0.02</v>
      </c>
      <c r="E30" s="2">
        <v>0.48699999999999999</v>
      </c>
      <c r="F30" s="2">
        <v>0.378</v>
      </c>
      <c r="G30" s="2">
        <v>3</v>
      </c>
      <c r="H30" s="2">
        <v>0.38300000000000001</v>
      </c>
      <c r="I30" s="2">
        <v>5.0000000000000001E-3</v>
      </c>
      <c r="J30" s="2">
        <v>1.18</v>
      </c>
    </row>
    <row r="31" spans="1:15">
      <c r="A31" s="2"/>
      <c r="B31" s="2"/>
      <c r="C31" s="2" t="s">
        <v>66</v>
      </c>
      <c r="D31" s="2">
        <v>0.02</v>
      </c>
      <c r="E31" s="2">
        <v>0.49099999999999999</v>
      </c>
      <c r="F31" s="2">
        <v>0.38200000000000001</v>
      </c>
      <c r="G31" s="2">
        <f>AVERAGE(F30,F32)</f>
        <v>0.38250000000000001</v>
      </c>
      <c r="H31" s="2"/>
      <c r="I31" s="2"/>
      <c r="J31" s="2"/>
      <c r="K31">
        <f>(F30-F32)/G31*100</f>
        <v>-2.3529411764705901</v>
      </c>
    </row>
    <row r="32" spans="1:15">
      <c r="A32" s="2"/>
      <c r="B32" s="2"/>
      <c r="C32" s="2" t="s">
        <v>67</v>
      </c>
      <c r="D32" s="2">
        <v>0.02</v>
      </c>
      <c r="E32" s="2">
        <v>0.496</v>
      </c>
      <c r="F32" s="2">
        <v>0.38700000000000001</v>
      </c>
      <c r="G32" s="2"/>
      <c r="H32" s="2"/>
      <c r="I32" s="2"/>
      <c r="J32" s="2"/>
    </row>
    <row r="34" spans="1:12" ht="30">
      <c r="A34" s="1" t="s">
        <v>0</v>
      </c>
      <c r="B34" s="1" t="s">
        <v>1</v>
      </c>
      <c r="C34" s="1" t="s">
        <v>2</v>
      </c>
      <c r="D34" s="1" t="s">
        <v>3</v>
      </c>
      <c r="E34" s="1">
        <v>550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</row>
    <row r="35" spans="1:12">
      <c r="A35" s="2" t="s">
        <v>68</v>
      </c>
      <c r="B35" s="2"/>
      <c r="C35" s="2" t="s">
        <v>69</v>
      </c>
      <c r="D35" s="2"/>
      <c r="E35" s="2">
        <v>0.107</v>
      </c>
      <c r="F35" s="2">
        <v>-2E-3</v>
      </c>
      <c r="G35" s="2">
        <v>3</v>
      </c>
      <c r="H35" s="2">
        <v>0</v>
      </c>
      <c r="I35" s="2">
        <v>5.0000000000000001E-3</v>
      </c>
      <c r="J35" s="3">
        <v>-5.11E+16</v>
      </c>
      <c r="K35">
        <f>AVERAGE(E35:E37)</f>
        <v>0.10866666666666668</v>
      </c>
      <c r="L35">
        <f>E35-$K$35</f>
        <v>-1.6666666666666774E-3</v>
      </c>
    </row>
    <row r="36" spans="1:12">
      <c r="A36" s="2"/>
      <c r="B36" s="2"/>
      <c r="C36" s="2" t="s">
        <v>70</v>
      </c>
      <c r="D36" s="2"/>
      <c r="E36" s="2">
        <v>0.105</v>
      </c>
      <c r="F36" s="2">
        <v>-4.0000000000000001E-3</v>
      </c>
      <c r="G36" s="2"/>
      <c r="H36" s="2"/>
      <c r="I36" s="2"/>
      <c r="J36" s="2"/>
      <c r="L36">
        <f t="shared" ref="L36:L37" si="2">E36-$K$35</f>
        <v>-3.6666666666666792E-3</v>
      </c>
    </row>
    <row r="37" spans="1:12">
      <c r="A37" s="2"/>
      <c r="B37" s="2"/>
      <c r="C37" s="2" t="s">
        <v>71</v>
      </c>
      <c r="D37" s="2"/>
      <c r="E37" s="2">
        <v>0.114</v>
      </c>
      <c r="F37" s="2">
        <v>5.0000000000000001E-3</v>
      </c>
      <c r="G37" s="2"/>
      <c r="H37" s="2"/>
      <c r="I37" s="2"/>
      <c r="J37" s="2"/>
      <c r="L37">
        <f t="shared" si="2"/>
        <v>5.3333333333333288E-3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Salvador Grover</cp:lastModifiedBy>
  <cp:revision/>
  <dcterms:created xsi:type="dcterms:W3CDTF">2022-02-09T20:21:33Z</dcterms:created>
  <dcterms:modified xsi:type="dcterms:W3CDTF">2022-02-14T15:13:46Z</dcterms:modified>
  <cp:category/>
  <cp:contentStatus/>
</cp:coreProperties>
</file>