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/>
  <mc:AlternateContent xmlns:mc="http://schemas.openxmlformats.org/markup-compatibility/2006">
    <mc:Choice Requires="x15">
      <x15ac:absPath xmlns:x15ac="http://schemas.microsoft.com/office/spreadsheetml/2010/11/ac" url="C:\Users\Khushi Varshney\OneDrive\Desktop\python\"/>
    </mc:Choice>
  </mc:AlternateContent>
  <xr:revisionPtr revIDLastSave="1" documentId="11_B5417F3D06AF42A1EC22ADB3ED33763D7F7FEC05" xr6:coauthVersionLast="36" xr6:coauthVersionMax="36" xr10:uidLastSave="{0BC3998A-EB9F-4CAC-B5AA-B92411ACDFE7}"/>
  <bookViews>
    <workbookView xWindow="0" yWindow="0" windowWidth="23040" windowHeight="9000" activeTab="5" xr2:uid="{00000000-000D-0000-FFFF-FFFF00000000}"/>
  </bookViews>
  <sheets>
    <sheet name="Sheet5" sheetId="5" r:id="rId1"/>
    <sheet name="Sheet1" sheetId="1" r:id="rId2"/>
    <sheet name="Sheet2" sheetId="2" r:id="rId3"/>
    <sheet name="Sheet3" sheetId="3" r:id="rId4"/>
    <sheet name="Sheet4" sheetId="4" r:id="rId5"/>
    <sheet name="Sheet6" sheetId="6" r:id="rId6"/>
  </sheet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H7" i="4" l="1"/>
  <c r="G7" i="4"/>
  <c r="H6" i="4"/>
  <c r="G6" i="4"/>
  <c r="K5" i="4"/>
  <c r="H5" i="4"/>
  <c r="G5" i="4"/>
  <c r="K4" i="4"/>
  <c r="H4" i="4"/>
  <c r="G4" i="4"/>
  <c r="K3" i="4"/>
  <c r="H3" i="4"/>
  <c r="G3" i="4"/>
  <c r="H2" i="4"/>
  <c r="G2" i="4"/>
  <c r="G7" i="3"/>
  <c r="G6" i="3"/>
  <c r="K5" i="3"/>
  <c r="G5" i="3"/>
  <c r="K4" i="3"/>
  <c r="G4" i="3"/>
  <c r="G3" i="3"/>
  <c r="K2" i="3"/>
  <c r="G2" i="3"/>
  <c r="G7" i="2"/>
  <c r="G6" i="2"/>
  <c r="J5" i="2"/>
  <c r="G5" i="2"/>
  <c r="J4" i="2"/>
  <c r="G4" i="2"/>
  <c r="J3" i="2"/>
  <c r="G3" i="2"/>
  <c r="J2" i="2"/>
  <c r="G2" i="2"/>
  <c r="J12" i="1"/>
  <c r="J11" i="1"/>
  <c r="J10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<sst xmlns="http://schemas.openxmlformats.org/spreadsheetml/2006/main" count="149" uniqueCount="99">
  <si>
    <t>Count of Product</t>
  </si>
  <si>
    <t>total sales</t>
  </si>
  <si>
    <t>Order ID</t>
  </si>
  <si>
    <t>Grand Total</t>
  </si>
  <si>
    <t>Product</t>
  </si>
  <si>
    <t>Region</t>
  </si>
  <si>
    <t>Salesperson</t>
  </si>
  <si>
    <t>Order Date</t>
  </si>
  <si>
    <t>Quantity</t>
  </si>
  <si>
    <t>Price per Unit</t>
  </si>
  <si>
    <t>orders</t>
  </si>
  <si>
    <t>Laptop</t>
  </si>
  <si>
    <t>North</t>
  </si>
  <si>
    <t>John Doe</t>
  </si>
  <si>
    <t>Mouse</t>
  </si>
  <si>
    <t>South</t>
  </si>
  <si>
    <t>Jane Smith</t>
  </si>
  <si>
    <t>Keyboard</t>
  </si>
  <si>
    <t>East</t>
  </si>
  <si>
    <t>Monitor</t>
  </si>
  <si>
    <t>West</t>
  </si>
  <si>
    <t>Alice Brown</t>
  </si>
  <si>
    <t>ans1</t>
  </si>
  <si>
    <t>qns2</t>
  </si>
  <si>
    <t>ans3</t>
  </si>
  <si>
    <t>ans4</t>
  </si>
  <si>
    <t>salesperson</t>
  </si>
  <si>
    <t>Employee ID</t>
  </si>
  <si>
    <t>Name</t>
  </si>
  <si>
    <t>Department</t>
  </si>
  <si>
    <t>Joining Date</t>
  </si>
  <si>
    <t>Salary</t>
  </si>
  <si>
    <t>Location</t>
  </si>
  <si>
    <t>joined</t>
  </si>
  <si>
    <t>E123</t>
  </si>
  <si>
    <t>Finance</t>
  </si>
  <si>
    <t>New York</t>
  </si>
  <si>
    <t>E124</t>
  </si>
  <si>
    <t>IT</t>
  </si>
  <si>
    <t>Chicago</t>
  </si>
  <si>
    <t>ans2</t>
  </si>
  <si>
    <t>E125</t>
  </si>
  <si>
    <t>HR</t>
  </si>
  <si>
    <t>E126</t>
  </si>
  <si>
    <t>Bob White</t>
  </si>
  <si>
    <t>Marketing</t>
  </si>
  <si>
    <t>Los Angeles</t>
  </si>
  <si>
    <t>E127</t>
  </si>
  <si>
    <t>Susan Green</t>
  </si>
  <si>
    <t>E128</t>
  </si>
  <si>
    <t>Mark Black</t>
  </si>
  <si>
    <t>Item ID</t>
  </si>
  <si>
    <t>Item Name</t>
  </si>
  <si>
    <t>Category</t>
  </si>
  <si>
    <t>Quantity in Stock</t>
  </si>
  <si>
    <t>Reorder Level</t>
  </si>
  <si>
    <t>stock</t>
  </si>
  <si>
    <t>Electronics</t>
  </si>
  <si>
    <t>Office Chair</t>
  </si>
  <si>
    <t>Furniture</t>
  </si>
  <si>
    <t>Desk</t>
  </si>
  <si>
    <t>Student ID</t>
  </si>
  <si>
    <t>Math</t>
  </si>
  <si>
    <t>English</t>
  </si>
  <si>
    <t>Science</t>
  </si>
  <si>
    <t>History</t>
  </si>
  <si>
    <t>Average Grade</t>
  </si>
  <si>
    <t>above 85</t>
  </si>
  <si>
    <t>S001</t>
  </si>
  <si>
    <t>S002</t>
  </si>
  <si>
    <t>S003</t>
  </si>
  <si>
    <t>S004</t>
  </si>
  <si>
    <t>ans 4</t>
  </si>
  <si>
    <t>S005</t>
  </si>
  <si>
    <t>S006</t>
  </si>
  <si>
    <t xml:space="preserve">month </t>
  </si>
  <si>
    <t>sales</t>
  </si>
  <si>
    <t>january</t>
  </si>
  <si>
    <t>ferbruary</t>
  </si>
  <si>
    <t>march</t>
  </si>
  <si>
    <t>april</t>
  </si>
  <si>
    <t>may</t>
  </si>
  <si>
    <t>june</t>
  </si>
  <si>
    <t xml:space="preserve">brand </t>
  </si>
  <si>
    <t>market share</t>
  </si>
  <si>
    <t>a</t>
  </si>
  <si>
    <t>c</t>
  </si>
  <si>
    <t>d</t>
  </si>
  <si>
    <t>e</t>
  </si>
  <si>
    <t>b</t>
  </si>
  <si>
    <t>product</t>
  </si>
  <si>
    <t>q1</t>
  </si>
  <si>
    <t>q2</t>
  </si>
  <si>
    <t>laptop</t>
  </si>
  <si>
    <t>mouse</t>
  </si>
  <si>
    <t>monitor</t>
  </si>
  <si>
    <t>keyboard</t>
  </si>
  <si>
    <t>hours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</si>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</sst>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Sheet6!$A$2:$A$7</c:f>
              <c:strCache>
                <c:ptCount val="6"/>
                <c:pt idx="0">
                  <c:v>january</c:v>
                </c:pt>
                <c:pt idx="1">
                  <c:v>ferbruary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Sheet6!$B$2:$B$7</c:f>
              <c:numCache>
                <c:formatCode>General</c:formatCode>
                <c:ptCount val="6"/>
                <c:pt idx="0">
                  <c:v>50000</c:v>
                </c:pt>
                <c:pt idx="1">
                  <c:v>60000</c:v>
                </c:pt>
                <c:pt idx="2">
                  <c:v>45000</c:v>
                </c:pt>
                <c:pt idx="3">
                  <c:v>70000</c:v>
                </c:pt>
                <c:pt idx="4">
                  <c:v>65000</c:v>
                </c:pt>
                <c:pt idx="5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F-4C6D-A2C8-D94576DB3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353664"/>
        <c:axId val="1641201728"/>
      </c:lineChart>
      <c:catAx>
        <c:axId val="17923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01728"/>
        <c:crosses val="autoZero"/>
        <c:auto val="1"/>
        <c:lblAlgn val="ctr"/>
        <c:lblOffset val="100"/>
        <c:noMultiLvlLbl val="0"/>
      </c:catAx>
      <c:valAx>
        <c:axId val="16412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5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Sheet6!$J$3:$J$7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Sheet6!$K$3:$K$7</c:f>
              <c:numCache>
                <c:formatCode>General</c:formatCode>
                <c:ptCount val="5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3-4FCA-BE50-D4AC31BBD3A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Sheet6!$Q$3:$Q$6</c:f>
              <c:strCache>
                <c:ptCount val="4"/>
                <c:pt idx="0">
                  <c:v>laptop</c:v>
                </c:pt>
                <c:pt idx="1">
                  <c:v>mouse</c:v>
                </c:pt>
                <c:pt idx="2">
                  <c:v>monitor</c:v>
                </c:pt>
                <c:pt idx="3">
                  <c:v>keyboard</c:v>
                </c:pt>
              </c:strCache>
            </c:strRef>
          </c:cat>
          <c:val>
            <c:numRef>
              <c:f>Sheet6!$R$3:$R$6</c:f>
              <c:numCache>
                <c:formatCode>General</c:formatCode>
                <c:ptCount val="4"/>
                <c:pt idx="0">
                  <c:v>200000</c:v>
                </c:pt>
                <c:pt idx="1">
                  <c:v>50000</c:v>
                </c:pt>
                <c:pt idx="2">
                  <c:v>80000</c:v>
                </c:pt>
                <c:pt idx="3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D-4C0E-8D4A-7BF4FEBC7CA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Sheet6!$Q$3:$Q$6</c:f>
              <c:strCache>
                <c:ptCount val="4"/>
                <c:pt idx="0">
                  <c:v>laptop</c:v>
                </c:pt>
                <c:pt idx="1">
                  <c:v>mouse</c:v>
                </c:pt>
                <c:pt idx="2">
                  <c:v>monitor</c:v>
                </c:pt>
                <c:pt idx="3">
                  <c:v>keyboard</c:v>
                </c:pt>
              </c:strCache>
            </c:strRef>
          </c:cat>
          <c:val>
            <c:numRef>
              <c:f>Sheet6!$S$3:$S$6</c:f>
              <c:numCache>
                <c:formatCode>General</c:formatCode>
                <c:ptCount val="4"/>
                <c:pt idx="0">
                  <c:v>250000</c:v>
                </c:pt>
                <c:pt idx="1">
                  <c:v>45000</c:v>
                </c:pt>
                <c:pt idx="2">
                  <c:v>100000</c:v>
                </c:pt>
                <c:pt idx="3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D-4C0E-8D4A-7BF4FEBC7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271600"/>
        <c:axId val="1633806192"/>
      </c:barChart>
      <c:catAx>
        <c:axId val="18012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06192"/>
        <c:crosses val="autoZero"/>
        <c:auto val="1"/>
        <c:lblAlgn val="ctr"/>
        <c:lblOffset val="100"/>
        <c:noMultiLvlLbl val="0"/>
      </c:catAx>
      <c:valAx>
        <c:axId val="16338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Sheet6!$B$28:$B$33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Sheet6!$C$28:$C$33</c:f>
              <c:numCache>
                <c:formatCode>General</c:formatCode>
                <c:ptCount val="6"/>
                <c:pt idx="0">
                  <c:v>40</c:v>
                </c:pt>
                <c:pt idx="1">
                  <c:v>55</c:v>
                </c:pt>
                <c:pt idx="2">
                  <c:v>75</c:v>
                </c:pt>
                <c:pt idx="3">
                  <c:v>80</c:v>
                </c:pt>
                <c:pt idx="4">
                  <c:v>90</c:v>
                </c:pt>
                <c:pt idx="5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1-4C5B-B42B-1E5D647B7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50256"/>
        <c:axId val="1633809520"/>
      </c:scatterChart>
      <c:valAx>
        <c:axId val="18003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09520"/>
        <c:crosses val="autoZero"/>
        <c:crossBetween val="midCat"/>
      </c:valAx>
      <c:valAx>
        <c:axId val="16338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114300</xdr:rowOff>
    </xdr:from>
    <xdr:to>
      <xdr:col>7</xdr:col>
      <xdr:colOff>304800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BD77D-BF7B-4F80-825A-F528639A1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7</xdr:row>
      <xdr:rowOff>129540</xdr:rowOff>
    </xdr:from>
    <xdr:to>
      <xdr:col>14</xdr:col>
      <xdr:colOff>419100</xdr:colOff>
      <xdr:row>22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6D37DF-CAC7-46F4-B0F3-FB9DA10BF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487680</xdr:colOff>
      <xdr:row>7</xdr:row>
      <xdr:rowOff>106680</xdr:rowOff>
    </xdr:from>
    <xdr:to>
      <xdr:col>22</xdr:col>
      <xdr:colOff>182880</xdr:colOff>
      <xdr:row>22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182A21-69F0-4D47-B885-F10419B26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30</xdr:row>
      <xdr:rowOff>30480</xdr:rowOff>
    </xdr:from>
    <xdr:to>
      <xdr:col>14</xdr:col>
      <xdr:colOff>571500</xdr:colOff>
      <xdr:row>45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639BE4-34F3-4FE4-8CA9-C3D110C8F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ushi Varshney" refreshedDate="45652.762847222199" createdVersion="5" refreshedVersion="5" minRefreshableVersion="3" recordCount="7" xr:uid="{00000000-000A-0000-FFFF-FFFF00000000}">
  <cacheSource type="worksheet">
    <worksheetSource ref="A1:I8" sheet="Sheet1"/>
  </cacheSource>
  <cacheFields count="9">
    <cacheField name="Order ID" numFmtId="0">
      <sharedItems containsSemiMixedTypes="0" containsString="0" containsNumber="1" containsInteger="1" minValue="101" maxValue="107" count="7">
        <n v="101"/>
        <n v="102"/>
        <n v="103"/>
        <n v="104"/>
        <n v="105"/>
        <n v="106"/>
        <n v="107"/>
      </sharedItems>
    </cacheField>
    <cacheField name="Product" numFmtId="0">
      <sharedItems count="4">
        <s v="Laptop"/>
        <s v="Mouse"/>
        <s v="Keyboard"/>
        <s v="Monitor"/>
      </sharedItems>
    </cacheField>
    <cacheField name="Region" numFmtId="0">
      <sharedItems count="4">
        <s v="North"/>
        <s v="South"/>
        <s v="East"/>
        <s v="West"/>
      </sharedItems>
    </cacheField>
    <cacheField name="Salesperson" numFmtId="0">
      <sharedItems count="3">
        <s v="John Doe"/>
        <s v="Jane Smith"/>
        <s v="Alice Brown"/>
      </sharedItems>
    </cacheField>
    <cacheField name="Order Date" numFmtId="14">
      <sharedItems containsSemiMixedTypes="0" containsNonDate="0" containsDate="1" containsString="0" minDate="2023-08-01T00:00:00" maxDate="2023-08-05T00:00:00" count="5">
        <d v="2023-08-01T00:00:00"/>
        <d v="2023-08-02T00:00:00"/>
        <d v="2023-08-03T00:00:00"/>
        <d v="2023-08-04T00:00:00"/>
        <d v="2023-08-05T00:00:00"/>
      </sharedItems>
    </cacheField>
    <cacheField name="Quantity" numFmtId="0">
      <sharedItems containsSemiMixedTypes="0" containsString="0" containsNumber="1" containsInteger="1" minValue="2" maxValue="15" count="7">
        <n v="5"/>
        <n v="10"/>
        <n v="7"/>
        <n v="3"/>
        <n v="2"/>
        <n v="15"/>
        <n v="4"/>
      </sharedItems>
    </cacheField>
    <cacheField name="Price per Unit" numFmtId="0">
      <sharedItems containsSemiMixedTypes="0" containsString="0" containsNumber="1" containsInteger="1" minValue="25" maxValue="700" count="4">
        <n v="700"/>
        <n v="25"/>
        <n v="45"/>
        <n v="150"/>
      </sharedItems>
    </cacheField>
    <cacheField name="orders" numFmtId="0">
      <sharedItems count="2">
        <s v="0"/>
        <s v="1"/>
      </sharedItems>
    </cacheField>
    <cacheField name="total sales" numFmtId="0">
      <sharedItems containsSemiMixedTypes="0" containsString="0" containsNumber="1" containsInteger="1" minValue="180" maxValue="3500" count="7">
        <n v="3500"/>
        <n v="250"/>
        <n v="315"/>
        <n v="450"/>
        <n v="1400"/>
        <n v="375"/>
        <n v="1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0"/>
    <x v="2"/>
    <x v="2"/>
    <x v="2"/>
    <x v="1"/>
    <x v="2"/>
  </r>
  <r>
    <x v="3"/>
    <x v="3"/>
    <x v="3"/>
    <x v="2"/>
    <x v="0"/>
    <x v="3"/>
    <x v="3"/>
    <x v="0"/>
    <x v="3"/>
  </r>
  <r>
    <x v="4"/>
    <x v="0"/>
    <x v="0"/>
    <x v="0"/>
    <x v="3"/>
    <x v="4"/>
    <x v="0"/>
    <x v="0"/>
    <x v="4"/>
  </r>
  <r>
    <x v="5"/>
    <x v="1"/>
    <x v="2"/>
    <x v="1"/>
    <x v="4"/>
    <x v="5"/>
    <x v="1"/>
    <x v="1"/>
    <x v="5"/>
  </r>
  <r>
    <x v="6"/>
    <x v="2"/>
    <x v="3"/>
    <x v="2"/>
    <x v="0"/>
    <x v="6"/>
    <x v="2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I12" firstHeaderRow="1" firstDataRow="2" firstDataCol="1"/>
  <pivotFields count="9">
    <pivotField axis="axisRow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showAll="0">
      <items count="5">
        <item x="2"/>
        <item x="0"/>
        <item x="3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/>
    <pivotField compact="0" numFmtId="14" showAll="0"/>
    <pivotField compact="0" showAll="0"/>
    <pivotField compact="0" showAll="0"/>
    <pivotField compact="0" showAll="0"/>
    <pivotField axis="axisCol" compact="0" showAll="0">
      <items count="8">
        <item x="6"/>
        <item x="1"/>
        <item x="2"/>
        <item x="5"/>
        <item x="3"/>
        <item x="4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2"/>
  <sheetViews>
    <sheetView workbookViewId="0">
      <selection activeCell="O6" sqref="O6"/>
    </sheetView>
  </sheetViews>
  <sheetFormatPr defaultColWidth="8.88671875" defaultRowHeight="14.4"/>
  <cols>
    <col min="1" max="1" width="16.88671875"/>
    <col min="2" max="8" width="12"/>
    <col min="9" max="9" width="11.44140625"/>
  </cols>
  <sheetData>
    <row r="3" spans="1:9">
      <c r="A3" t="s">
        <v>0</v>
      </c>
      <c r="B3" t="s">
        <v>1</v>
      </c>
    </row>
    <row r="4" spans="1:9">
      <c r="A4" t="s">
        <v>2</v>
      </c>
      <c r="B4">
        <v>180</v>
      </c>
      <c r="C4">
        <v>250</v>
      </c>
      <c r="D4">
        <v>315</v>
      </c>
      <c r="E4">
        <v>375</v>
      </c>
      <c r="F4">
        <v>450</v>
      </c>
      <c r="G4">
        <v>1400</v>
      </c>
      <c r="H4">
        <v>3500</v>
      </c>
      <c r="I4" t="s">
        <v>3</v>
      </c>
    </row>
    <row r="5" spans="1:9">
      <c r="A5">
        <v>101</v>
      </c>
      <c r="H5">
        <v>1</v>
      </c>
      <c r="I5">
        <v>1</v>
      </c>
    </row>
    <row r="6" spans="1:9">
      <c r="A6">
        <v>102</v>
      </c>
      <c r="C6">
        <v>1</v>
      </c>
      <c r="I6">
        <v>1</v>
      </c>
    </row>
    <row r="7" spans="1:9">
      <c r="A7">
        <v>103</v>
      </c>
      <c r="D7">
        <v>1</v>
      </c>
      <c r="I7">
        <v>1</v>
      </c>
    </row>
    <row r="8" spans="1:9">
      <c r="A8">
        <v>104</v>
      </c>
      <c r="F8">
        <v>1</v>
      </c>
      <c r="I8">
        <v>1</v>
      </c>
    </row>
    <row r="9" spans="1:9">
      <c r="A9">
        <v>105</v>
      </c>
      <c r="G9">
        <v>1</v>
      </c>
      <c r="I9">
        <v>1</v>
      </c>
    </row>
    <row r="10" spans="1:9">
      <c r="A10">
        <v>106</v>
      </c>
      <c r="E10">
        <v>1</v>
      </c>
      <c r="I10">
        <v>1</v>
      </c>
    </row>
    <row r="11" spans="1:9">
      <c r="A11">
        <v>107</v>
      </c>
      <c r="B11">
        <v>1</v>
      </c>
      <c r="I11">
        <v>1</v>
      </c>
    </row>
    <row r="12" spans="1:9">
      <c r="A12" t="s">
        <v>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workbookViewId="0">
      <selection activeCell="B4" sqref="B4"/>
    </sheetView>
  </sheetViews>
  <sheetFormatPr defaultColWidth="9" defaultRowHeight="14.4"/>
  <sheetData>
    <row r="1" spans="1:10" ht="28.8">
      <c r="A1" s="1" t="s">
        <v>2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</v>
      </c>
    </row>
    <row r="2" spans="1:10">
      <c r="A2" s="2">
        <v>101</v>
      </c>
      <c r="B2" s="2" t="s">
        <v>11</v>
      </c>
      <c r="C2" s="2" t="s">
        <v>12</v>
      </c>
      <c r="D2" s="2" t="s">
        <v>13</v>
      </c>
      <c r="E2" s="3">
        <v>45139</v>
      </c>
      <c r="F2" s="2">
        <v>5</v>
      </c>
      <c r="G2" s="2">
        <v>700</v>
      </c>
      <c r="H2" t="str">
        <f>IF(F2&gt;5,"1","0")</f>
        <v>0</v>
      </c>
      <c r="I2">
        <f>G2*F2</f>
        <v>3500</v>
      </c>
    </row>
    <row r="3" spans="1:10" ht="28.8">
      <c r="A3" s="2">
        <v>102</v>
      </c>
      <c r="B3" s="2" t="s">
        <v>14</v>
      </c>
      <c r="C3" s="2" t="s">
        <v>15</v>
      </c>
      <c r="D3" s="2" t="s">
        <v>16</v>
      </c>
      <c r="E3" s="3">
        <v>45140</v>
      </c>
      <c r="F3" s="2">
        <v>10</v>
      </c>
      <c r="G3" s="2">
        <v>25</v>
      </c>
      <c r="H3" t="str">
        <f t="shared" ref="H3:H8" si="0">IF(F3&gt;5,"1","0")</f>
        <v>1</v>
      </c>
      <c r="I3">
        <f t="shared" ref="I3:I8" si="1">G3*F3</f>
        <v>250</v>
      </c>
    </row>
    <row r="4" spans="1:10">
      <c r="A4" s="2">
        <v>103</v>
      </c>
      <c r="B4" s="2" t="s">
        <v>17</v>
      </c>
      <c r="C4" s="2" t="s">
        <v>18</v>
      </c>
      <c r="D4" s="2" t="s">
        <v>13</v>
      </c>
      <c r="E4" s="3">
        <v>45141</v>
      </c>
      <c r="F4" s="2">
        <v>7</v>
      </c>
      <c r="G4" s="2">
        <v>45</v>
      </c>
      <c r="H4" t="str">
        <f t="shared" si="0"/>
        <v>1</v>
      </c>
      <c r="I4">
        <f t="shared" si="1"/>
        <v>315</v>
      </c>
    </row>
    <row r="5" spans="1:10" ht="28.8">
      <c r="A5" s="2">
        <v>104</v>
      </c>
      <c r="B5" s="2" t="s">
        <v>19</v>
      </c>
      <c r="C5" s="2" t="s">
        <v>20</v>
      </c>
      <c r="D5" s="2" t="s">
        <v>21</v>
      </c>
      <c r="E5" s="3">
        <v>45139</v>
      </c>
      <c r="F5" s="2">
        <v>3</v>
      </c>
      <c r="G5" s="2">
        <v>150</v>
      </c>
      <c r="H5" t="str">
        <f t="shared" si="0"/>
        <v>0</v>
      </c>
      <c r="I5">
        <f t="shared" si="1"/>
        <v>450</v>
      </c>
    </row>
    <row r="6" spans="1:10">
      <c r="A6" s="2">
        <v>105</v>
      </c>
      <c r="B6" s="2" t="s">
        <v>11</v>
      </c>
      <c r="C6" s="2" t="s">
        <v>12</v>
      </c>
      <c r="D6" s="2" t="s">
        <v>13</v>
      </c>
      <c r="E6" s="3">
        <v>45142</v>
      </c>
      <c r="F6" s="2">
        <v>2</v>
      </c>
      <c r="G6" s="2">
        <v>700</v>
      </c>
      <c r="H6" t="str">
        <f t="shared" si="0"/>
        <v>0</v>
      </c>
      <c r="I6">
        <f t="shared" si="1"/>
        <v>1400</v>
      </c>
    </row>
    <row r="7" spans="1:10" ht="28.8">
      <c r="A7" s="2">
        <v>106</v>
      </c>
      <c r="B7" s="2" t="s">
        <v>14</v>
      </c>
      <c r="C7" s="2" t="s">
        <v>18</v>
      </c>
      <c r="D7" s="2" t="s">
        <v>16</v>
      </c>
      <c r="E7" s="3">
        <v>45143</v>
      </c>
      <c r="F7" s="2">
        <v>15</v>
      </c>
      <c r="G7" s="2">
        <v>25</v>
      </c>
      <c r="H7" t="str">
        <f t="shared" si="0"/>
        <v>1</v>
      </c>
      <c r="I7">
        <f t="shared" si="1"/>
        <v>375</v>
      </c>
    </row>
    <row r="8" spans="1:10" ht="28.8">
      <c r="A8" s="2">
        <v>107</v>
      </c>
      <c r="B8" s="2" t="s">
        <v>17</v>
      </c>
      <c r="C8" s="2" t="s">
        <v>20</v>
      </c>
      <c r="D8" s="2" t="s">
        <v>21</v>
      </c>
      <c r="E8" s="3">
        <v>45139</v>
      </c>
      <c r="F8" s="2">
        <v>4</v>
      </c>
      <c r="G8" s="2">
        <v>45</v>
      </c>
      <c r="H8" t="str">
        <f t="shared" si="0"/>
        <v>0</v>
      </c>
      <c r="I8">
        <f t="shared" si="1"/>
        <v>180</v>
      </c>
    </row>
    <row r="9" spans="1:10">
      <c r="A9" s="2"/>
      <c r="B9" s="2"/>
      <c r="C9" s="2"/>
      <c r="D9" s="2"/>
      <c r="E9" s="3"/>
      <c r="F9" s="2"/>
      <c r="G9" s="2"/>
    </row>
    <row r="10" spans="1:10">
      <c r="I10" t="s">
        <v>22</v>
      </c>
      <c r="J10">
        <f>SUMIFS(I:I,D:D,D2,C:C,C2)</f>
        <v>4900</v>
      </c>
    </row>
    <row r="11" spans="1:10">
      <c r="I11" t="s">
        <v>23</v>
      </c>
      <c r="J11">
        <f>COUNTIF(H2:H8,1)</f>
        <v>3</v>
      </c>
    </row>
    <row r="12" spans="1:10">
      <c r="I12" t="s">
        <v>24</v>
      </c>
      <c r="J12" t="str">
        <f>LOOKUP(A5,A:A,C:C)</f>
        <v>West</v>
      </c>
    </row>
    <row r="13" spans="1:10">
      <c r="I13" t="s">
        <v>25</v>
      </c>
    </row>
    <row r="15" spans="1:10">
      <c r="I15" t="s">
        <v>26</v>
      </c>
      <c r="J15" t="s">
        <v>1</v>
      </c>
    </row>
    <row r="16" spans="1:10">
      <c r="I16" s="2" t="s">
        <v>13</v>
      </c>
      <c r="J16">
        <v>4900</v>
      </c>
    </row>
    <row r="17" spans="9:10" ht="28.8">
      <c r="I17" s="2" t="s">
        <v>16</v>
      </c>
      <c r="J17">
        <v>0</v>
      </c>
    </row>
    <row r="18" spans="9:10" ht="28.8">
      <c r="I18" s="2" t="s">
        <v>21</v>
      </c>
      <c r="J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workbookViewId="0">
      <selection activeCell="G8" sqref="A1:G8"/>
    </sheetView>
  </sheetViews>
  <sheetFormatPr defaultColWidth="9" defaultRowHeight="14.4"/>
  <cols>
    <col min="4" max="4" width="10.33203125" customWidth="1"/>
  </cols>
  <sheetData>
    <row r="1" spans="1:10" ht="28.8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10">
      <c r="A2" s="2" t="s">
        <v>34</v>
      </c>
      <c r="B2" s="2" t="s">
        <v>13</v>
      </c>
      <c r="C2" s="2" t="s">
        <v>35</v>
      </c>
      <c r="D2" s="3">
        <v>44607</v>
      </c>
      <c r="E2" s="4">
        <v>70000</v>
      </c>
      <c r="F2" s="2" t="s">
        <v>36</v>
      </c>
      <c r="G2" t="str">
        <f>IF(D2&gt;DATE(2023,1,1),"1","0")</f>
        <v>0</v>
      </c>
      <c r="I2" t="s">
        <v>22</v>
      </c>
      <c r="J2">
        <f>SUMIFS(E:E,C:C,C2,F:F,F2)</f>
        <v>145000</v>
      </c>
    </row>
    <row r="3" spans="1:10" ht="28.8">
      <c r="A3" s="2" t="s">
        <v>37</v>
      </c>
      <c r="B3" s="2" t="s">
        <v>16</v>
      </c>
      <c r="C3" s="2" t="s">
        <v>38</v>
      </c>
      <c r="D3" s="3">
        <v>44400</v>
      </c>
      <c r="E3" s="4">
        <v>80000</v>
      </c>
      <c r="F3" s="2" t="s">
        <v>39</v>
      </c>
      <c r="G3" t="str">
        <f t="shared" ref="G3:G7" si="0">IF(D3&gt;DATE(2023,1,1),"1","0")</f>
        <v>0</v>
      </c>
      <c r="I3" t="s">
        <v>40</v>
      </c>
      <c r="J3">
        <f>COUNTIF(G:G,G4)</f>
        <v>3</v>
      </c>
    </row>
    <row r="4" spans="1:10" ht="28.8">
      <c r="A4" s="2" t="s">
        <v>41</v>
      </c>
      <c r="B4" s="2" t="s">
        <v>21</v>
      </c>
      <c r="C4" s="2" t="s">
        <v>42</v>
      </c>
      <c r="D4" s="3">
        <v>45056</v>
      </c>
      <c r="E4" s="4">
        <v>60000</v>
      </c>
      <c r="F4" s="2" t="s">
        <v>36</v>
      </c>
      <c r="G4" t="str">
        <f t="shared" si="0"/>
        <v>1</v>
      </c>
      <c r="I4" t="s">
        <v>24</v>
      </c>
      <c r="J4">
        <f>LOOKUP(A5,A:A,E:E)</f>
        <v>65000</v>
      </c>
    </row>
    <row r="5" spans="1:10" ht="28.8">
      <c r="A5" s="2" t="s">
        <v>43</v>
      </c>
      <c r="B5" s="2" t="s">
        <v>44</v>
      </c>
      <c r="C5" s="2" t="s">
        <v>45</v>
      </c>
      <c r="D5" s="3">
        <v>44140</v>
      </c>
      <c r="E5" s="4">
        <v>65000</v>
      </c>
      <c r="F5" s="2" t="s">
        <v>46</v>
      </c>
      <c r="G5" t="str">
        <f t="shared" si="0"/>
        <v>0</v>
      </c>
      <c r="I5" t="s">
        <v>25</v>
      </c>
      <c r="J5">
        <f>COUNTIF(G2:G7,G4)</f>
        <v>3</v>
      </c>
    </row>
    <row r="6" spans="1:10" ht="28.8">
      <c r="A6" s="2" t="s">
        <v>47</v>
      </c>
      <c r="B6" s="2" t="s">
        <v>48</v>
      </c>
      <c r="C6" s="2" t="s">
        <v>35</v>
      </c>
      <c r="D6" s="3">
        <v>44938</v>
      </c>
      <c r="E6" s="4">
        <v>75000</v>
      </c>
      <c r="F6" s="2" t="s">
        <v>36</v>
      </c>
      <c r="G6" t="str">
        <f t="shared" si="0"/>
        <v>1</v>
      </c>
    </row>
    <row r="7" spans="1:10" ht="28.8">
      <c r="A7" s="2" t="s">
        <v>49</v>
      </c>
      <c r="B7" s="2" t="s">
        <v>50</v>
      </c>
      <c r="C7" s="2" t="s">
        <v>38</v>
      </c>
      <c r="D7" s="3">
        <v>45095</v>
      </c>
      <c r="E7" s="4">
        <v>82000</v>
      </c>
      <c r="F7" s="2" t="s">
        <v>39</v>
      </c>
      <c r="G7" t="str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workbookViewId="0">
      <selection activeCell="K6" sqref="K6"/>
    </sheetView>
  </sheetViews>
  <sheetFormatPr defaultColWidth="9" defaultRowHeight="14.4"/>
  <sheetData>
    <row r="1" spans="1:11" ht="28.8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9</v>
      </c>
      <c r="G1" s="1" t="s">
        <v>56</v>
      </c>
      <c r="H1" s="1"/>
    </row>
    <row r="2" spans="1:11" ht="28.8">
      <c r="A2" s="2">
        <v>1001</v>
      </c>
      <c r="B2" s="2" t="s">
        <v>11</v>
      </c>
      <c r="C2" s="2" t="s">
        <v>57</v>
      </c>
      <c r="D2" s="2">
        <v>10</v>
      </c>
      <c r="E2" s="2">
        <v>5</v>
      </c>
      <c r="F2" s="2">
        <v>800</v>
      </c>
      <c r="G2" t="str">
        <f>IF(D2&lt;E2,"1","0")</f>
        <v>0</v>
      </c>
      <c r="H2" s="2"/>
      <c r="J2" t="s">
        <v>22</v>
      </c>
      <c r="K2">
        <f>SUMIFS(D:D,C:C,C2)</f>
        <v>58</v>
      </c>
    </row>
    <row r="3" spans="1:11" ht="28.8">
      <c r="A3" s="2">
        <v>1002</v>
      </c>
      <c r="B3" s="2" t="s">
        <v>14</v>
      </c>
      <c r="C3" s="2" t="s">
        <v>57</v>
      </c>
      <c r="D3" s="2">
        <v>25</v>
      </c>
      <c r="E3" s="2">
        <v>10</v>
      </c>
      <c r="F3" s="2">
        <v>20</v>
      </c>
      <c r="G3" t="str">
        <f t="shared" ref="G3:G7" si="0">IF(D3&lt;E3,"1","0")</f>
        <v>0</v>
      </c>
      <c r="H3" s="2"/>
      <c r="J3" t="s">
        <v>40</v>
      </c>
      <c r="K3">
        <v>0</v>
      </c>
    </row>
    <row r="4" spans="1:11" ht="28.8">
      <c r="A4" s="2">
        <v>1003</v>
      </c>
      <c r="B4" s="2" t="s">
        <v>58</v>
      </c>
      <c r="C4" s="2" t="s">
        <v>59</v>
      </c>
      <c r="D4" s="2">
        <v>5</v>
      </c>
      <c r="E4" s="2">
        <v>5</v>
      </c>
      <c r="F4" s="2">
        <v>150</v>
      </c>
      <c r="G4" t="str">
        <f t="shared" si="0"/>
        <v>0</v>
      </c>
      <c r="H4" s="2"/>
      <c r="J4" t="s">
        <v>24</v>
      </c>
      <c r="K4">
        <f>LOOKUP(A4,A:A,F:F)</f>
        <v>150</v>
      </c>
    </row>
    <row r="5" spans="1:11">
      <c r="A5" s="2">
        <v>1004</v>
      </c>
      <c r="B5" s="2" t="s">
        <v>60</v>
      </c>
      <c r="C5" s="2" t="s">
        <v>59</v>
      </c>
      <c r="D5" s="2">
        <v>7</v>
      </c>
      <c r="E5" s="2">
        <v>3</v>
      </c>
      <c r="F5" s="2">
        <v>250</v>
      </c>
      <c r="G5" t="str">
        <f t="shared" si="0"/>
        <v>0</v>
      </c>
      <c r="H5" s="2"/>
      <c r="J5" t="s">
        <v>25</v>
      </c>
      <c r="K5" t="str">
        <f>LOOKUP(D4,D:D,B:B)</f>
        <v>Office Chair</v>
      </c>
    </row>
    <row r="6" spans="1:11" ht="28.8">
      <c r="A6" s="2">
        <v>1005</v>
      </c>
      <c r="B6" s="2" t="s">
        <v>19</v>
      </c>
      <c r="C6" s="2" t="s">
        <v>57</v>
      </c>
      <c r="D6" s="2">
        <v>8</v>
      </c>
      <c r="E6" s="2">
        <v>5</v>
      </c>
      <c r="F6" s="2">
        <v>180</v>
      </c>
      <c r="G6" t="str">
        <f t="shared" si="0"/>
        <v>0</v>
      </c>
      <c r="H6" s="2"/>
    </row>
    <row r="7" spans="1:11" ht="28.8">
      <c r="A7" s="2">
        <v>1006</v>
      </c>
      <c r="B7" s="2" t="s">
        <v>17</v>
      </c>
      <c r="C7" s="2" t="s">
        <v>57</v>
      </c>
      <c r="D7" s="2">
        <v>15</v>
      </c>
      <c r="E7" s="2">
        <v>10</v>
      </c>
      <c r="F7" s="2">
        <v>30</v>
      </c>
      <c r="G7" t="str">
        <f t="shared" si="0"/>
        <v>0</v>
      </c>
      <c r="H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topLeftCell="B1" workbookViewId="0">
      <selection activeCell="N6" sqref="N6"/>
    </sheetView>
  </sheetViews>
  <sheetFormatPr defaultColWidth="9" defaultRowHeight="14.4"/>
  <cols>
    <col min="7" max="7" width="11.5546875" customWidth="1"/>
  </cols>
  <sheetData>
    <row r="1" spans="1:11" ht="28.8">
      <c r="A1" s="1" t="s">
        <v>61</v>
      </c>
      <c r="B1" s="1" t="s">
        <v>28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spans="1:11">
      <c r="A2" s="2" t="s">
        <v>68</v>
      </c>
      <c r="B2" s="2" t="s">
        <v>13</v>
      </c>
      <c r="C2" s="2">
        <v>85</v>
      </c>
      <c r="D2" s="2">
        <v>78</v>
      </c>
      <c r="E2" s="2">
        <v>92</v>
      </c>
      <c r="F2" s="2">
        <v>88</v>
      </c>
      <c r="G2" s="2">
        <f t="shared" ref="G2:G7" si="0">AVERAGE(C2:F2)</f>
        <v>85.75</v>
      </c>
      <c r="H2" t="str">
        <f>IF(G2&gt;85,"yes","no")</f>
        <v>yes</v>
      </c>
    </row>
    <row r="3" spans="1:11" ht="28.8">
      <c r="A3" s="2" t="s">
        <v>69</v>
      </c>
      <c r="B3" s="2" t="s">
        <v>16</v>
      </c>
      <c r="C3" s="2">
        <v>91</v>
      </c>
      <c r="D3" s="2">
        <v>84</v>
      </c>
      <c r="E3" s="2">
        <v>89</v>
      </c>
      <c r="F3" s="2">
        <v>90</v>
      </c>
      <c r="G3" s="2">
        <f t="shared" si="0"/>
        <v>88.5</v>
      </c>
      <c r="H3" t="str">
        <f t="shared" ref="H3:H7" si="1">IF(G3&gt;85,"yes","no")</f>
        <v>yes</v>
      </c>
      <c r="J3" t="s">
        <v>40</v>
      </c>
      <c r="K3">
        <f>COUNTIF(H:H,H2)</f>
        <v>4</v>
      </c>
    </row>
    <row r="4" spans="1:11" ht="28.8">
      <c r="A4" s="2" t="s">
        <v>70</v>
      </c>
      <c r="B4" s="2" t="s">
        <v>21</v>
      </c>
      <c r="C4" s="2">
        <v>76</v>
      </c>
      <c r="D4" s="2">
        <v>85</v>
      </c>
      <c r="E4" s="2">
        <v>80</v>
      </c>
      <c r="F4" s="2">
        <v>82</v>
      </c>
      <c r="G4" s="2">
        <f t="shared" si="0"/>
        <v>80.75</v>
      </c>
      <c r="H4" t="str">
        <f t="shared" si="1"/>
        <v>no</v>
      </c>
      <c r="J4" t="s">
        <v>24</v>
      </c>
      <c r="K4">
        <f>LOOKUP(A5,A:A,E:E)</f>
        <v>86</v>
      </c>
    </row>
    <row r="5" spans="1:11" ht="28.8">
      <c r="A5" s="2" t="s">
        <v>71</v>
      </c>
      <c r="B5" s="2" t="s">
        <v>44</v>
      </c>
      <c r="C5" s="2">
        <v>88</v>
      </c>
      <c r="D5" s="2">
        <v>90</v>
      </c>
      <c r="E5" s="2">
        <v>86</v>
      </c>
      <c r="F5" s="2">
        <v>85</v>
      </c>
      <c r="G5" s="2">
        <f t="shared" si="0"/>
        <v>87.25</v>
      </c>
      <c r="H5" t="str">
        <f t="shared" si="1"/>
        <v>yes</v>
      </c>
      <c r="J5" t="s">
        <v>72</v>
      </c>
      <c r="K5">
        <f>COUNTIF(G:G,"&gt;85.33")</f>
        <v>4</v>
      </c>
    </row>
    <row r="6" spans="1:11" ht="28.8">
      <c r="A6" s="2" t="s">
        <v>73</v>
      </c>
      <c r="B6" s="2" t="s">
        <v>48</v>
      </c>
      <c r="C6" s="2">
        <v>94</v>
      </c>
      <c r="D6" s="2">
        <v>88</v>
      </c>
      <c r="E6" s="2">
        <v>91</v>
      </c>
      <c r="F6" s="2">
        <v>93</v>
      </c>
      <c r="G6" s="2">
        <f t="shared" si="0"/>
        <v>91.5</v>
      </c>
      <c r="H6" t="str">
        <f t="shared" si="1"/>
        <v>yes</v>
      </c>
    </row>
    <row r="7" spans="1:11" ht="28.8">
      <c r="A7" s="2" t="s">
        <v>74</v>
      </c>
      <c r="B7" s="2" t="s">
        <v>50</v>
      </c>
      <c r="C7" s="2">
        <v>81</v>
      </c>
      <c r="D7" s="2">
        <v>79</v>
      </c>
      <c r="E7" s="2">
        <v>85</v>
      </c>
      <c r="F7" s="2">
        <v>80</v>
      </c>
      <c r="G7" s="2">
        <f t="shared" si="0"/>
        <v>81.25</v>
      </c>
      <c r="H7" t="str">
        <f t="shared" si="1"/>
        <v>no</v>
      </c>
      <c r="I7" s="2"/>
    </row>
    <row r="8" spans="1:11">
      <c r="G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8046D-AA22-4AF6-B3B5-3AB914039A20}">
  <dimension ref="A1:S33"/>
  <sheetViews>
    <sheetView tabSelected="1" topLeftCell="A25" workbookViewId="0">
      <selection activeCell="R40" sqref="R40"/>
    </sheetView>
  </sheetViews>
  <sheetFormatPr defaultRowHeight="14.4"/>
  <cols>
    <col min="11" max="11" width="12.77734375" customWidth="1"/>
  </cols>
  <sheetData>
    <row r="1" spans="1:19">
      <c r="A1" t="s">
        <v>75</v>
      </c>
      <c r="B1" t="s">
        <v>76</v>
      </c>
    </row>
    <row r="2" spans="1:19">
      <c r="A2" t="s">
        <v>77</v>
      </c>
      <c r="B2">
        <v>50000</v>
      </c>
      <c r="J2" t="s">
        <v>83</v>
      </c>
      <c r="K2" t="s">
        <v>84</v>
      </c>
      <c r="Q2" t="s">
        <v>90</v>
      </c>
      <c r="R2" t="s">
        <v>91</v>
      </c>
      <c r="S2" t="s">
        <v>92</v>
      </c>
    </row>
    <row r="3" spans="1:19">
      <c r="A3" t="s">
        <v>78</v>
      </c>
      <c r="B3">
        <v>60000</v>
      </c>
      <c r="J3" t="s">
        <v>85</v>
      </c>
      <c r="K3">
        <v>30</v>
      </c>
      <c r="Q3" t="s">
        <v>93</v>
      </c>
      <c r="R3">
        <v>200000</v>
      </c>
      <c r="S3">
        <v>250000</v>
      </c>
    </row>
    <row r="4" spans="1:19">
      <c r="A4" t="s">
        <v>79</v>
      </c>
      <c r="B4">
        <v>45000</v>
      </c>
      <c r="J4" t="s">
        <v>89</v>
      </c>
      <c r="K4">
        <v>25</v>
      </c>
      <c r="Q4" t="s">
        <v>94</v>
      </c>
      <c r="R4">
        <v>50000</v>
      </c>
      <c r="S4">
        <v>45000</v>
      </c>
    </row>
    <row r="5" spans="1:19">
      <c r="A5" t="s">
        <v>80</v>
      </c>
      <c r="B5">
        <v>70000</v>
      </c>
      <c r="J5" t="s">
        <v>86</v>
      </c>
      <c r="K5">
        <v>20</v>
      </c>
      <c r="Q5" t="s">
        <v>95</v>
      </c>
      <c r="R5">
        <v>80000</v>
      </c>
      <c r="S5">
        <v>100000</v>
      </c>
    </row>
    <row r="6" spans="1:19">
      <c r="A6" t="s">
        <v>81</v>
      </c>
      <c r="B6">
        <v>65000</v>
      </c>
      <c r="J6" t="s">
        <v>87</v>
      </c>
      <c r="K6">
        <v>15</v>
      </c>
      <c r="Q6" t="s">
        <v>96</v>
      </c>
      <c r="R6">
        <v>60000</v>
      </c>
      <c r="S6">
        <v>70000</v>
      </c>
    </row>
    <row r="7" spans="1:19">
      <c r="A7" t="s">
        <v>82</v>
      </c>
      <c r="B7">
        <v>55000</v>
      </c>
      <c r="J7" t="s">
        <v>88</v>
      </c>
      <c r="K7">
        <v>10</v>
      </c>
    </row>
    <row r="27" spans="2:3">
      <c r="B27" t="s">
        <v>97</v>
      </c>
      <c r="C27" t="s">
        <v>98</v>
      </c>
    </row>
    <row r="28" spans="2:3">
      <c r="B28">
        <v>2</v>
      </c>
      <c r="C28">
        <v>40</v>
      </c>
    </row>
    <row r="29" spans="2:3">
      <c r="B29">
        <v>3</v>
      </c>
      <c r="C29">
        <v>55</v>
      </c>
    </row>
    <row r="30" spans="2:3">
      <c r="B30">
        <v>5</v>
      </c>
      <c r="C30">
        <v>75</v>
      </c>
    </row>
    <row r="31" spans="2:3">
      <c r="B31">
        <v>6</v>
      </c>
      <c r="C31">
        <v>80</v>
      </c>
    </row>
    <row r="32" spans="2:3">
      <c r="B32">
        <v>8</v>
      </c>
      <c r="C32">
        <v>90</v>
      </c>
    </row>
    <row r="33" spans="2:3">
      <c r="B33">
        <v>9</v>
      </c>
      <c r="C33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Sheet1</vt:lpstr>
      <vt:lpstr>Sheet2</vt:lpstr>
      <vt:lpstr>Sheet3</vt:lpstr>
      <vt:lpstr>Sheet4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Varshney</dc:creator>
  <cp:lastModifiedBy>Khushi Varshney</cp:lastModifiedBy>
  <dcterms:created xsi:type="dcterms:W3CDTF">2024-12-20T12:35:00Z</dcterms:created>
  <dcterms:modified xsi:type="dcterms:W3CDTF">2024-12-27T14:12:15Z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92479072A2494A69806DDC3DB509D014_12</vt:lpwstr>
  </property>
  <property fmtid="{D5CDD505-2E9C-101B-9397-08002B2CF9AE}" pid="3" name="KSOProductBuildVer">
    <vt:lpwstr>1033-12.2.0.19307</vt:lpwstr>
  </property>
</Properties>
</file>