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M5" i="1"/>
  <c r="L5" i="1"/>
  <c r="K5" i="1"/>
  <c r="J5" i="1"/>
  <c r="I5" i="1"/>
  <c r="H5" i="1"/>
  <c r="G5" i="1"/>
  <c r="F5" i="1"/>
  <c r="L8" i="1"/>
  <c r="K8" i="1"/>
  <c r="J8" i="1"/>
  <c r="L7" i="1"/>
  <c r="K7" i="1"/>
  <c r="J7" i="1"/>
  <c r="C4" i="1" l="1"/>
  <c r="E5" i="1"/>
  <c r="I8" i="1"/>
  <c r="H8" i="1"/>
  <c r="G8" i="1"/>
  <c r="F8" i="1"/>
  <c r="E8" i="1"/>
  <c r="D8" i="1"/>
  <c r="C8" i="1"/>
  <c r="E7" i="1"/>
  <c r="D7" i="1"/>
  <c r="I7" i="1"/>
  <c r="H7" i="1"/>
  <c r="G7" i="1"/>
  <c r="F7" i="1"/>
  <c r="C7" i="1"/>
  <c r="B74" i="1" l="1"/>
  <c r="C74" i="1"/>
  <c r="D74" i="1"/>
  <c r="E74" i="1"/>
  <c r="F74" i="1"/>
  <c r="G74" i="1"/>
  <c r="H74" i="1"/>
  <c r="I74" i="1"/>
  <c r="J74" i="1"/>
  <c r="K74" i="1"/>
  <c r="L74" i="1"/>
</calcChain>
</file>

<file path=xl/sharedStrings.xml><?xml version="1.0" encoding="utf-8"?>
<sst xmlns="http://schemas.openxmlformats.org/spreadsheetml/2006/main" count="7" uniqueCount="7">
  <si>
    <t>casoMedio (Grafo Random)</t>
  </si>
  <si>
    <t>casoMigliore (1-Heap)</t>
  </si>
  <si>
    <t>casoPeggiore((n-2)-Heap)</t>
  </si>
  <si>
    <t>Medio e Migliore</t>
  </si>
  <si>
    <t>(Medio e migliore)Quadrato</t>
  </si>
  <si>
    <t>Peggiore</t>
  </si>
  <si>
    <t>(Peggiore)Quadrato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</si>
</sst>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</a:t>
            </a:r>
            <a:r>
              <a:rPr lang="it-IT" baseline="0"/>
              <a:t> peggiore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(n-2)-Heap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Foglio1!$B$7:$L$7</c:f>
              <c:numCache>
                <c:formatCode>General</c:formatCode>
                <c:ptCount val="11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 formatCode="#,##0">
                  <c:v>1198</c:v>
                </c:pt>
                <c:pt idx="7">
                  <c:v>1398</c:v>
                </c:pt>
                <c:pt idx="8">
                  <c:v>1598</c:v>
                </c:pt>
                <c:pt idx="9">
                  <c:v>1798</c:v>
                </c:pt>
                <c:pt idx="10">
                  <c:v>1998</c:v>
                </c:pt>
              </c:numCache>
            </c:numRef>
          </c:cat>
          <c:val>
            <c:numRef>
              <c:f>Foglio1!$B$13:$L$13</c:f>
              <c:numCache>
                <c:formatCode>General</c:formatCode>
                <c:ptCount val="11"/>
                <c:pt idx="0">
                  <c:v>0</c:v>
                </c:pt>
                <c:pt idx="1">
                  <c:v>6.2E-2</c:v>
                </c:pt>
                <c:pt idx="2">
                  <c:v>0.35899999999999999</c:v>
                </c:pt>
                <c:pt idx="3">
                  <c:v>0.999</c:v>
                </c:pt>
                <c:pt idx="4">
                  <c:v>2.36</c:v>
                </c:pt>
                <c:pt idx="5">
                  <c:v>3.8559999999999999</c:v>
                </c:pt>
                <c:pt idx="6">
                  <c:v>5.984</c:v>
                </c:pt>
                <c:pt idx="7">
                  <c:v>9.1869999999999994</c:v>
                </c:pt>
                <c:pt idx="8">
                  <c:v>13.596</c:v>
                </c:pt>
                <c:pt idx="9">
                  <c:v>19.126000000000001</c:v>
                </c:pt>
                <c:pt idx="10">
                  <c:v>24.861999999999998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4-4D56-80F1-E40647EC95A2}"/>
            </c:ext>
          </c:extLst>
        </c:ser>
        <c:ser>
          <c:idx val="0"/>
          <c:order val="1"/>
          <c:tx>
            <c:v>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Foglio1!$B$7:$L$7</c:f>
              <c:numCache>
                <c:formatCode>General</c:formatCode>
                <c:ptCount val="11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 formatCode="#,##0">
                  <c:v>1198</c:v>
                </c:pt>
                <c:pt idx="7">
                  <c:v>1398</c:v>
                </c:pt>
                <c:pt idx="8">
                  <c:v>1598</c:v>
                </c:pt>
                <c:pt idx="9">
                  <c:v>1798</c:v>
                </c:pt>
                <c:pt idx="10">
                  <c:v>1998</c:v>
                </c:pt>
              </c:numCache>
            </c:numRef>
          </c:cat>
          <c:val>
            <c:numRef>
              <c:f>Foglio1!$B$8:$L$8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  <c:pt idx="1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D-4ECD-8D60-EDDF926E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 + numero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 Migliore (1-Heap)</a:t>
            </a:r>
            <a:r>
              <a:rPr lang="it-IT" baseline="0"/>
              <a:t> e caso Medio (Grafo randomizzato (*))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Caso migliore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Foglio1!$B$10:$M$10</c:f>
              <c:numCache>
                <c:formatCode>General</c:formatCode>
                <c:ptCount val="1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2.1999999999999999E-2</c:v>
                </c:pt>
                <c:pt idx="4">
                  <c:v>7.2999999999999995E-2</c:v>
                </c:pt>
                <c:pt idx="5">
                  <c:v>0.29099999999999998</c:v>
                </c:pt>
                <c:pt idx="6" formatCode="#,##0">
                  <c:v>0.60299999999999998</c:v>
                </c:pt>
                <c:pt idx="7">
                  <c:v>1.1839999999999999</c:v>
                </c:pt>
                <c:pt idx="8">
                  <c:v>1.613</c:v>
                </c:pt>
                <c:pt idx="9">
                  <c:v>2.234</c:v>
                </c:pt>
                <c:pt idx="10">
                  <c:v>3.4529999999999998</c:v>
                </c:pt>
                <c:pt idx="11">
                  <c:v>6.109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3-4BD0-9769-1A32E31E74D7}"/>
            </c:ext>
          </c:extLst>
        </c:ser>
        <c:ser>
          <c:idx val="1"/>
          <c:order val="1"/>
          <c:tx>
            <c:v>Caso 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Foglio1!$B$5:$M$5</c:f>
              <c:numCache>
                <c:formatCode>General</c:formatCode>
                <c:ptCount val="12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998</c:v>
                </c:pt>
                <c:pt idx="4">
                  <c:v>1998</c:v>
                </c:pt>
                <c:pt idx="5">
                  <c:v>3998</c:v>
                </c:pt>
                <c:pt idx="6">
                  <c:v>5998</c:v>
                </c:pt>
                <c:pt idx="7">
                  <c:v>7998</c:v>
                </c:pt>
                <c:pt idx="8">
                  <c:v>9998</c:v>
                </c:pt>
                <c:pt idx="9">
                  <c:v>11998</c:v>
                </c:pt>
                <c:pt idx="10">
                  <c:v>14998</c:v>
                </c:pt>
                <c:pt idx="11">
                  <c:v>19998</c:v>
                </c:pt>
              </c:numCache>
            </c:numRef>
          </c:cat>
          <c:val>
            <c:numRef>
              <c:f>Foglio1!$B$9:$M$9</c:f>
              <c:numCache>
                <c:formatCode>General</c:formatCode>
                <c:ptCount val="12"/>
                <c:pt idx="0">
                  <c:v>0</c:v>
                </c:pt>
                <c:pt idx="1">
                  <c:v>1.2999999999999999E-2</c:v>
                </c:pt>
                <c:pt idx="2">
                  <c:v>6.7000000000000004E-2</c:v>
                </c:pt>
                <c:pt idx="3">
                  <c:v>0.39900000000000002</c:v>
                </c:pt>
                <c:pt idx="4">
                  <c:v>1.2889999999999999</c:v>
                </c:pt>
                <c:pt idx="5">
                  <c:v>11.579000000000001</c:v>
                </c:pt>
                <c:pt idx="6" formatCode="#,##0">
                  <c:v>13.702999999999999</c:v>
                </c:pt>
                <c:pt idx="7">
                  <c:v>18.559000000000001</c:v>
                </c:pt>
                <c:pt idx="8">
                  <c:v>46.706000000000003</c:v>
                </c:pt>
                <c:pt idx="9">
                  <c:v>155.00200000000001</c:v>
                </c:pt>
                <c:pt idx="10">
                  <c:v>85.402000000000001</c:v>
                </c:pt>
                <c:pt idx="11">
                  <c:v>640.25199999999995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3-4BD0-9769-1A32E31E74D7}"/>
            </c:ext>
          </c:extLst>
        </c:ser>
        <c:ser>
          <c:idx val="0"/>
          <c:order val="2"/>
          <c:tx>
            <c:v>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Foglio1!$B$5:$M$5</c:f>
              <c:numCache>
                <c:formatCode>General</c:formatCode>
                <c:ptCount val="12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998</c:v>
                </c:pt>
                <c:pt idx="4">
                  <c:v>1998</c:v>
                </c:pt>
                <c:pt idx="5">
                  <c:v>3998</c:v>
                </c:pt>
                <c:pt idx="6">
                  <c:v>5998</c:v>
                </c:pt>
                <c:pt idx="7">
                  <c:v>7998</c:v>
                </c:pt>
                <c:pt idx="8">
                  <c:v>9998</c:v>
                </c:pt>
                <c:pt idx="9">
                  <c:v>11998</c:v>
                </c:pt>
                <c:pt idx="10">
                  <c:v>14998</c:v>
                </c:pt>
                <c:pt idx="11">
                  <c:v>19998</c:v>
                </c:pt>
              </c:numCache>
            </c:numRef>
          </c:cat>
          <c:val>
            <c:numRef>
              <c:f>Foglio1!$B$4:$M$4</c:f>
              <c:numCache>
                <c:formatCode>General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40000</c:v>
                </c:pt>
                <c:pt idx="3">
                  <c:v>250000</c:v>
                </c:pt>
                <c:pt idx="4">
                  <c:v>1000000</c:v>
                </c:pt>
                <c:pt idx="5">
                  <c:v>4000000</c:v>
                </c:pt>
                <c:pt idx="6">
                  <c:v>9000000</c:v>
                </c:pt>
                <c:pt idx="7">
                  <c:v>16000000</c:v>
                </c:pt>
                <c:pt idx="8">
                  <c:v>25000000</c:v>
                </c:pt>
                <c:pt idx="9">
                  <c:v>36000000</c:v>
                </c:pt>
                <c:pt idx="10">
                  <c:v>56250000</c:v>
                </c:pt>
                <c:pt idx="11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3-4BD0-9769-1A32E31E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 + numero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184097</xdr:rowOff>
    </xdr:from>
    <xdr:to>
      <xdr:col>6</xdr:col>
      <xdr:colOff>168089</xdr:colOff>
      <xdr:row>32</xdr:row>
      <xdr:rowOff>156882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481853</xdr:colOff>
      <xdr:row>14</xdr:row>
      <xdr:rowOff>56030</xdr:rowOff>
    </xdr:from>
    <xdr:to>
      <xdr:col>13</xdr:col>
      <xdr:colOff>728380</xdr:colOff>
      <xdr:row>33</xdr:row>
      <xdr:rowOff>28815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B13" zoomScale="85" zoomScaleNormal="85" workbookViewId="0">
      <selection activeCell="D5" sqref="D5"/>
    </sheetView>
  </sheetViews>
  <sheetFormatPr defaultRowHeight="15" x14ac:dyDescent="0.25"/>
  <cols>
    <col min="1" max="1" width="30.5703125" bestFit="1" customWidth="1"/>
    <col min="2" max="2" width="7" customWidth="1"/>
    <col min="3" max="3" width="9.28515625" bestFit="1" customWidth="1"/>
    <col min="4" max="4" width="10.28515625" bestFit="1" customWidth="1"/>
    <col min="5" max="8" width="11.28515625" bestFit="1" customWidth="1"/>
    <col min="9" max="9" width="12.28515625" bestFit="1" customWidth="1"/>
    <col min="10" max="10" width="13.42578125" bestFit="1" customWidth="1"/>
    <col min="13" max="13" width="10.710937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4</v>
      </c>
      <c r="B4" s="1">
        <v>0</v>
      </c>
      <c r="C4" s="1">
        <f>(100*100)</f>
        <v>10000</v>
      </c>
      <c r="D4" s="1">
        <f>(200*200)</f>
        <v>40000</v>
      </c>
      <c r="E4" s="1">
        <f>(500*500)</f>
        <v>250000</v>
      </c>
      <c r="F4" s="1">
        <f>(1000*1000)</f>
        <v>1000000</v>
      </c>
      <c r="G4" s="1">
        <f>(2000*2000)</f>
        <v>4000000</v>
      </c>
      <c r="H4" s="1">
        <f>(3000*3000)</f>
        <v>9000000</v>
      </c>
      <c r="I4" s="1">
        <f>(4000*4000)</f>
        <v>16000000</v>
      </c>
      <c r="J4" s="1">
        <f>(5000*5000)</f>
        <v>25000000</v>
      </c>
      <c r="K4" s="1">
        <f>(6000*6000)</f>
        <v>36000000</v>
      </c>
      <c r="L4" s="1">
        <f>(7500*7500)</f>
        <v>56250000</v>
      </c>
      <c r="M4" s="1">
        <f>(10000*10000)</f>
        <v>100000000</v>
      </c>
      <c r="N4" s="1"/>
      <c r="O4" s="1"/>
      <c r="P4" s="1"/>
    </row>
    <row r="5" spans="1:16" x14ac:dyDescent="0.25">
      <c r="A5" s="2" t="s">
        <v>3</v>
      </c>
      <c r="B5" s="2">
        <v>0</v>
      </c>
      <c r="C5" s="2">
        <v>198</v>
      </c>
      <c r="D5" s="2">
        <v>398</v>
      </c>
      <c r="E5" s="2">
        <f>(500+498)</f>
        <v>998</v>
      </c>
      <c r="F5" s="2">
        <f>(1000+998)</f>
        <v>1998</v>
      </c>
      <c r="G5" s="1">
        <f>(2000+1998)</f>
        <v>3998</v>
      </c>
      <c r="H5" s="1">
        <f>(3000+2998)</f>
        <v>5998</v>
      </c>
      <c r="I5" s="1">
        <f>(4000+3998)</f>
        <v>7998</v>
      </c>
      <c r="J5" s="1">
        <f>(5000+4998)</f>
        <v>9998</v>
      </c>
      <c r="K5" s="1">
        <f>(6000+5998)</f>
        <v>11998</v>
      </c>
      <c r="L5" s="1">
        <f>(7500+7498)</f>
        <v>14998</v>
      </c>
      <c r="M5" s="1">
        <f>(10000+9998)</f>
        <v>19998</v>
      </c>
      <c r="N5" s="1"/>
      <c r="O5" s="1"/>
      <c r="P5" s="1"/>
    </row>
    <row r="6" spans="1:16" x14ac:dyDescent="0.25">
      <c r="A6" s="2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2" t="s">
        <v>5</v>
      </c>
      <c r="B7" s="1">
        <v>0</v>
      </c>
      <c r="C7" s="1">
        <f>(100+98)</f>
        <v>198</v>
      </c>
      <c r="D7" s="1">
        <f>(200+198)</f>
        <v>398</v>
      </c>
      <c r="E7" s="1">
        <f>(300+298)</f>
        <v>598</v>
      </c>
      <c r="F7" s="1">
        <f>(400+398)</f>
        <v>798</v>
      </c>
      <c r="G7" s="2">
        <f>(500+498)</f>
        <v>998</v>
      </c>
      <c r="H7" s="3">
        <f>(600+598)</f>
        <v>1198</v>
      </c>
      <c r="I7" s="2">
        <f>(700+698)</f>
        <v>1398</v>
      </c>
      <c r="J7" s="2">
        <f>(800+798)</f>
        <v>1598</v>
      </c>
      <c r="K7" s="2">
        <f>(900+898)</f>
        <v>1798</v>
      </c>
      <c r="L7" s="2">
        <f>(1000+998)</f>
        <v>1998</v>
      </c>
      <c r="M7" s="2"/>
      <c r="N7" s="1"/>
      <c r="O7" s="1"/>
      <c r="P7" s="1"/>
    </row>
    <row r="8" spans="1:16" x14ac:dyDescent="0.25">
      <c r="A8" s="2" t="s">
        <v>6</v>
      </c>
      <c r="B8" s="2">
        <v>0</v>
      </c>
      <c r="C8" s="2">
        <f>(100*100)</f>
        <v>10000</v>
      </c>
      <c r="D8" s="2">
        <f>(200*200)</f>
        <v>40000</v>
      </c>
      <c r="E8" s="2">
        <f>(300*300)</f>
        <v>90000</v>
      </c>
      <c r="F8" s="2">
        <f>(400*400)</f>
        <v>160000</v>
      </c>
      <c r="G8" s="2">
        <f>(500*500)</f>
        <v>250000</v>
      </c>
      <c r="H8" s="2">
        <f>(600*600)</f>
        <v>360000</v>
      </c>
      <c r="I8" s="2">
        <f>(700*700)</f>
        <v>490000</v>
      </c>
      <c r="J8" s="2">
        <f>(800*800)</f>
        <v>640000</v>
      </c>
      <c r="K8" s="2">
        <f>(900*900)</f>
        <v>810000</v>
      </c>
      <c r="L8" s="2">
        <f>(1000*1000)</f>
        <v>1000000</v>
      </c>
      <c r="M8" s="2"/>
      <c r="N8" s="1"/>
      <c r="O8" s="1"/>
      <c r="P8" s="1"/>
    </row>
    <row r="9" spans="1:16" x14ac:dyDescent="0.25">
      <c r="A9" s="2" t="s">
        <v>0</v>
      </c>
      <c r="B9" s="1">
        <v>0</v>
      </c>
      <c r="C9" s="1">
        <v>1.2999999999999999E-2</v>
      </c>
      <c r="D9" s="1">
        <v>6.7000000000000004E-2</v>
      </c>
      <c r="E9" s="1">
        <v>0.39900000000000002</v>
      </c>
      <c r="F9" s="1">
        <v>1.2889999999999999</v>
      </c>
      <c r="G9" s="2">
        <v>11.579000000000001</v>
      </c>
      <c r="H9" s="3">
        <v>13.702999999999999</v>
      </c>
      <c r="I9" s="2">
        <v>18.559000000000001</v>
      </c>
      <c r="J9" s="2">
        <v>46.706000000000003</v>
      </c>
      <c r="K9" s="2">
        <v>155.00200000000001</v>
      </c>
      <c r="L9" s="2">
        <v>85.402000000000001</v>
      </c>
      <c r="M9" s="2">
        <v>640.25199999999995</v>
      </c>
      <c r="N9" s="2"/>
      <c r="O9" s="2"/>
      <c r="P9" s="2"/>
    </row>
    <row r="10" spans="1:16" x14ac:dyDescent="0.25">
      <c r="A10" s="2" t="s">
        <v>1</v>
      </c>
      <c r="B10" s="1">
        <v>0</v>
      </c>
      <c r="C10" s="1">
        <v>2E-3</v>
      </c>
      <c r="D10" s="1">
        <v>4.0000000000000001E-3</v>
      </c>
      <c r="E10" s="1">
        <v>2.1999999999999999E-2</v>
      </c>
      <c r="F10" s="1">
        <v>7.2999999999999995E-2</v>
      </c>
      <c r="G10" s="2">
        <v>0.29099999999999998</v>
      </c>
      <c r="H10" s="3">
        <v>0.60299999999999998</v>
      </c>
      <c r="I10" s="2">
        <v>1.1839999999999999</v>
      </c>
      <c r="J10" s="2">
        <v>1.613</v>
      </c>
      <c r="K10" s="2">
        <v>2.234</v>
      </c>
      <c r="L10" s="2">
        <v>3.4529999999999998</v>
      </c>
      <c r="M10" s="2">
        <v>6.109</v>
      </c>
      <c r="N10" s="2"/>
      <c r="O10" s="2"/>
      <c r="P10" s="2"/>
    </row>
    <row r="11" spans="1:16" x14ac:dyDescent="0.25">
      <c r="A11" s="2"/>
      <c r="B11" s="1"/>
      <c r="C11" s="1"/>
      <c r="D11" s="1"/>
      <c r="E11" s="1"/>
      <c r="F11" s="1"/>
      <c r="G11" s="2"/>
      <c r="H11" s="3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N12" s="2"/>
      <c r="O12" s="2"/>
      <c r="P12" s="2"/>
    </row>
    <row r="13" spans="1:16" x14ac:dyDescent="0.25">
      <c r="A13" s="2" t="s">
        <v>2</v>
      </c>
      <c r="B13" s="2">
        <v>0</v>
      </c>
      <c r="C13" s="2">
        <v>6.2E-2</v>
      </c>
      <c r="D13" s="2">
        <v>0.35899999999999999</v>
      </c>
      <c r="E13" s="2">
        <v>0.999</v>
      </c>
      <c r="F13" s="2">
        <v>2.36</v>
      </c>
      <c r="G13" s="2">
        <v>3.8559999999999999</v>
      </c>
      <c r="H13" s="2">
        <v>5.984</v>
      </c>
      <c r="I13" s="2">
        <v>9.1869999999999994</v>
      </c>
      <c r="J13" s="2">
        <v>13.596</v>
      </c>
      <c r="K13" s="2">
        <v>19.126000000000001</v>
      </c>
      <c r="L13" s="2">
        <v>24.861999999999998</v>
      </c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69" spans="2:12" x14ac:dyDescent="0.25">
      <c r="B69">
        <v>0</v>
      </c>
      <c r="C69">
        <v>0</v>
      </c>
      <c r="D69">
        <v>0</v>
      </c>
      <c r="E69">
        <v>0</v>
      </c>
      <c r="F69">
        <v>1.4999999999999999E-2</v>
      </c>
      <c r="G69">
        <v>0</v>
      </c>
      <c r="H69">
        <v>1.4999999999999999E-2</v>
      </c>
      <c r="I69">
        <v>1.4999999999999999E-2</v>
      </c>
      <c r="J69">
        <v>4.5999999999999999E-2</v>
      </c>
      <c r="K69">
        <v>7.8E-2</v>
      </c>
      <c r="L69">
        <v>0.124</v>
      </c>
    </row>
    <row r="70" spans="2:12" x14ac:dyDescent="0.25">
      <c r="B70">
        <v>0</v>
      </c>
      <c r="C70">
        <v>0</v>
      </c>
      <c r="D70">
        <v>0</v>
      </c>
      <c r="E70">
        <v>0</v>
      </c>
      <c r="F70">
        <v>1.4999999999999999E-2</v>
      </c>
      <c r="G70">
        <v>1.4999999999999999E-2</v>
      </c>
      <c r="H70">
        <v>1.4999999999999999E-2</v>
      </c>
      <c r="I70">
        <v>6.2E-2</v>
      </c>
      <c r="J70">
        <v>7.8E-2</v>
      </c>
      <c r="K70">
        <v>0.109</v>
      </c>
      <c r="L70">
        <v>0.14000000000000001</v>
      </c>
    </row>
    <row r="71" spans="2:12" x14ac:dyDescent="0.25">
      <c r="B71">
        <v>0</v>
      </c>
      <c r="C71">
        <v>0</v>
      </c>
      <c r="D71">
        <v>0</v>
      </c>
      <c r="E71">
        <v>1.4999999999999999E-2</v>
      </c>
      <c r="F71">
        <v>0</v>
      </c>
      <c r="G71">
        <v>1.4999999999999999E-2</v>
      </c>
      <c r="H71">
        <v>4.5999999999999999E-2</v>
      </c>
      <c r="I71">
        <v>3.1E-2</v>
      </c>
      <c r="J71">
        <v>7.8E-2</v>
      </c>
      <c r="K71">
        <v>0.109</v>
      </c>
      <c r="L71">
        <v>0.14000000000000001</v>
      </c>
    </row>
    <row r="72" spans="2:12" x14ac:dyDescent="0.25">
      <c r="B72">
        <v>0</v>
      </c>
      <c r="C72">
        <v>0</v>
      </c>
      <c r="D72">
        <v>0</v>
      </c>
      <c r="E72">
        <v>3.1E-2</v>
      </c>
      <c r="F72">
        <v>1.4999999999999999E-2</v>
      </c>
      <c r="G72">
        <v>1.4999999999999999E-2</v>
      </c>
      <c r="H72">
        <v>1.4999999999999999E-2</v>
      </c>
      <c r="I72">
        <v>1.4999999999999999E-2</v>
      </c>
      <c r="J72">
        <v>4.5999999999999999E-2</v>
      </c>
      <c r="K72">
        <v>9.2999999999999999E-2</v>
      </c>
      <c r="L72">
        <v>0.124</v>
      </c>
    </row>
    <row r="73" spans="2:12" x14ac:dyDescent="0.25">
      <c r="B73">
        <v>0</v>
      </c>
      <c r="C73">
        <v>0</v>
      </c>
      <c r="D73">
        <v>0</v>
      </c>
      <c r="E73">
        <v>1.4999999999999999E-2</v>
      </c>
      <c r="F73">
        <v>0</v>
      </c>
      <c r="G73">
        <v>1.4999999999999999E-2</v>
      </c>
      <c r="H73">
        <v>1.4999999999999999E-2</v>
      </c>
      <c r="I73">
        <v>7.8E-2</v>
      </c>
      <c r="J73">
        <v>6.2E-2</v>
      </c>
      <c r="K73">
        <v>7.8E-2</v>
      </c>
      <c r="L73">
        <v>0.124</v>
      </c>
    </row>
    <row r="74" spans="2:12" x14ac:dyDescent="0.25">
      <c r="B74">
        <f>(B69+B70+B71+B72+B73)/5</f>
        <v>0</v>
      </c>
      <c r="C74">
        <f t="shared" ref="C74:L74" si="0">(C69+C70+C71+C72+C73)/5</f>
        <v>0</v>
      </c>
      <c r="D74">
        <f t="shared" si="0"/>
        <v>0</v>
      </c>
      <c r="E74">
        <f t="shared" si="0"/>
        <v>1.2199999999999999E-2</v>
      </c>
      <c r="F74">
        <f t="shared" si="0"/>
        <v>8.9999999999999993E-3</v>
      </c>
      <c r="G74">
        <f t="shared" si="0"/>
        <v>1.2E-2</v>
      </c>
      <c r="H74">
        <f t="shared" si="0"/>
        <v>2.12E-2</v>
      </c>
      <c r="I74">
        <f t="shared" si="0"/>
        <v>4.02E-2</v>
      </c>
      <c r="J74">
        <f t="shared" si="0"/>
        <v>6.2E-2</v>
      </c>
      <c r="K74">
        <f t="shared" si="0"/>
        <v>9.3400000000000011E-2</v>
      </c>
      <c r="L74">
        <f t="shared" si="0"/>
        <v>0.13040000000000002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2018-01-11T22:13:19Z</dcterms:modified>
</cp:coreProperties>
</file>