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004"/>
  <workbookPr autoCompressPictures="0"/>
  <bookViews>
    <workbookView xWindow="0" yWindow="0" windowWidth="22860" windowHeight="16060"/>
  </bookViews>
  <sheets>
    <sheet name="NCT00097734" sheetId="6" r:id="rId1"/>
    <sheet name="NCT00174525" sheetId="7" r:id="rId2"/>
    <sheet name="NCT00594516" sheetId="8" r:id="rId3"/>
    <sheet name="NCT00730587" sheetId="10" r:id="rId4"/>
    <sheet name="NCT00737958" sheetId="11" r:id="rId5"/>
    <sheet name="NCT00791427" sheetId="15" r:id="rId6"/>
    <sheet name="NCT01301118" sheetId="14" r:id="rId7"/>
    <sheet name="NCT01317927" sheetId="13" r:id="rId8"/>
    <sheet name="NCT01573676" sheetId="12" r:id="rId9"/>
    <sheet name="NCT01588119" sheetId="16" r:id="rId10"/>
    <sheet name="NCT01725321" sheetId="17" r:id="rId11"/>
    <sheet name="NCT02052986" sheetId="18" r:id="rId12"/>
    <sheet name="NCT02245074" sheetId="19" r:id="rId13"/>
    <sheet name="NCT02392130" sheetId="20" r:id="rId14"/>
    <sheet name="NCT02435160" sheetId="21" r:id="rId15"/>
    <sheet name="NCT02471079" sheetId="22" r:id="rId16"/>
    <sheet name="NCT02725671" sheetId="23" r:id="rId17"/>
    <sheet name="NCT02898636" sheetId="24" r:id="rId18"/>
    <sheet name="Break" sheetId="9" r:id="rId19"/>
    <sheet name="NCT03417583" sheetId="1" r:id="rId20"/>
    <sheet name="NCT00980694" sheetId="4" r:id="rId21"/>
    <sheet name="NCT02134795" sheetId="3" r:id="rId2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7" l="1"/>
  <c r="C33" i="7"/>
  <c r="D35" i="7"/>
  <c r="D36" i="7"/>
  <c r="C34" i="7"/>
  <c r="C35" i="7"/>
  <c r="C36" i="7"/>
  <c r="D55" i="8"/>
  <c r="C54" i="8"/>
  <c r="D56" i="8"/>
  <c r="D57" i="8"/>
  <c r="C55" i="8"/>
  <c r="C56" i="8"/>
  <c r="C57" i="8"/>
  <c r="D44" i="6"/>
  <c r="C44" i="6"/>
  <c r="D42" i="6"/>
  <c r="D43" i="6"/>
  <c r="C42" i="6"/>
  <c r="C43" i="6"/>
  <c r="A2" i="11"/>
  <c r="A2" i="24"/>
  <c r="A3" i="24"/>
  <c r="A4" i="24"/>
  <c r="A5" i="24"/>
  <c r="A6" i="24"/>
  <c r="A7" i="24"/>
  <c r="A8" i="24"/>
  <c r="A9" i="24"/>
  <c r="A10" i="24"/>
  <c r="A11" i="24"/>
  <c r="A12" i="24"/>
  <c r="A13" i="24"/>
  <c r="A14" i="24"/>
  <c r="C19" i="24"/>
  <c r="C18" i="24"/>
  <c r="C17" i="24"/>
  <c r="A2" i="23"/>
  <c r="A3" i="23"/>
  <c r="A4" i="23"/>
  <c r="A5" i="23"/>
  <c r="A6" i="23"/>
  <c r="A7" i="23"/>
  <c r="A8" i="23"/>
  <c r="A9" i="23"/>
  <c r="A10" i="23"/>
  <c r="A11" i="23"/>
  <c r="A12" i="23"/>
  <c r="A13" i="23"/>
  <c r="A14" i="23"/>
  <c r="C19" i="23"/>
  <c r="C18" i="23"/>
  <c r="C17" i="23"/>
  <c r="A2" i="22"/>
  <c r="A3" i="22"/>
  <c r="A4" i="22"/>
  <c r="A5" i="22"/>
  <c r="A6" i="22"/>
  <c r="A7" i="22"/>
  <c r="A8" i="22"/>
  <c r="A9" i="22"/>
  <c r="A10" i="22"/>
  <c r="A11" i="22"/>
  <c r="A12" i="22"/>
  <c r="A13" i="22"/>
  <c r="A14" i="22"/>
  <c r="C19" i="22"/>
  <c r="C18" i="22"/>
  <c r="C17" i="22"/>
  <c r="A2" i="21"/>
  <c r="A3" i="21"/>
  <c r="A4" i="21"/>
  <c r="A5" i="21"/>
  <c r="A6" i="21"/>
  <c r="A7" i="21"/>
  <c r="A8" i="21"/>
  <c r="A9" i="21"/>
  <c r="A10" i="21"/>
  <c r="A11" i="21"/>
  <c r="A12" i="21"/>
  <c r="A13" i="21"/>
  <c r="A14" i="21"/>
  <c r="C19" i="21"/>
  <c r="C18" i="21"/>
  <c r="C17" i="21"/>
  <c r="A2" i="20"/>
  <c r="A3" i="20"/>
  <c r="A4" i="20"/>
  <c r="A5" i="20"/>
  <c r="A6" i="20"/>
  <c r="A7" i="20"/>
  <c r="A8" i="20"/>
  <c r="A9" i="20"/>
  <c r="A10" i="20"/>
  <c r="A11" i="20"/>
  <c r="A12" i="20"/>
  <c r="A13" i="20"/>
  <c r="A14" i="20"/>
  <c r="C19" i="20"/>
  <c r="C18" i="20"/>
  <c r="C17" i="20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C19" i="19"/>
  <c r="C18" i="19"/>
  <c r="C17" i="19"/>
  <c r="A2" i="18"/>
  <c r="A3" i="18"/>
  <c r="A4" i="18"/>
  <c r="A5" i="18"/>
  <c r="A6" i="18"/>
  <c r="A7" i="18"/>
  <c r="A8" i="18"/>
  <c r="A9" i="18"/>
  <c r="A10" i="18"/>
  <c r="A11" i="18"/>
  <c r="A12" i="18"/>
  <c r="A13" i="18"/>
  <c r="A14" i="18"/>
  <c r="C19" i="18"/>
  <c r="C18" i="18"/>
  <c r="C17" i="18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C19" i="17"/>
  <c r="C18" i="17"/>
  <c r="C17" i="17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C19" i="16"/>
  <c r="C18" i="16"/>
  <c r="C17" i="16"/>
  <c r="A3" i="11"/>
  <c r="A4" i="11"/>
  <c r="A5" i="11"/>
  <c r="A6" i="11"/>
  <c r="A7" i="11"/>
  <c r="A8" i="11"/>
  <c r="A9" i="11"/>
  <c r="A10" i="11"/>
  <c r="A11" i="11"/>
  <c r="A12" i="11"/>
  <c r="A13" i="11"/>
  <c r="A14" i="11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C19" i="15"/>
  <c r="C18" i="15"/>
  <c r="C17" i="15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C19" i="14"/>
  <c r="C18" i="14"/>
  <c r="C17" i="14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C19" i="13"/>
  <c r="C18" i="13"/>
  <c r="C17" i="13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C19" i="12"/>
  <c r="C18" i="12"/>
  <c r="C17" i="12"/>
  <c r="C19" i="11"/>
  <c r="C18" i="11"/>
  <c r="C17" i="11"/>
  <c r="C14" i="10"/>
  <c r="C13" i="10"/>
  <c r="C12" i="10"/>
  <c r="C41" i="6"/>
  <c r="C34" i="3"/>
  <c r="C33" i="3"/>
  <c r="C32" i="3"/>
  <c r="C20" i="4"/>
  <c r="C19" i="4"/>
  <c r="C18" i="4"/>
  <c r="C19" i="1"/>
  <c r="C18" i="1"/>
  <c r="C17" i="1"/>
</calcChain>
</file>

<file path=xl/sharedStrings.xml><?xml version="1.0" encoding="utf-8"?>
<sst xmlns="http://schemas.openxmlformats.org/spreadsheetml/2006/main" count="1152" uniqueCount="354">
  <si>
    <t>concept_id</t>
  </si>
  <si>
    <t>concept_name</t>
  </si>
  <si>
    <t>original_text</t>
  </si>
  <si>
    <t>recognized_text</t>
  </si>
  <si>
    <t>correct</t>
  </si>
  <si>
    <t>partially_correct</t>
  </si>
  <si>
    <t>incorrect</t>
  </si>
  <si>
    <t>error_analysis</t>
  </si>
  <si>
    <t>recommendation</t>
  </si>
  <si>
    <t>link to atlas cohort</t>
  </si>
  <si>
    <t>NCTID</t>
  </si>
  <si>
    <t>NCT03417583</t>
  </si>
  <si>
    <t>Diagnosed with HD, either through genetic testing or neurologist's clinical diagnosis</t>
  </si>
  <si>
    <t>HD</t>
  </si>
  <si>
    <t>N/A</t>
  </si>
  <si>
    <t>X</t>
  </si>
  <si>
    <t>Patient has at least 1 neuropsychiatric symptom , as reported by their HD provider</t>
  </si>
  <si>
    <t>HD not rec.</t>
  </si>
  <si>
    <t>21 and older will be included, as symptoms of Juvenile HD (in patients 20 years old or less) can present differently</t>
  </si>
  <si>
    <t>21 and older</t>
  </si>
  <si>
    <t>symptoms</t>
  </si>
  <si>
    <t>Juvenile HD</t>
  </si>
  <si>
    <t>20 years old or less</t>
  </si>
  <si>
    <t>Presence of an eligible caregiver who can also participate in the study with them because several of the study measures require caregiver report</t>
  </si>
  <si>
    <t>Gastrointestinal hemorrage</t>
  </si>
  <si>
    <t>neuropsychiatric symptom (not rec.)</t>
  </si>
  <si>
    <t>Caregiver</t>
  </si>
  <si>
    <t>18 years or older</t>
  </si>
  <si>
    <t>20 years old or younger</t>
  </si>
  <si>
    <t>Greater than moderate impairment on dementia screening</t>
  </si>
  <si>
    <t xml:space="preserve">Greater than moderate impairment </t>
  </si>
  <si>
    <t>dementia</t>
  </si>
  <si>
    <t>Younger than 18 years old</t>
  </si>
  <si>
    <t>Younger than 18 years old and/or have less than weekly contact with the HD patient</t>
  </si>
  <si>
    <t>ENT Symptoms</t>
  </si>
  <si>
    <t>No ATLAS concept for this token</t>
  </si>
  <si>
    <t>Juvenile</t>
  </si>
  <si>
    <t>Dementia</t>
  </si>
  <si>
    <t>NCT02134795</t>
  </si>
  <si>
    <t xml:space="preserve">Patient should have a UPDRS motor score of 14 (off medication) or higher (mild to moderate) </t>
  </si>
  <si>
    <t xml:space="preserve">Patient should have a Hoehn &amp; Yahr staging of 1 to 3 (mild to moderate) </t>
  </si>
  <si>
    <t xml:space="preserve">Patient must be an adult (18 years of age or older) </t>
  </si>
  <si>
    <t xml:space="preserve">Women who are pregnant or nursing </t>
  </si>
  <si>
    <t xml:space="preserve">have a history of significant cardiovascular disease (no pacemakers) </t>
  </si>
  <si>
    <t xml:space="preserve">have a history of unstable mood disorder or unstable anxiety disorder or psychosis </t>
  </si>
  <si>
    <t xml:space="preserve">have a cochlear implant </t>
  </si>
  <si>
    <t>UPDRS motor score</t>
  </si>
  <si>
    <t>mild to</t>
  </si>
  <si>
    <t>1 to 3</t>
  </si>
  <si>
    <t>18 years</t>
  </si>
  <si>
    <t>age</t>
  </si>
  <si>
    <t>older</t>
  </si>
  <si>
    <t>women</t>
  </si>
  <si>
    <t>pregnant</t>
  </si>
  <si>
    <t>significant cardiovascular disease</t>
  </si>
  <si>
    <t>no</t>
  </si>
  <si>
    <t>pacemakers</t>
  </si>
  <si>
    <t>unstable mood disorder</t>
  </si>
  <si>
    <t>unstable anxiety disorder</t>
  </si>
  <si>
    <t>psychosis</t>
  </si>
  <si>
    <t>cochlear implant</t>
  </si>
  <si>
    <t>neurological disease</t>
  </si>
  <si>
    <t>other than</t>
  </si>
  <si>
    <t>Parkinson's disease</t>
  </si>
  <si>
    <t>have been diagnosed with neurological disease other than Parkinson's disease. No atypical parkinsonism</t>
  </si>
  <si>
    <t>atypical parkinsonism</t>
  </si>
  <si>
    <t>have a diagnosed vestibular dysfunction</t>
  </si>
  <si>
    <t xml:space="preserve">abuse alcohol or other drugs </t>
  </si>
  <si>
    <t xml:space="preserve">have had eye surgery within the previous three months or ear surgery within the previous six months </t>
  </si>
  <si>
    <t>vestibular dysfunction</t>
  </si>
  <si>
    <t>abuse</t>
  </si>
  <si>
    <t>alcohol</t>
  </si>
  <si>
    <t>eye surgery</t>
  </si>
  <si>
    <t>within the previous three months</t>
  </si>
  <si>
    <t>ear surgery</t>
  </si>
  <si>
    <t>within the previous six months</t>
  </si>
  <si>
    <t>NCT02134796</t>
  </si>
  <si>
    <t>have active ear infection sor a perforated tympanic membrane</t>
  </si>
  <si>
    <t>active ear infections</t>
  </si>
  <si>
    <t>Unified Parkinson's Disease Rating Scale (UPDRS) panel</t>
  </si>
  <si>
    <t>http://www.ohdsi.org/web/atlas/#/conceptset/1855508/conceptset-expression</t>
  </si>
  <si>
    <t>Pregnant</t>
  </si>
  <si>
    <t>http://www.ohdsi.org/web/atlas/#/conceptset/1854300/details</t>
  </si>
  <si>
    <t>Disorder of cardiovascular system</t>
  </si>
  <si>
    <t>Disorder rather than disease, and no severity</t>
  </si>
  <si>
    <t>http://www.ohdsi.org/web/atlas/#/conceptset/1855455/conceptset-expression</t>
  </si>
  <si>
    <t>Map combining all substituent tokens rather than just similarity</t>
  </si>
  <si>
    <t>http://www.ohdsi.org/web/atlas/#/conceptset/1855509/details</t>
  </si>
  <si>
    <t>Maintenance procedure for cardiac pacemaker system</t>
  </si>
  <si>
    <t>Maintenance procedure rather than device</t>
  </si>
  <si>
    <t>Link to desired device, likely thrown off by the plural "s" included</t>
  </si>
  <si>
    <t>Mood disorder</t>
  </si>
  <si>
    <t>Standardize labeling between ATLAS and Athena to include "unstable" in mapped concept</t>
  </si>
  <si>
    <t>Anxiety disorder</t>
  </si>
  <si>
    <t>ATLAS has the general concept with the qualifier</t>
  </si>
  <si>
    <t>http://www.ohdsi.org/web/atlas/#/conceptset/1855511/details</t>
  </si>
  <si>
    <t>http://www.ohdsi.org/web/atlas/#/conceptset/1855510/details</t>
  </si>
  <si>
    <t>Psychotic disorder</t>
  </si>
  <si>
    <t>Psychosis can be a symptom without the disorder</t>
  </si>
  <si>
    <t>Needs to be able to pull combine "history of" and "psychosis" together into a token as this is present in Athena as "history of psychosis"</t>
  </si>
  <si>
    <t>http://www.ohdsi.org/web/atlas/#/conceptset/1855408/details</t>
  </si>
  <si>
    <t>Implantation of cochlear prosthetic device</t>
  </si>
  <si>
    <t>Implantation procedure rather than device</t>
  </si>
  <si>
    <t>Unsure of why the mapping has been confused</t>
  </si>
  <si>
    <t>http://www.ohdsi.org/web/atlas/#/conceptset/1855512/details</t>
  </si>
  <si>
    <t>http://www.ohdsi.org/web/atlas/#/conceptset/1855513/details</t>
  </si>
  <si>
    <t>Disorder of the urinary system</t>
  </si>
  <si>
    <t>Must have used "urological" as a substring</t>
  </si>
  <si>
    <t>Check substring/root evaluator in NLP</t>
  </si>
  <si>
    <t>http://www.ohdsi.org/web/atlas/#/conceptset/1855150/details</t>
  </si>
  <si>
    <t>http://www.ohdsi.org/web/atlas/#/conceptset/1855514/details</t>
  </si>
  <si>
    <t>Atypical Parkinsonism</t>
  </si>
  <si>
    <t>Temporomandibular joint-pain-dysfunction syndrome</t>
  </si>
  <si>
    <t>Must have found "ibular" and "dysfunction" in substrings</t>
  </si>
  <si>
    <t>http://www.ohdsi.org/web/atlas/#/conceptset/1855515/conceptset-expression</t>
  </si>
  <si>
    <t>Victim of abuse</t>
  </si>
  <si>
    <t>Mapped to noun rather than verb</t>
  </si>
  <si>
    <t>Consider syntax of original string</t>
  </si>
  <si>
    <t>http://www.ohdsi.org/web/atlas/#/conceptset/1855516/details</t>
  </si>
  <si>
    <t>http://www.ohdsi.org/web/atlas/#/conceptset/1854491/details</t>
  </si>
  <si>
    <t>Alcohol</t>
  </si>
  <si>
    <t>Surgical procedure on eye proper using laser</t>
  </si>
  <si>
    <t>Evaluate the order in which concepts that are nearly identical are being processed (alphebetically, etc.)</t>
  </si>
  <si>
    <t>http://www.ohdsi.org/web/atlas/#/conceptset/1855517/details</t>
  </si>
  <si>
    <t>Included "laser"</t>
  </si>
  <si>
    <t>Ensure that the previous queries do not infuence later ones</t>
  </si>
  <si>
    <t>Ignored "ear", maybe pulled laser from the eye surgery mapping?</t>
  </si>
  <si>
    <t>Laser surgery</t>
  </si>
  <si>
    <t>http://www.ohdsi.org/web/atlas/#/conceptset/1855518/details</t>
  </si>
  <si>
    <t>Infection of ear</t>
  </si>
  <si>
    <t>Modifier of active was unneccessary for token</t>
  </si>
  <si>
    <t>separate active into its own token</t>
  </si>
  <si>
    <t>http://www.ohdsi.org/web/atlas/#/conceptset/1855519/details</t>
  </si>
  <si>
    <t>Have manifest Huntington disease</t>
  </si>
  <si>
    <t>NCT00980694</t>
  </si>
  <si>
    <t xml:space="preserve">Be 18 years of age or older </t>
  </si>
  <si>
    <t xml:space="preserve">Be taking an oxidized formulation of CoQ for at least 30 days prior to the baseline visit </t>
  </si>
  <si>
    <t xml:space="preserve">Be on a steady dose of all concomitant medications for at least 30 days prior to the baseline visit </t>
  </si>
  <si>
    <t>at least 30 days</t>
  </si>
  <si>
    <t>steady dose</t>
  </si>
  <si>
    <t>medications</t>
  </si>
  <si>
    <t xml:space="preserve">Have a history of intolerability of sensitivity to CoQ </t>
  </si>
  <si>
    <t xml:space="preserve">Have an unstable medical or psychiatric illness </t>
  </si>
  <si>
    <t xml:space="preserve">Be pregnant or breastfeeding; women of childbearing age must use reliable contraception    </t>
  </si>
  <si>
    <t>intolerability</t>
  </si>
  <si>
    <t>sensitivity</t>
  </si>
  <si>
    <t>unstable medical or psychiatric illness</t>
  </si>
  <si>
    <t>breastfeeding</t>
  </si>
  <si>
    <t>contraception</t>
  </si>
  <si>
    <t>http://www.ohdsi.org/web/atlas/#/conceptset/1855520/details</t>
  </si>
  <si>
    <t>Huntington disease-like syndrome</t>
  </si>
  <si>
    <t>It is not a similar syndrome, it is the actual disease</t>
  </si>
  <si>
    <t>Huntington disease</t>
  </si>
  <si>
    <t>Timed unsupported steady stand test</t>
  </si>
  <si>
    <t>http://www.ohdsi.org/web/atlas/#/conceptset/1855521/details</t>
  </si>
  <si>
    <t>Mapped from the word steady</t>
  </si>
  <si>
    <t>Perform a string length comparison because mapped value  is too long</t>
  </si>
  <si>
    <t>Management of drug regimen</t>
  </si>
  <si>
    <t>May have mapped due to synonym of drug and medication?</t>
  </si>
  <si>
    <t>Look for an exact match in  database when mapping, then check others</t>
  </si>
  <si>
    <t>http://www.ohdsi.org/web/atlas/#/conceptset/1855522/details</t>
  </si>
  <si>
    <t>Disability</t>
  </si>
  <si>
    <t>Matched by substring "ability"</t>
  </si>
  <si>
    <t>Evaulate entire string</t>
  </si>
  <si>
    <t>http://www.ohdsi.org/web/atlas/#/conceptset/1854725/details</t>
  </si>
  <si>
    <t>Sensitivity</t>
  </si>
  <si>
    <t>http://www.ohdsi.org/web/atlas/#/conceptset/1855523/details</t>
  </si>
  <si>
    <t>Mental disorder</t>
  </si>
  <si>
    <t>Only mapped to a synonym of part of the token</t>
  </si>
  <si>
    <t>Separate the composite token into two individuals</t>
  </si>
  <si>
    <t>Breastfeeding painful</t>
  </si>
  <si>
    <t>http://www.ohdsi.org/web/atlas/#/conceptset/1854772/details</t>
  </si>
  <si>
    <t>Includes modified of "painful"</t>
  </si>
  <si>
    <t>Contraception</t>
  </si>
  <si>
    <t>x</t>
  </si>
  <si>
    <t>http://www.ohdsi.org/web/atlas/#/conceptset/1854295/details</t>
  </si>
  <si>
    <t>N/A Count</t>
  </si>
  <si>
    <t>Absolute Correctness</t>
  </si>
  <si>
    <t>Relative Correctness</t>
  </si>
  <si>
    <t>NCT00097734</t>
  </si>
  <si>
    <t>NCT00174525</t>
  </si>
  <si>
    <t>NCT00594516</t>
  </si>
  <si>
    <t>NCT00730587</t>
  </si>
  <si>
    <t xml:space="preserve">At least three of the following signs or symptoms of an acute attack of sigmoid diverticulitis must be present: *Fever (body temperature &gt; 38°C, sublingual), *Abdominal tenderness, *Leukocytosis (leukocytes &gt; 10,000/µl) and left shift of the differential blood count (&gt;1% band forms), *Elevated CRP (&gt; 20 mg/l) </t>
  </si>
  <si>
    <t>Diverticulitus of sigmoid colon</t>
  </si>
  <si>
    <t>sigmoid diverticulitis</t>
  </si>
  <si>
    <t>domain</t>
  </si>
  <si>
    <t>Condition</t>
  </si>
  <si>
    <t>Body temperature</t>
  </si>
  <si>
    <t>* Fever ( body temperature</t>
  </si>
  <si>
    <t>Measurement</t>
  </si>
  <si>
    <t>&gt; 38 ºC</t>
  </si>
  <si>
    <t>Value</t>
  </si>
  <si>
    <t>Abdominal tenderness</t>
  </si>
  <si>
    <t>* Leukocytosis</t>
  </si>
  <si>
    <t>leukocytes</t>
  </si>
  <si>
    <t>&gt; 10,000 / µl</t>
  </si>
  <si>
    <t>differential blood count</t>
  </si>
  <si>
    <t>&gt; 1 %</t>
  </si>
  <si>
    <t>* Elevated CRP</t>
  </si>
  <si>
    <t>&gt; 20 mg/l</t>
  </si>
  <si>
    <t>contrast enema</t>
  </si>
  <si>
    <t>CT</t>
  </si>
  <si>
    <t>Procedure</t>
  </si>
  <si>
    <t>Contraindication</t>
  </si>
  <si>
    <t>other beta-lactam antibiotics</t>
  </si>
  <si>
    <t>Drug</t>
  </si>
  <si>
    <t>advanced renal impairment</t>
  </si>
  <si>
    <t>hemodialysis</t>
  </si>
  <si>
    <t>Antibiotic therapy</t>
  </si>
  <si>
    <t>in the two weeks</t>
  </si>
  <si>
    <t>Temporal</t>
  </si>
  <si>
    <t>disease</t>
  </si>
  <si>
    <t>hematologic/oncologic disease</t>
  </si>
  <si>
    <t>leukemia</t>
  </si>
  <si>
    <t>lymphoma</t>
  </si>
  <si>
    <t>immunosuppressants</t>
  </si>
  <si>
    <t>Complications</t>
  </si>
  <si>
    <t>indication</t>
  </si>
  <si>
    <t>surgery</t>
  </si>
  <si>
    <t>hypersensitivity</t>
  </si>
  <si>
    <t>beta-lactam antibiotics</t>
  </si>
  <si>
    <t>Female</t>
  </si>
  <si>
    <t>Demographic</t>
  </si>
  <si>
    <t>another study drug</t>
  </si>
  <si>
    <t>within the four weeks</t>
  </si>
  <si>
    <t>another drug</t>
  </si>
  <si>
    <t>Leukocytosis</t>
  </si>
  <si>
    <t>Urine leukocyte test</t>
  </si>
  <si>
    <t>Differential white blood cell count procedure</t>
  </si>
  <si>
    <t>Glucose measurement, blood</t>
  </si>
  <si>
    <t>Contrast media poisoning</t>
  </si>
  <si>
    <t>Public service vehicle examination for local authority</t>
  </si>
  <si>
    <t xml:space="preserve">CT evidence of wall thickening in the sigmoid intestine </t>
  </si>
  <si>
    <t xml:space="preserve">Contraindication for the use of the study medication or other beta-lactam antibiotics, e.g. patients with advanced renal impairment or patients requiring hemodialysis </t>
  </si>
  <si>
    <t xml:space="preserve">Antibiotic therapy in the two weeks prior to the start of the study </t>
  </si>
  <si>
    <t>Patients with an advanced incurable disease</t>
  </si>
  <si>
    <t>Patients with a hematologic/oncologic disease (leukemia, lymphoma)</t>
  </si>
  <si>
    <t>Patients on immunosuppressants</t>
  </si>
  <si>
    <t>Complications of sigmoid diverticulitis leading to an immediate indication for surgery</t>
  </si>
  <si>
    <t>Patients who have hypersensitivity to beta-lactam antibiotics</t>
  </si>
  <si>
    <t>Female patients who are pregnant or nursing or who could become pregnant during the study</t>
  </si>
  <si>
    <t>Participation in another clinical study or use of another study drug within the four weeks prior to enrollment in the study or use of another drug during the study</t>
  </si>
  <si>
    <t>Medical contraindication</t>
  </si>
  <si>
    <t>Bacitracin 0.4 UNT/MG / Neomycin 0.0035 MG/MG / Polymyxin B 5 UNT/MG Topical Ointment</t>
  </si>
  <si>
    <t>Renal impairment</t>
  </si>
  <si>
    <t>Hemodialysis</t>
  </si>
  <si>
    <t>Disease</t>
  </si>
  <si>
    <t>Disorder of ear</t>
  </si>
  <si>
    <t>Leukemia</t>
  </si>
  <si>
    <t>Malignant lymphoma</t>
  </si>
  <si>
    <t>Cyclosporine</t>
  </si>
  <si>
    <t>Emergency surgery</t>
  </si>
  <si>
    <t>Allergic reaction to substance</t>
  </si>
  <si>
    <t>Lidocaine 0.1 MG/ML Topical Spray by Pound</t>
  </si>
  <si>
    <t>Cocculus Indicus 30 X / Conium maculatum preparation 30 X / Silver Nitrate 30 X / Theridion curassavicum preparation 30 X Oral Solution [Theridon] by Dr Reckeweg</t>
  </si>
  <si>
    <t>Diagnosis of probable AD</t>
  </si>
  <si>
    <t>probable AD</t>
  </si>
  <si>
    <t>Age from 50 to 85 years, inclusive</t>
  </si>
  <si>
    <t xml:space="preserve">Rosen Modified Hachinski ischemic score less than or equal to 4 </t>
  </si>
  <si>
    <t>Stable doses of medications</t>
  </si>
  <si>
    <t>Significant neurological disease other than AD</t>
  </si>
  <si>
    <t>Magnetic Resonance Imaging ( MRI ) scan consistent with the diagnosis of AD</t>
  </si>
  <si>
    <t xml:space="preserve">Major psychiatric disorder </t>
  </si>
  <si>
    <t xml:space="preserve">Significant systemic illness </t>
  </si>
  <si>
    <t>History of stroke or seizure</t>
  </si>
  <si>
    <t xml:space="preserve">Weight greater than 120kg (264 lbs.) </t>
  </si>
  <si>
    <t xml:space="preserve">History of autoimmune disease </t>
  </si>
  <si>
    <t xml:space="preserve">Smoking more than 20 cigarettes per day </t>
  </si>
  <si>
    <t xml:space="preserve">Anticonvulsants, anti-Parkinson's, anticoagulant, or narcotic medications </t>
  </si>
  <si>
    <t>Prior treatment with experimental immunotherapeutics or vaccines for AD</t>
  </si>
  <si>
    <t>Presence of pacemakers or foreign metal objects in the eyes, skin, or body</t>
  </si>
  <si>
    <t>Recall</t>
  </si>
  <si>
    <t>Precision</t>
  </si>
  <si>
    <t>F-1 Score</t>
  </si>
  <si>
    <t>Age</t>
  </si>
  <si>
    <t>50 to 85 years , inclusive</t>
  </si>
  <si>
    <t>Rosen Modified Hachinski ischemic score</t>
  </si>
  <si>
    <t>less than or equal to 4</t>
  </si>
  <si>
    <t>Magnetic Resonance Imaging</t>
  </si>
  <si>
    <t>AD</t>
  </si>
  <si>
    <t>Stable</t>
  </si>
  <si>
    <t>Qualifier</t>
  </si>
  <si>
    <t>Significant neurological disease</t>
  </si>
  <si>
    <t>Negation_Cue</t>
  </si>
  <si>
    <t>Major pyschiatric disorder</t>
  </si>
  <si>
    <t>Stroke</t>
  </si>
  <si>
    <t>Seizure</t>
  </si>
  <si>
    <t>Weight</t>
  </si>
  <si>
    <t>greater than 120kg (264 lbs</t>
  </si>
  <si>
    <t>autoimmune</t>
  </si>
  <si>
    <t>Smoking</t>
  </si>
  <si>
    <t>Observation</t>
  </si>
  <si>
    <t>more than 20 cigarettes per day</t>
  </si>
  <si>
    <t>Anticonvulsants,</t>
  </si>
  <si>
    <t>anti-Parkinson's</t>
  </si>
  <si>
    <t>anticoagulant</t>
  </si>
  <si>
    <t>narcotic medications</t>
  </si>
  <si>
    <t>treatment</t>
  </si>
  <si>
    <t>experimental immunotherapeutics</t>
  </si>
  <si>
    <t>metal objects</t>
  </si>
  <si>
    <t>Low Back Pain</t>
  </si>
  <si>
    <t>non-malignant origin</t>
  </si>
  <si>
    <t>at least 3 months</t>
  </si>
  <si>
    <t>drug treatment</t>
  </si>
  <si>
    <t>pain</t>
  </si>
  <si>
    <t>current</t>
  </si>
  <si>
    <t>therapy</t>
  </si>
  <si>
    <t>opioid treatment</t>
  </si>
  <si>
    <t>daily opioid dose &lt; = 160 mg/day of oral morphine equivalent</t>
  </si>
  <si>
    <t>baseline score</t>
  </si>
  <si>
    <t>&gt; = 5</t>
  </si>
  <si>
    <t>11-point NRS</t>
  </si>
  <si>
    <t>during the last 3 days</t>
  </si>
  <si>
    <t>conditions</t>
  </si>
  <si>
    <t>Surgery</t>
  </si>
  <si>
    <t>within 3 months</t>
  </si>
  <si>
    <t>expected surgery</t>
  </si>
  <si>
    <t>scheduled surgery</t>
  </si>
  <si>
    <t>procedure</t>
  </si>
  <si>
    <t>clinically</t>
  </si>
  <si>
    <t>significant disease</t>
  </si>
  <si>
    <t>malignancy</t>
  </si>
  <si>
    <t>within the past 2 years</t>
  </si>
  <si>
    <t>exception</t>
  </si>
  <si>
    <t>basal cell carcinoma</t>
  </si>
  <si>
    <t>Women</t>
  </si>
  <si>
    <t>breast-feeding</t>
  </si>
  <si>
    <t>severely impaired liver function</t>
  </si>
  <si>
    <t>severely impaired kidney function</t>
  </si>
  <si>
    <t>chronic hepatitis</t>
  </si>
  <si>
    <t>HIV</t>
  </si>
  <si>
    <t>active hepatitis</t>
  </si>
  <si>
    <t>in past 3 months</t>
  </si>
  <si>
    <t>seizure disorder</t>
  </si>
  <si>
    <t>drug abuse</t>
  </si>
  <si>
    <t>Uncontrolled high blood pressure</t>
  </si>
  <si>
    <t>allergy</t>
  </si>
  <si>
    <t>contraindications</t>
  </si>
  <si>
    <t>acetaminophen</t>
  </si>
  <si>
    <t>opioid analgesics</t>
  </si>
  <si>
    <t>ingredients</t>
  </si>
  <si>
    <t>Healthy children between</t>
  </si>
  <si>
    <t>ages</t>
  </si>
  <si>
    <t>5 months and 3 years</t>
  </si>
  <si>
    <t>condition</t>
  </si>
  <si>
    <t>chronic disease</t>
  </si>
  <si>
    <t>carbohydrate</t>
  </si>
  <si>
    <t>disorder</t>
  </si>
  <si>
    <t xml:space="preserve">Healthy children between ages of 5 months and 3 years </t>
  </si>
  <si>
    <t xml:space="preserve">Child that has any condition that may affect growth </t>
  </si>
  <si>
    <t xml:space="preserve">Child that has any chronic disease </t>
  </si>
  <si>
    <t xml:space="preserve">Child that has any carbohydrate metabolism disorder </t>
  </si>
  <si>
    <t xml:space="preserve">Child that takes any medications that may interfere with study parameters as determined by the investigator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</si>
</sst>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rgb="FF333333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333333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9"/>
    <xf numFmtId="0" fontId="5" fillId="0" borderId="0" xfId="0" applyFont="1" applyAlignment="1">
      <alignment wrapText="1"/>
    </xf>
    <xf numFmtId="0" fontId="2" fillId="0" borderId="0" xfId="9" applyAlignment="1">
      <alignment wrapText="1"/>
    </xf>
    <xf numFmtId="0" fontId="6" fillId="0" borderId="0" xfId="0" applyFont="1"/>
    <xf numFmtId="0" fontId="4" fillId="0" borderId="0" xfId="0" applyFont="1" applyAlignment="1"/>
    <xf numFmtId="0" fontId="4" fillId="0" borderId="1" xfId="0" applyFont="1" applyBorder="1" applyAlignment="1"/>
    <xf numFmtId="0" fontId="0" fillId="0" borderId="0" xfId="0" applyAlignme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hdsi.org/web/atlas/" TargetMode="External"/><Relationship Id="rId4" Type="http://schemas.openxmlformats.org/officeDocument/2006/relationships/hyperlink" Target="http://www.ohdsi.org/web/atlas/" TargetMode="External"/><Relationship Id="rId5" Type="http://schemas.openxmlformats.org/officeDocument/2006/relationships/hyperlink" Target="http://www.ohdsi.org/web/atlas/" TargetMode="External"/><Relationship Id="rId6" Type="http://schemas.openxmlformats.org/officeDocument/2006/relationships/hyperlink" Target="http://www.ohdsi.org/web/atlas/" TargetMode="External"/><Relationship Id="rId7" Type="http://schemas.openxmlformats.org/officeDocument/2006/relationships/hyperlink" Target="http://www.ohdsi.org/web/atlas/" TargetMode="External"/><Relationship Id="rId8" Type="http://schemas.openxmlformats.org/officeDocument/2006/relationships/hyperlink" Target="http://www.ohdsi.org/web/atlas/" TargetMode="External"/><Relationship Id="rId1" Type="http://schemas.openxmlformats.org/officeDocument/2006/relationships/hyperlink" Target="http://www.ohdsi.org/web/atlas/" TargetMode="External"/><Relationship Id="rId2" Type="http://schemas.openxmlformats.org/officeDocument/2006/relationships/hyperlink" Target="http://www.ohdsi.org/web/atlas/" TargetMode="External"/></Relationships>
</file>

<file path=xl/worksheets/_rels/sheet22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ohdsi.org/web/atlas/" TargetMode="External"/><Relationship Id="rId12" Type="http://schemas.openxmlformats.org/officeDocument/2006/relationships/hyperlink" Target="http://www.ohdsi.org/web/atlas/" TargetMode="External"/><Relationship Id="rId13" Type="http://schemas.openxmlformats.org/officeDocument/2006/relationships/hyperlink" Target="http://www.ohdsi.org/web/atlas/" TargetMode="External"/><Relationship Id="rId14" Type="http://schemas.openxmlformats.org/officeDocument/2006/relationships/hyperlink" Target="http://www.ohdsi.org/web/atlas/" TargetMode="External"/><Relationship Id="rId15" Type="http://schemas.openxmlformats.org/officeDocument/2006/relationships/hyperlink" Target="http://www.ohdsi.org/web/atlas/" TargetMode="External"/><Relationship Id="rId16" Type="http://schemas.openxmlformats.org/officeDocument/2006/relationships/hyperlink" Target="http://www.ohdsi.org/web/atlas/" TargetMode="External"/><Relationship Id="rId17" Type="http://schemas.openxmlformats.org/officeDocument/2006/relationships/hyperlink" Target="http://www.ohdsi.org/web/atlas/" TargetMode="External"/><Relationship Id="rId1" Type="http://schemas.openxmlformats.org/officeDocument/2006/relationships/hyperlink" Target="http://www.ohdsi.org/web/atlas/" TargetMode="External"/><Relationship Id="rId2" Type="http://schemas.openxmlformats.org/officeDocument/2006/relationships/hyperlink" Target="http://www.ohdsi.org/web/atlas/" TargetMode="External"/><Relationship Id="rId3" Type="http://schemas.openxmlformats.org/officeDocument/2006/relationships/hyperlink" Target="http://www.ohdsi.org/web/atlas/" TargetMode="External"/><Relationship Id="rId4" Type="http://schemas.openxmlformats.org/officeDocument/2006/relationships/hyperlink" Target="http://www.ohdsi.org/web/atlas/" TargetMode="External"/><Relationship Id="rId5" Type="http://schemas.openxmlformats.org/officeDocument/2006/relationships/hyperlink" Target="http://www.ohdsi.org/web/atlas/" TargetMode="External"/><Relationship Id="rId6" Type="http://schemas.openxmlformats.org/officeDocument/2006/relationships/hyperlink" Target="http://www.ohdsi.org/web/atlas/" TargetMode="External"/><Relationship Id="rId7" Type="http://schemas.openxmlformats.org/officeDocument/2006/relationships/hyperlink" Target="http://www.ohdsi.org/web/atlas/" TargetMode="External"/><Relationship Id="rId8" Type="http://schemas.openxmlformats.org/officeDocument/2006/relationships/hyperlink" Target="http://www.ohdsi.org/web/atlas/" TargetMode="External"/><Relationship Id="rId9" Type="http://schemas.openxmlformats.org/officeDocument/2006/relationships/hyperlink" Target="http://www.ohdsi.org/web/atlas/" TargetMode="External"/><Relationship Id="rId10" Type="http://schemas.openxmlformats.org/officeDocument/2006/relationships/hyperlink" Target="http://www.ohdsi.org/web/atl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pane ySplit="1" topLeftCell="A27" activePane="bottomLeft" state="frozen"/>
      <selection pane="bottomLeft" activeCell="C42" sqref="C42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3" width="20.5" style="1" customWidth="1"/>
    <col min="4" max="4" width="12.164062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 ht="37" customHeight="1">
      <c r="A2" s="4" t="s">
        <v>179</v>
      </c>
      <c r="B2" s="10" t="s">
        <v>183</v>
      </c>
      <c r="C2" s="5" t="s">
        <v>20</v>
      </c>
      <c r="D2" s="5" t="s">
        <v>187</v>
      </c>
      <c r="E2" s="4">
        <v>4078327</v>
      </c>
      <c r="F2" s="4" t="s">
        <v>34</v>
      </c>
      <c r="G2" s="4"/>
      <c r="H2" s="4"/>
      <c r="I2" s="4" t="s">
        <v>15</v>
      </c>
      <c r="J2" s="4"/>
      <c r="K2" s="4"/>
      <c r="L2" s="8"/>
    </row>
    <row r="3" spans="1:12" ht="37" customHeight="1">
      <c r="A3" s="4" t="s">
        <v>179</v>
      </c>
      <c r="B3" s="10" t="s">
        <v>183</v>
      </c>
      <c r="C3" s="4" t="s">
        <v>185</v>
      </c>
      <c r="D3" s="4" t="s">
        <v>187</v>
      </c>
      <c r="E3" s="4">
        <v>4322739</v>
      </c>
      <c r="F3" s="4" t="s">
        <v>184</v>
      </c>
      <c r="G3" s="4" t="s">
        <v>15</v>
      </c>
      <c r="H3" s="4"/>
      <c r="I3" s="4"/>
      <c r="J3" s="4"/>
      <c r="K3" s="4"/>
      <c r="L3" s="4"/>
    </row>
    <row r="4" spans="1:12" ht="37" customHeight="1">
      <c r="A4" s="4" t="s">
        <v>179</v>
      </c>
      <c r="B4" s="10" t="s">
        <v>183</v>
      </c>
      <c r="C4" s="4" t="s">
        <v>189</v>
      </c>
      <c r="D4" s="4" t="s">
        <v>190</v>
      </c>
      <c r="E4" s="9">
        <v>3020891</v>
      </c>
      <c r="F4" s="4" t="s">
        <v>188</v>
      </c>
      <c r="G4" s="4"/>
      <c r="H4" s="4" t="s">
        <v>15</v>
      </c>
      <c r="I4" s="4"/>
      <c r="J4" s="4"/>
      <c r="K4" s="4"/>
      <c r="L4" s="4"/>
    </row>
    <row r="5" spans="1:12" ht="37" customHeight="1">
      <c r="A5" s="4" t="s">
        <v>179</v>
      </c>
      <c r="B5" s="10" t="s">
        <v>183</v>
      </c>
      <c r="C5" s="4" t="s">
        <v>191</v>
      </c>
      <c r="D5" s="4" t="s">
        <v>192</v>
      </c>
      <c r="E5" s="4" t="s">
        <v>14</v>
      </c>
      <c r="F5" s="4" t="s">
        <v>14</v>
      </c>
      <c r="J5" s="7"/>
    </row>
    <row r="6" spans="1:12" ht="37" customHeight="1">
      <c r="A6" s="4" t="s">
        <v>179</v>
      </c>
      <c r="B6" s="10" t="s">
        <v>183</v>
      </c>
      <c r="C6" s="4" t="s">
        <v>193</v>
      </c>
      <c r="D6" s="4" t="s">
        <v>187</v>
      </c>
      <c r="E6" s="2">
        <v>197981</v>
      </c>
      <c r="F6" s="4" t="s">
        <v>193</v>
      </c>
      <c r="G6" s="4" t="s">
        <v>15</v>
      </c>
      <c r="H6" s="4"/>
      <c r="I6" s="4"/>
      <c r="J6" s="4"/>
      <c r="K6" s="4"/>
      <c r="L6" s="8"/>
    </row>
    <row r="7" spans="1:12" ht="37" customHeight="1">
      <c r="A7" s="4" t="s">
        <v>179</v>
      </c>
      <c r="B7" s="10" t="s">
        <v>183</v>
      </c>
      <c r="C7" s="4" t="s">
        <v>194</v>
      </c>
      <c r="D7" s="4" t="s">
        <v>187</v>
      </c>
      <c r="E7" s="4">
        <v>438398</v>
      </c>
      <c r="F7" s="4" t="s">
        <v>227</v>
      </c>
      <c r="G7" s="4" t="s">
        <v>15</v>
      </c>
      <c r="H7" s="4"/>
      <c r="I7" s="4"/>
      <c r="J7" s="4"/>
      <c r="K7" s="4"/>
      <c r="L7" s="6"/>
    </row>
    <row r="8" spans="1:12" ht="37" customHeight="1">
      <c r="A8" s="4" t="s">
        <v>179</v>
      </c>
      <c r="B8" s="10" t="s">
        <v>183</v>
      </c>
      <c r="C8" s="4" t="s">
        <v>195</v>
      </c>
      <c r="D8" s="4" t="s">
        <v>190</v>
      </c>
      <c r="E8" s="4">
        <v>4190448</v>
      </c>
      <c r="F8" s="7" t="s">
        <v>228</v>
      </c>
      <c r="H8" s="1" t="s">
        <v>15</v>
      </c>
      <c r="J8" s="7"/>
      <c r="K8" s="4"/>
      <c r="L8" s="4"/>
    </row>
    <row r="9" spans="1:12" ht="37" customHeight="1">
      <c r="A9" s="4" t="s">
        <v>179</v>
      </c>
      <c r="B9" s="10" t="s">
        <v>183</v>
      </c>
      <c r="C9" s="4" t="s">
        <v>196</v>
      </c>
      <c r="D9" s="4" t="s">
        <v>192</v>
      </c>
      <c r="E9" s="4" t="s">
        <v>14</v>
      </c>
      <c r="F9" s="4" t="s">
        <v>14</v>
      </c>
      <c r="G9" s="4"/>
      <c r="H9" s="4"/>
      <c r="I9" s="4"/>
      <c r="J9" s="4"/>
      <c r="K9" s="4"/>
      <c r="L9" s="6"/>
    </row>
    <row r="10" spans="1:12" ht="37" customHeight="1">
      <c r="A10" s="4" t="s">
        <v>179</v>
      </c>
      <c r="B10" s="10" t="s">
        <v>183</v>
      </c>
      <c r="C10" s="4" t="s">
        <v>197</v>
      </c>
      <c r="D10" s="4" t="s">
        <v>190</v>
      </c>
      <c r="E10" s="4">
        <v>4013251</v>
      </c>
      <c r="F10" s="4" t="s">
        <v>229</v>
      </c>
      <c r="H10" s="1" t="s">
        <v>15</v>
      </c>
      <c r="J10" s="7"/>
      <c r="L10" s="4"/>
    </row>
    <row r="11" spans="1:12" ht="37" customHeight="1">
      <c r="A11" s="4" t="s">
        <v>179</v>
      </c>
      <c r="B11" s="10" t="s">
        <v>183</v>
      </c>
      <c r="C11" s="4" t="s">
        <v>198</v>
      </c>
      <c r="D11" s="4" t="s">
        <v>192</v>
      </c>
      <c r="E11" s="4" t="s">
        <v>14</v>
      </c>
      <c r="F11" s="4" t="s">
        <v>14</v>
      </c>
      <c r="J11" s="7"/>
      <c r="L11" s="4"/>
    </row>
    <row r="12" spans="1:12" ht="37" customHeight="1">
      <c r="A12" s="4" t="s">
        <v>179</v>
      </c>
      <c r="B12" s="10" t="s">
        <v>183</v>
      </c>
      <c r="C12" s="4" t="s">
        <v>199</v>
      </c>
      <c r="D12" s="4" t="s">
        <v>190</v>
      </c>
      <c r="E12" s="4">
        <v>4144235</v>
      </c>
      <c r="F12" s="4" t="s">
        <v>230</v>
      </c>
      <c r="I12" s="1" t="s">
        <v>15</v>
      </c>
      <c r="J12" s="7"/>
      <c r="K12" s="4"/>
      <c r="L12" s="4"/>
    </row>
    <row r="13" spans="1:12" ht="37" customHeight="1">
      <c r="A13" s="4" t="s">
        <v>179</v>
      </c>
      <c r="B13" s="10" t="s">
        <v>183</v>
      </c>
      <c r="C13" s="4" t="s">
        <v>200</v>
      </c>
      <c r="D13" s="4" t="s">
        <v>192</v>
      </c>
      <c r="E13" s="4" t="s">
        <v>14</v>
      </c>
      <c r="F13" s="4" t="s">
        <v>14</v>
      </c>
      <c r="G13" s="4"/>
      <c r="H13" s="4"/>
      <c r="I13" s="4"/>
      <c r="J13" s="4"/>
      <c r="K13" s="4"/>
      <c r="L13" s="6"/>
    </row>
    <row r="14" spans="1:12" ht="37" customHeight="1">
      <c r="A14" s="4" t="s">
        <v>179</v>
      </c>
      <c r="B14" s="10" t="s">
        <v>183</v>
      </c>
      <c r="C14" s="4" t="s">
        <v>185</v>
      </c>
      <c r="D14" s="4" t="s">
        <v>187</v>
      </c>
      <c r="E14" s="4">
        <v>4322739</v>
      </c>
      <c r="F14" s="4" t="s">
        <v>184</v>
      </c>
      <c r="G14" s="1" t="s">
        <v>15</v>
      </c>
      <c r="J14" s="7"/>
      <c r="K14" s="4"/>
      <c r="L14" s="4"/>
    </row>
    <row r="15" spans="1:12" ht="37" customHeight="1">
      <c r="A15" s="4" t="s">
        <v>179</v>
      </c>
      <c r="B15" s="10" t="s">
        <v>183</v>
      </c>
      <c r="C15" s="4" t="s">
        <v>201</v>
      </c>
      <c r="D15" s="4" t="s">
        <v>187</v>
      </c>
      <c r="E15" s="4">
        <v>4157826</v>
      </c>
      <c r="F15" s="4" t="s">
        <v>231</v>
      </c>
      <c r="H15" s="1" t="s">
        <v>15</v>
      </c>
      <c r="J15" s="7"/>
      <c r="K15" s="4"/>
      <c r="L15" s="4"/>
    </row>
    <row r="16" spans="1:12" ht="37" customHeight="1">
      <c r="A16" s="4" t="s">
        <v>179</v>
      </c>
      <c r="B16" s="10" t="s">
        <v>233</v>
      </c>
      <c r="C16" s="4" t="s">
        <v>202</v>
      </c>
      <c r="D16" s="4" t="s">
        <v>203</v>
      </c>
      <c r="E16" s="4">
        <v>4087263</v>
      </c>
      <c r="F16" s="4" t="s">
        <v>232</v>
      </c>
      <c r="I16" s="1" t="s">
        <v>15</v>
      </c>
      <c r="J16" s="7"/>
      <c r="K16" s="4"/>
      <c r="L16" s="4"/>
    </row>
    <row r="17" spans="1:12" ht="37" customHeight="1">
      <c r="A17" s="4" t="s">
        <v>179</v>
      </c>
      <c r="B17" s="10" t="s">
        <v>234</v>
      </c>
      <c r="C17" s="4" t="s">
        <v>204</v>
      </c>
      <c r="D17" s="4" t="s">
        <v>187</v>
      </c>
      <c r="E17" s="4">
        <v>4266013</v>
      </c>
      <c r="F17" s="4" t="s">
        <v>243</v>
      </c>
      <c r="G17" s="1" t="s">
        <v>15</v>
      </c>
      <c r="J17" s="7"/>
      <c r="K17" s="4"/>
      <c r="L17" s="4"/>
    </row>
    <row r="18" spans="1:12" ht="37" customHeight="1">
      <c r="A18" s="4" t="s">
        <v>179</v>
      </c>
      <c r="B18" s="10" t="s">
        <v>234</v>
      </c>
      <c r="C18" s="4" t="s">
        <v>205</v>
      </c>
      <c r="D18" s="4" t="s">
        <v>206</v>
      </c>
      <c r="E18" s="4">
        <v>19027805</v>
      </c>
      <c r="F18" s="4" t="s">
        <v>244</v>
      </c>
      <c r="H18" s="1" t="s">
        <v>15</v>
      </c>
      <c r="J18" s="7"/>
      <c r="K18" s="4"/>
      <c r="L18" s="4"/>
    </row>
    <row r="19" spans="1:12" ht="37" customHeight="1">
      <c r="A19" s="4" t="s">
        <v>179</v>
      </c>
      <c r="B19" s="10" t="s">
        <v>234</v>
      </c>
      <c r="C19" s="4" t="s">
        <v>207</v>
      </c>
      <c r="D19" s="4" t="s">
        <v>187</v>
      </c>
      <c r="E19" s="4">
        <v>4030518</v>
      </c>
      <c r="F19" s="4" t="s">
        <v>245</v>
      </c>
      <c r="H19" s="1" t="s">
        <v>15</v>
      </c>
      <c r="J19" s="7"/>
      <c r="K19" s="4"/>
      <c r="L19" s="4"/>
    </row>
    <row r="20" spans="1:12" ht="37" customHeight="1">
      <c r="A20" s="4" t="s">
        <v>179</v>
      </c>
      <c r="B20" s="10" t="s">
        <v>234</v>
      </c>
      <c r="C20" s="4" t="s">
        <v>208</v>
      </c>
      <c r="D20" s="4" t="s">
        <v>203</v>
      </c>
      <c r="E20" s="4">
        <v>4120120</v>
      </c>
      <c r="F20" s="4" t="s">
        <v>246</v>
      </c>
      <c r="G20" s="1" t="s">
        <v>15</v>
      </c>
      <c r="J20" s="7"/>
      <c r="K20" s="4"/>
      <c r="L20" s="4"/>
    </row>
    <row r="21" spans="1:12" ht="37" customHeight="1">
      <c r="A21" s="4" t="s">
        <v>179</v>
      </c>
      <c r="B21" s="10" t="s">
        <v>235</v>
      </c>
      <c r="C21" s="4" t="s">
        <v>209</v>
      </c>
      <c r="D21" s="4" t="s">
        <v>203</v>
      </c>
      <c r="E21" s="4">
        <v>4085730</v>
      </c>
      <c r="F21" s="4" t="s">
        <v>209</v>
      </c>
      <c r="G21" s="1" t="s">
        <v>15</v>
      </c>
      <c r="J21" s="7"/>
      <c r="K21" s="4"/>
      <c r="L21" s="4"/>
    </row>
    <row r="22" spans="1:12" ht="37" customHeight="1">
      <c r="A22" s="4" t="s">
        <v>179</v>
      </c>
      <c r="B22" s="10" t="s">
        <v>235</v>
      </c>
      <c r="C22" s="4" t="s">
        <v>210</v>
      </c>
      <c r="D22" s="4" t="s">
        <v>211</v>
      </c>
      <c r="E22" s="4" t="s">
        <v>14</v>
      </c>
      <c r="F22" s="4" t="s">
        <v>14</v>
      </c>
      <c r="J22" s="7"/>
      <c r="K22" s="4"/>
      <c r="L22" s="4"/>
    </row>
    <row r="23" spans="1:12" ht="37" customHeight="1">
      <c r="A23" s="4" t="s">
        <v>179</v>
      </c>
      <c r="B23" s="10" t="s">
        <v>236</v>
      </c>
      <c r="C23" s="4" t="s">
        <v>212</v>
      </c>
      <c r="D23" s="4" t="s">
        <v>187</v>
      </c>
      <c r="E23" s="4">
        <v>4274025</v>
      </c>
      <c r="F23" s="4" t="s">
        <v>247</v>
      </c>
      <c r="G23" s="1" t="s">
        <v>15</v>
      </c>
      <c r="J23" s="7"/>
      <c r="K23" s="4"/>
      <c r="L23" s="4"/>
    </row>
    <row r="24" spans="1:12" ht="37" customHeight="1">
      <c r="A24" s="4" t="s">
        <v>179</v>
      </c>
      <c r="B24" s="10" t="s">
        <v>237</v>
      </c>
      <c r="C24" s="4" t="s">
        <v>213</v>
      </c>
      <c r="D24" s="4" t="s">
        <v>187</v>
      </c>
      <c r="E24" s="4">
        <v>378161</v>
      </c>
      <c r="F24" s="4" t="s">
        <v>248</v>
      </c>
      <c r="I24" s="1" t="s">
        <v>15</v>
      </c>
      <c r="J24" s="7"/>
      <c r="K24" s="4"/>
      <c r="L24" s="4"/>
    </row>
    <row r="25" spans="1:12" ht="37" customHeight="1">
      <c r="A25" s="4" t="s">
        <v>179</v>
      </c>
      <c r="B25" s="10" t="s">
        <v>237</v>
      </c>
      <c r="C25" s="4" t="s">
        <v>214</v>
      </c>
      <c r="D25" s="4" t="s">
        <v>187</v>
      </c>
      <c r="E25" s="4">
        <v>317510</v>
      </c>
      <c r="F25" s="4" t="s">
        <v>249</v>
      </c>
      <c r="G25" s="1" t="s">
        <v>15</v>
      </c>
      <c r="J25" s="7"/>
      <c r="K25" s="4"/>
      <c r="L25" s="4"/>
    </row>
    <row r="26" spans="1:12" ht="37" customHeight="1">
      <c r="A26" s="4" t="s">
        <v>179</v>
      </c>
      <c r="B26" s="10" t="s">
        <v>237</v>
      </c>
      <c r="C26" s="4" t="s">
        <v>215</v>
      </c>
      <c r="D26" s="4" t="s">
        <v>187</v>
      </c>
      <c r="E26" s="4">
        <v>432571</v>
      </c>
      <c r="F26" s="4" t="s">
        <v>250</v>
      </c>
      <c r="H26" s="1" t="s">
        <v>15</v>
      </c>
      <c r="J26" s="7"/>
      <c r="K26" s="4"/>
      <c r="L26" s="4"/>
    </row>
    <row r="27" spans="1:12" ht="37" customHeight="1">
      <c r="A27" s="4" t="s">
        <v>179</v>
      </c>
      <c r="B27" s="10" t="s">
        <v>238</v>
      </c>
      <c r="C27" s="4" t="s">
        <v>216</v>
      </c>
      <c r="D27" s="4" t="s">
        <v>206</v>
      </c>
      <c r="E27" s="4">
        <v>19010482</v>
      </c>
      <c r="F27" s="4" t="s">
        <v>251</v>
      </c>
      <c r="H27" s="1" t="s">
        <v>15</v>
      </c>
      <c r="J27" s="7"/>
      <c r="K27" s="4"/>
      <c r="L27" s="4"/>
    </row>
    <row r="28" spans="1:12" ht="37" customHeight="1">
      <c r="A28" s="4" t="s">
        <v>179</v>
      </c>
      <c r="B28" s="10" t="s">
        <v>239</v>
      </c>
      <c r="C28" s="4" t="s">
        <v>217</v>
      </c>
      <c r="D28" s="4" t="s">
        <v>187</v>
      </c>
      <c r="E28" s="4">
        <v>433128</v>
      </c>
      <c r="F28" s="4" t="s">
        <v>217</v>
      </c>
      <c r="G28" s="1" t="s">
        <v>15</v>
      </c>
      <c r="J28" s="7"/>
      <c r="K28" s="4"/>
      <c r="L28" s="4"/>
    </row>
    <row r="29" spans="1:12" ht="37" customHeight="1">
      <c r="A29" s="4" t="s">
        <v>179</v>
      </c>
      <c r="B29" s="10" t="s">
        <v>239</v>
      </c>
      <c r="C29" s="4" t="s">
        <v>185</v>
      </c>
      <c r="D29" s="4" t="s">
        <v>187</v>
      </c>
      <c r="E29" s="4">
        <v>4322739</v>
      </c>
      <c r="F29" s="4" t="s">
        <v>184</v>
      </c>
      <c r="G29" s="1" t="s">
        <v>15</v>
      </c>
      <c r="J29" s="7"/>
      <c r="K29" s="4"/>
      <c r="L29" s="4"/>
    </row>
    <row r="30" spans="1:12" ht="37" customHeight="1">
      <c r="A30" s="4" t="s">
        <v>179</v>
      </c>
      <c r="B30" s="10" t="s">
        <v>239</v>
      </c>
      <c r="C30" s="4" t="s">
        <v>218</v>
      </c>
      <c r="D30" s="4" t="s">
        <v>187</v>
      </c>
      <c r="E30" s="4">
        <v>4266013</v>
      </c>
      <c r="F30" s="4" t="s">
        <v>243</v>
      </c>
      <c r="I30" s="1" t="s">
        <v>15</v>
      </c>
      <c r="J30" s="7"/>
      <c r="K30" s="4"/>
      <c r="L30" s="4"/>
    </row>
    <row r="31" spans="1:12" ht="37" customHeight="1">
      <c r="A31" s="4" t="s">
        <v>179</v>
      </c>
      <c r="B31" s="10" t="s">
        <v>239</v>
      </c>
      <c r="C31" s="4" t="s">
        <v>219</v>
      </c>
      <c r="D31" s="4" t="s">
        <v>203</v>
      </c>
      <c r="E31" s="4">
        <v>1314425</v>
      </c>
      <c r="F31" s="4" t="s">
        <v>252</v>
      </c>
      <c r="H31" s="1" t="s">
        <v>15</v>
      </c>
      <c r="J31" s="7"/>
      <c r="K31" s="4"/>
      <c r="L31" s="4"/>
    </row>
    <row r="32" spans="1:12" ht="37" customHeight="1">
      <c r="A32" s="4" t="s">
        <v>179</v>
      </c>
      <c r="B32" s="10" t="s">
        <v>240</v>
      </c>
      <c r="C32" s="4" t="s">
        <v>220</v>
      </c>
      <c r="D32" s="4" t="s">
        <v>187</v>
      </c>
      <c r="E32" s="4">
        <v>4303952</v>
      </c>
      <c r="F32" s="4" t="s">
        <v>253</v>
      </c>
      <c r="I32" s="1" t="s">
        <v>15</v>
      </c>
      <c r="J32" s="7"/>
      <c r="K32" s="4"/>
      <c r="L32" s="4"/>
    </row>
    <row r="33" spans="1:12" ht="37" customHeight="1">
      <c r="A33" s="4" t="s">
        <v>179</v>
      </c>
      <c r="B33" s="10" t="s">
        <v>240</v>
      </c>
      <c r="C33" s="4" t="s">
        <v>221</v>
      </c>
      <c r="D33" s="4" t="s">
        <v>206</v>
      </c>
      <c r="E33" s="4">
        <v>19027805</v>
      </c>
      <c r="F33" s="4" t="s">
        <v>244</v>
      </c>
      <c r="H33" s="1" t="s">
        <v>15</v>
      </c>
      <c r="J33" s="7"/>
      <c r="K33" s="4"/>
      <c r="L33" s="4"/>
    </row>
    <row r="34" spans="1:12" ht="37" customHeight="1">
      <c r="A34" s="4" t="s">
        <v>179</v>
      </c>
      <c r="B34" s="10" t="s">
        <v>241</v>
      </c>
      <c r="C34" s="4" t="s">
        <v>222</v>
      </c>
      <c r="D34" s="4" t="s">
        <v>223</v>
      </c>
      <c r="E34" s="4" t="s">
        <v>14</v>
      </c>
      <c r="F34" s="4" t="s">
        <v>14</v>
      </c>
      <c r="J34" s="7"/>
      <c r="K34" s="4"/>
      <c r="L34" s="4"/>
    </row>
    <row r="35" spans="1:12" ht="37" customHeight="1">
      <c r="A35" s="4" t="s">
        <v>179</v>
      </c>
      <c r="B35" s="10" t="s">
        <v>241</v>
      </c>
      <c r="C35" s="4" t="s">
        <v>53</v>
      </c>
      <c r="D35" s="4" t="s">
        <v>187</v>
      </c>
      <c r="E35" s="4">
        <v>4299535</v>
      </c>
      <c r="F35" s="4" t="s">
        <v>81</v>
      </c>
      <c r="G35" s="1" t="s">
        <v>15</v>
      </c>
      <c r="J35" s="7"/>
      <c r="K35" s="4"/>
      <c r="L35" s="4"/>
    </row>
    <row r="36" spans="1:12" ht="37" customHeight="1">
      <c r="A36" s="4" t="s">
        <v>179</v>
      </c>
      <c r="B36" s="10" t="s">
        <v>241</v>
      </c>
      <c r="C36" s="4" t="s">
        <v>53</v>
      </c>
      <c r="D36" s="4" t="s">
        <v>187</v>
      </c>
      <c r="E36" s="4">
        <v>4299535</v>
      </c>
      <c r="F36" s="4" t="s">
        <v>81</v>
      </c>
      <c r="G36" s="1" t="s">
        <v>15</v>
      </c>
      <c r="J36" s="7"/>
      <c r="K36" s="4"/>
      <c r="L36" s="4"/>
    </row>
    <row r="37" spans="1:12" ht="37" customHeight="1">
      <c r="A37" s="4" t="s">
        <v>179</v>
      </c>
      <c r="B37" s="10" t="s">
        <v>241</v>
      </c>
      <c r="C37" s="4" t="s">
        <v>224</v>
      </c>
      <c r="D37" s="4" t="s">
        <v>206</v>
      </c>
      <c r="E37" s="4">
        <v>44088793</v>
      </c>
      <c r="F37" s="4" t="s">
        <v>254</v>
      </c>
      <c r="I37" s="1" t="s">
        <v>15</v>
      </c>
      <c r="J37" s="7"/>
      <c r="K37" s="4"/>
      <c r="L37" s="4"/>
    </row>
    <row r="38" spans="1:12" ht="37" customHeight="1">
      <c r="A38" s="4" t="s">
        <v>179</v>
      </c>
      <c r="B38" s="10" t="s">
        <v>242</v>
      </c>
      <c r="C38" s="4" t="s">
        <v>225</v>
      </c>
      <c r="D38" s="4" t="s">
        <v>211</v>
      </c>
      <c r="E38" s="4" t="s">
        <v>14</v>
      </c>
      <c r="F38" s="4" t="s">
        <v>14</v>
      </c>
      <c r="J38" s="7"/>
      <c r="K38" s="4"/>
      <c r="L38" s="4"/>
    </row>
    <row r="39" spans="1:12" ht="37" customHeight="1">
      <c r="A39" s="4" t="s">
        <v>179</v>
      </c>
      <c r="B39" s="10" t="s">
        <v>242</v>
      </c>
      <c r="C39" s="4" t="s">
        <v>226</v>
      </c>
      <c r="D39" s="4" t="s">
        <v>206</v>
      </c>
      <c r="E39" s="4">
        <v>44115538</v>
      </c>
      <c r="F39" s="4" t="s">
        <v>255</v>
      </c>
      <c r="I39" s="1" t="s">
        <v>15</v>
      </c>
      <c r="J39" s="7"/>
      <c r="K39" s="4"/>
      <c r="L39" s="4"/>
    </row>
    <row r="40" spans="1:12" ht="37" customHeight="1">
      <c r="A40" s="4"/>
      <c r="B40" s="10"/>
      <c r="C40" s="4"/>
      <c r="D40" s="4"/>
      <c r="E40" s="4"/>
      <c r="F40" s="4"/>
      <c r="J40" s="7"/>
      <c r="K40" s="4"/>
      <c r="L40" s="4"/>
    </row>
    <row r="41" spans="1:12">
      <c r="B41" s="1" t="s">
        <v>176</v>
      </c>
      <c r="C41" s="1">
        <f>COUNTIF(E:E,"N/A")</f>
        <v>7</v>
      </c>
    </row>
    <row r="42" spans="1:12">
      <c r="B42" s="1" t="s">
        <v>273</v>
      </c>
      <c r="C42" s="1">
        <f>COUNTIF(G:G,"X")/COUNTIF(A:A,"="&amp;A2)</f>
        <v>0.34210526315789475</v>
      </c>
      <c r="D42" s="1">
        <f>COUNTIF(G:H,"X")/COUNTIF(A:A,"="&amp;A2)</f>
        <v>0.60526315789473684</v>
      </c>
    </row>
    <row r="43" spans="1:12">
      <c r="B43" s="1" t="s">
        <v>272</v>
      </c>
      <c r="C43" s="1">
        <f>COUNTIF(G:G,"X")/(COUNTIF(A:A,"="&amp;A2)-C41)</f>
        <v>0.41935483870967744</v>
      </c>
      <c r="D43" s="1">
        <f>COUNTIF(G:H,"X")/(COUNTIF(A:A,"="&amp;A2)-C41)</f>
        <v>0.74193548387096775</v>
      </c>
    </row>
    <row r="44" spans="1:12">
      <c r="B44" s="1" t="s">
        <v>274</v>
      </c>
      <c r="C44" s="1">
        <f>2*((C42*C43)/(C42+C43))</f>
        <v>0.37681159420289861</v>
      </c>
      <c r="D44" s="1">
        <f>2*((D42*D43)/(D42+D43))</f>
        <v>0.66666666666666663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NCT01588119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NCT01588119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NCT01588119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NCT01588119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NCT01588119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NCT01588119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NCT01588119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NCT01588119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NCT01588119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NCT01588119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NCT01588119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NCT01588119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NCT01588119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NCT01725321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NCT01725321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NCT01725321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NCT01725321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NCT01725321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NCT01725321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NCT01725321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NCT01725321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NCT01725321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NCT01725321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NCT01725321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NCT01725321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NCT01725321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NCT02052986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NCT02052986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NCT02052986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NCT02052986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NCT02052986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NCT02052986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NCT02052986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NCT02052986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NCT02052986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NCT02052986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NCT02052986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NCT02052986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NCT02052986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NCT02245074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NCT02245074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NCT02245074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NCT02245074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NCT02245074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NCT02245074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NCT02245074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NCT02245074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NCT02245074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NCT02245074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NCT02245074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NCT02245074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NCT02245074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NCT02392130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NCT02392130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NCT02392130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NCT02392130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NCT02392130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NCT02392130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NCT02392130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NCT02392130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NCT02392130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NCT02392130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NCT02392130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NCT02392130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NCT02392130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NCT02435160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NCT02435160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NCT02435160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NCT02435160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NCT02435160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NCT02435160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NCT02435160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NCT02435160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NCT02435160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NCT02435160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NCT02435160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NCT02435160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NCT02435160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NCT02471079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NCT02471079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NCT02471079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NCT02471079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NCT02471079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NCT02471079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NCT02471079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NCT02471079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NCT02471079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NCT02471079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NCT02471079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NCT02471079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NCT02471079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NCT02725671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NCT02725671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NCT02725671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NCT02725671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NCT02725671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NCT02725671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NCT02725671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NCT02725671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NCT02725671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NCT02725671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NCT02725671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NCT02725671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NCT02725671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B37" sqref="B37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NCT02898636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NCT02898636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NCT02898636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NCT02898636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NCT02898636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NCT02898636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NCT02898636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NCT02898636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NCT02898636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NCT02898636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NCT02898636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NCT02898636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NCT02898636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pane ySplit="1" topLeftCell="A21" activePane="bottomLeft" state="frozen"/>
      <selection pane="bottomLeft" activeCell="A16" sqref="A1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 ht="26" customHeight="1">
      <c r="A2" s="4" t="s">
        <v>180</v>
      </c>
      <c r="B2" s="10" t="s">
        <v>256</v>
      </c>
      <c r="C2" s="5" t="s">
        <v>257</v>
      </c>
      <c r="D2" s="5" t="s">
        <v>187</v>
      </c>
      <c r="E2" s="4"/>
      <c r="F2" s="4"/>
      <c r="G2" s="4"/>
      <c r="H2" s="4"/>
      <c r="I2" s="4"/>
      <c r="J2" s="4"/>
      <c r="K2" s="4"/>
      <c r="L2" s="8"/>
    </row>
    <row r="3" spans="1:12" ht="26" customHeight="1">
      <c r="A3" s="4" t="s">
        <v>180</v>
      </c>
      <c r="B3" s="10" t="s">
        <v>258</v>
      </c>
      <c r="C3" s="4" t="s">
        <v>275</v>
      </c>
      <c r="D3" s="4" t="s">
        <v>223</v>
      </c>
      <c r="E3" s="4"/>
      <c r="F3" s="4"/>
      <c r="G3" s="4"/>
      <c r="H3" s="4"/>
      <c r="I3" s="4"/>
      <c r="J3" s="4"/>
      <c r="K3" s="4"/>
      <c r="L3" s="4"/>
    </row>
    <row r="4" spans="1:12" ht="26" customHeight="1">
      <c r="A4" s="4" t="s">
        <v>180</v>
      </c>
      <c r="B4" s="10" t="s">
        <v>258</v>
      </c>
      <c r="C4" s="4" t="s">
        <v>276</v>
      </c>
      <c r="D4" s="4" t="s">
        <v>192</v>
      </c>
      <c r="E4" s="4"/>
      <c r="F4" s="4"/>
      <c r="G4" s="4"/>
      <c r="H4" s="4"/>
      <c r="I4" s="4"/>
      <c r="J4" s="4"/>
      <c r="K4" s="4"/>
      <c r="L4" s="4"/>
    </row>
    <row r="5" spans="1:12" ht="26" customHeight="1">
      <c r="A5" s="4" t="s">
        <v>180</v>
      </c>
      <c r="B5" s="10" t="s">
        <v>259</v>
      </c>
      <c r="C5" s="4" t="s">
        <v>277</v>
      </c>
      <c r="D5" s="4" t="s">
        <v>190</v>
      </c>
      <c r="E5" s="4"/>
      <c r="F5" s="4"/>
      <c r="J5" s="7"/>
    </row>
    <row r="6" spans="1:12" ht="26" customHeight="1">
      <c r="A6" s="4" t="s">
        <v>180</v>
      </c>
      <c r="B6" s="10" t="s">
        <v>259</v>
      </c>
      <c r="C6" s="4" t="s">
        <v>278</v>
      </c>
      <c r="D6" s="4" t="s">
        <v>192</v>
      </c>
      <c r="E6" s="2"/>
      <c r="F6" s="4"/>
      <c r="G6" s="4"/>
      <c r="H6" s="4"/>
      <c r="I6" s="4"/>
      <c r="J6" s="4"/>
      <c r="K6" s="4"/>
      <c r="L6" s="8"/>
    </row>
    <row r="7" spans="1:12" ht="26" customHeight="1">
      <c r="A7" s="4" t="s">
        <v>180</v>
      </c>
      <c r="B7" s="10" t="s">
        <v>262</v>
      </c>
      <c r="C7" s="4" t="s">
        <v>279</v>
      </c>
      <c r="D7" s="4" t="s">
        <v>203</v>
      </c>
      <c r="E7" s="4"/>
      <c r="F7" s="4"/>
      <c r="G7" s="4"/>
      <c r="H7" s="4"/>
      <c r="I7" s="4"/>
      <c r="J7" s="4"/>
      <c r="K7" s="4"/>
      <c r="L7" s="6"/>
    </row>
    <row r="8" spans="1:12" ht="26" customHeight="1">
      <c r="A8" s="4" t="s">
        <v>180</v>
      </c>
      <c r="B8" s="10" t="s">
        <v>262</v>
      </c>
      <c r="C8" s="4" t="s">
        <v>280</v>
      </c>
      <c r="D8" s="4" t="s">
        <v>187</v>
      </c>
      <c r="E8" s="4"/>
      <c r="F8" s="4"/>
      <c r="J8" s="7"/>
      <c r="K8" s="4"/>
      <c r="L8" s="4"/>
    </row>
    <row r="9" spans="1:12" ht="26" customHeight="1">
      <c r="A9" s="4" t="s">
        <v>180</v>
      </c>
      <c r="B9" s="10" t="s">
        <v>260</v>
      </c>
      <c r="C9" s="4" t="s">
        <v>281</v>
      </c>
      <c r="D9" s="4" t="s">
        <v>282</v>
      </c>
      <c r="E9" s="4"/>
      <c r="F9" s="4"/>
      <c r="G9" s="4"/>
      <c r="H9" s="4"/>
      <c r="I9" s="4"/>
      <c r="J9" s="4"/>
      <c r="K9" s="4"/>
      <c r="L9" s="6"/>
    </row>
    <row r="10" spans="1:12" ht="26" customHeight="1">
      <c r="A10" s="4" t="s">
        <v>180</v>
      </c>
      <c r="B10" s="10" t="s">
        <v>260</v>
      </c>
      <c r="C10" s="4" t="s">
        <v>140</v>
      </c>
      <c r="D10" s="4" t="s">
        <v>203</v>
      </c>
      <c r="E10" s="4"/>
      <c r="F10" s="4"/>
      <c r="J10" s="7"/>
      <c r="L10" s="4"/>
    </row>
    <row r="11" spans="1:12" ht="26" customHeight="1">
      <c r="A11" s="4" t="s">
        <v>180</v>
      </c>
      <c r="B11" s="10" t="s">
        <v>261</v>
      </c>
      <c r="C11" s="4" t="s">
        <v>283</v>
      </c>
      <c r="D11" s="4" t="s">
        <v>187</v>
      </c>
      <c r="E11" s="4"/>
      <c r="F11" s="4"/>
      <c r="J11" s="7"/>
      <c r="L11" s="4"/>
    </row>
    <row r="12" spans="1:12" ht="26" customHeight="1">
      <c r="A12" s="4" t="s">
        <v>180</v>
      </c>
      <c r="B12" s="10" t="s">
        <v>261</v>
      </c>
      <c r="C12" s="4" t="s">
        <v>62</v>
      </c>
      <c r="D12" s="4" t="s">
        <v>284</v>
      </c>
      <c r="E12" s="4"/>
      <c r="F12" s="4"/>
      <c r="J12" s="7"/>
      <c r="K12" s="4"/>
      <c r="L12" s="4"/>
    </row>
    <row r="13" spans="1:12" ht="26" customHeight="1">
      <c r="A13" s="4" t="s">
        <v>180</v>
      </c>
      <c r="B13" s="10" t="s">
        <v>261</v>
      </c>
      <c r="C13" s="4" t="s">
        <v>280</v>
      </c>
      <c r="D13" s="4" t="s">
        <v>187</v>
      </c>
      <c r="E13" s="4"/>
      <c r="F13" s="4"/>
      <c r="J13" s="7"/>
      <c r="K13" s="4"/>
      <c r="L13" s="4"/>
    </row>
    <row r="14" spans="1:12" ht="26" customHeight="1">
      <c r="A14" s="4" t="s">
        <v>180</v>
      </c>
      <c r="B14" s="10" t="s">
        <v>263</v>
      </c>
      <c r="C14" s="4" t="s">
        <v>285</v>
      </c>
      <c r="D14" s="4" t="s">
        <v>187</v>
      </c>
      <c r="E14" s="4"/>
      <c r="F14" s="4"/>
      <c r="G14" s="4"/>
      <c r="H14" s="4"/>
      <c r="I14" s="4"/>
      <c r="J14" s="4"/>
      <c r="K14" s="4"/>
      <c r="L14" s="6"/>
    </row>
    <row r="15" spans="1:12" ht="26" customHeight="1">
      <c r="A15" s="4" t="s">
        <v>180</v>
      </c>
      <c r="B15" s="10" t="s">
        <v>264</v>
      </c>
      <c r="C15" s="10" t="s">
        <v>264</v>
      </c>
      <c r="D15" s="4" t="s">
        <v>187</v>
      </c>
      <c r="E15" s="4"/>
      <c r="F15" s="4"/>
      <c r="J15" s="7"/>
      <c r="K15" s="4"/>
      <c r="L15" s="4"/>
    </row>
    <row r="16" spans="1:12" ht="26" customHeight="1">
      <c r="A16" s="4" t="s">
        <v>180</v>
      </c>
      <c r="B16" s="10" t="s">
        <v>265</v>
      </c>
      <c r="C16" s="4" t="s">
        <v>286</v>
      </c>
      <c r="D16" s="4" t="s">
        <v>187</v>
      </c>
      <c r="E16" s="4"/>
      <c r="F16" s="4"/>
      <c r="G16" s="4"/>
      <c r="H16" s="4"/>
      <c r="I16" s="4"/>
      <c r="J16" s="4"/>
      <c r="K16" s="4"/>
      <c r="L16" s="6"/>
    </row>
    <row r="17" spans="1:12" ht="26" customHeight="1">
      <c r="A17" s="4" t="s">
        <v>180</v>
      </c>
      <c r="B17" s="10" t="s">
        <v>265</v>
      </c>
      <c r="C17" s="4" t="s">
        <v>287</v>
      </c>
      <c r="D17" s="4" t="s">
        <v>187</v>
      </c>
      <c r="E17" s="4"/>
      <c r="F17" s="4"/>
      <c r="J17" s="7"/>
      <c r="K17" s="4"/>
      <c r="L17" s="4"/>
    </row>
    <row r="18" spans="1:12" ht="26" customHeight="1">
      <c r="A18" s="4" t="s">
        <v>180</v>
      </c>
      <c r="B18" s="10" t="s">
        <v>266</v>
      </c>
      <c r="C18" s="4" t="s">
        <v>288</v>
      </c>
      <c r="D18" s="4" t="s">
        <v>190</v>
      </c>
      <c r="E18" s="4"/>
      <c r="F18" s="4"/>
      <c r="G18" s="4"/>
      <c r="H18" s="4"/>
      <c r="I18" s="4"/>
      <c r="J18" s="4"/>
      <c r="K18" s="4"/>
      <c r="L18" s="6"/>
    </row>
    <row r="19" spans="1:12" ht="26" customHeight="1">
      <c r="A19" s="4" t="s">
        <v>180</v>
      </c>
      <c r="B19" s="10" t="s">
        <v>266</v>
      </c>
      <c r="C19" s="4" t="s">
        <v>289</v>
      </c>
      <c r="D19" s="4" t="s">
        <v>192</v>
      </c>
      <c r="E19" s="4"/>
      <c r="F19" s="4"/>
      <c r="J19" s="7"/>
      <c r="L19" s="4"/>
    </row>
    <row r="20" spans="1:12" ht="26" customHeight="1">
      <c r="A20" s="4" t="s">
        <v>180</v>
      </c>
      <c r="B20" s="10" t="s">
        <v>267</v>
      </c>
      <c r="C20" s="4" t="s">
        <v>290</v>
      </c>
      <c r="D20" s="4" t="s">
        <v>187</v>
      </c>
      <c r="E20" s="4"/>
      <c r="F20" s="4"/>
      <c r="J20" s="7"/>
      <c r="L20" s="4"/>
    </row>
    <row r="21" spans="1:12" ht="26" customHeight="1">
      <c r="A21" s="4" t="s">
        <v>180</v>
      </c>
      <c r="B21" s="10" t="s">
        <v>268</v>
      </c>
      <c r="C21" s="4" t="s">
        <v>291</v>
      </c>
      <c r="D21" s="4" t="s">
        <v>292</v>
      </c>
      <c r="E21" s="4"/>
      <c r="F21" s="4"/>
      <c r="J21" s="7"/>
      <c r="K21" s="4"/>
      <c r="L21" s="4"/>
    </row>
    <row r="22" spans="1:12" ht="26" customHeight="1">
      <c r="A22" s="4" t="s">
        <v>180</v>
      </c>
      <c r="B22" s="10" t="s">
        <v>268</v>
      </c>
      <c r="C22" s="4" t="s">
        <v>293</v>
      </c>
      <c r="D22" s="4" t="s">
        <v>211</v>
      </c>
      <c r="E22" s="4"/>
      <c r="F22" s="4"/>
      <c r="G22" s="4"/>
      <c r="H22" s="4"/>
      <c r="I22" s="4"/>
      <c r="J22" s="4"/>
      <c r="K22" s="4"/>
      <c r="L22" s="6"/>
    </row>
    <row r="23" spans="1:12" ht="26" customHeight="1">
      <c r="A23" s="4" t="s">
        <v>180</v>
      </c>
      <c r="B23" s="10" t="s">
        <v>269</v>
      </c>
      <c r="C23" s="4" t="s">
        <v>294</v>
      </c>
      <c r="D23" s="4" t="s">
        <v>206</v>
      </c>
      <c r="E23" s="4"/>
      <c r="F23" s="4"/>
      <c r="J23" s="7"/>
      <c r="K23" s="4"/>
      <c r="L23" s="4"/>
    </row>
    <row r="24" spans="1:12" ht="26" customHeight="1">
      <c r="A24" s="4" t="s">
        <v>180</v>
      </c>
      <c r="B24" s="10" t="s">
        <v>269</v>
      </c>
      <c r="C24" s="4" t="s">
        <v>295</v>
      </c>
      <c r="D24" s="4" t="s">
        <v>206</v>
      </c>
      <c r="E24" s="4"/>
      <c r="F24" s="4"/>
      <c r="J24" s="7"/>
      <c r="K24" s="4"/>
      <c r="L24" s="4"/>
    </row>
    <row r="25" spans="1:12" ht="26" customHeight="1">
      <c r="A25" s="4" t="s">
        <v>180</v>
      </c>
      <c r="B25" s="10" t="s">
        <v>269</v>
      </c>
      <c r="C25" s="4" t="s">
        <v>296</v>
      </c>
      <c r="D25" s="4" t="s">
        <v>206</v>
      </c>
      <c r="E25" s="4"/>
      <c r="F25" s="4"/>
      <c r="J25" s="7"/>
      <c r="K25" s="4"/>
      <c r="L25" s="4"/>
    </row>
    <row r="26" spans="1:12" ht="26" customHeight="1">
      <c r="A26" s="4" t="s">
        <v>180</v>
      </c>
      <c r="B26" s="10" t="s">
        <v>269</v>
      </c>
      <c r="C26" s="4" t="s">
        <v>297</v>
      </c>
      <c r="D26" s="4" t="s">
        <v>206</v>
      </c>
      <c r="E26" s="4"/>
      <c r="F26" s="4"/>
      <c r="J26" s="7"/>
      <c r="K26" s="4"/>
      <c r="L26" s="4"/>
    </row>
    <row r="27" spans="1:12" ht="26" customHeight="1">
      <c r="A27" s="4" t="s">
        <v>180</v>
      </c>
      <c r="B27" s="10" t="s">
        <v>270</v>
      </c>
      <c r="C27" s="4" t="s">
        <v>298</v>
      </c>
      <c r="D27" s="4" t="s">
        <v>203</v>
      </c>
      <c r="E27" s="4"/>
      <c r="F27" s="4"/>
      <c r="J27" s="7"/>
      <c r="K27" s="4"/>
      <c r="L27" s="4"/>
    </row>
    <row r="28" spans="1:12" ht="26" customHeight="1">
      <c r="A28" s="4" t="s">
        <v>180</v>
      </c>
      <c r="B28" s="10" t="s">
        <v>270</v>
      </c>
      <c r="C28" s="4" t="s">
        <v>299</v>
      </c>
      <c r="D28" s="4" t="s">
        <v>206</v>
      </c>
      <c r="E28" s="4"/>
      <c r="F28" s="4"/>
      <c r="J28" s="7"/>
      <c r="K28" s="4"/>
      <c r="L28" s="4"/>
    </row>
    <row r="29" spans="1:12" ht="26" customHeight="1">
      <c r="A29" s="4" t="s">
        <v>180</v>
      </c>
      <c r="B29" s="10" t="s">
        <v>270</v>
      </c>
      <c r="C29" s="4" t="s">
        <v>280</v>
      </c>
      <c r="D29" s="4" t="s">
        <v>187</v>
      </c>
      <c r="E29" s="4"/>
      <c r="F29" s="4"/>
      <c r="J29" s="7"/>
      <c r="K29" s="4"/>
      <c r="L29" s="4"/>
    </row>
    <row r="30" spans="1:12" ht="26" customHeight="1">
      <c r="A30" s="4" t="s">
        <v>180</v>
      </c>
      <c r="B30" s="10" t="s">
        <v>271</v>
      </c>
      <c r="C30" s="4" t="s">
        <v>56</v>
      </c>
      <c r="D30" s="4" t="s">
        <v>203</v>
      </c>
      <c r="E30" s="4"/>
      <c r="F30" s="4"/>
      <c r="J30" s="7"/>
      <c r="K30" s="4"/>
      <c r="L30" s="4"/>
    </row>
    <row r="31" spans="1:12" ht="26" customHeight="1">
      <c r="A31" s="4" t="s">
        <v>180</v>
      </c>
      <c r="B31" s="10" t="s">
        <v>271</v>
      </c>
      <c r="C31" s="4" t="s">
        <v>300</v>
      </c>
      <c r="D31" s="4" t="s">
        <v>203</v>
      </c>
      <c r="E31" s="4"/>
      <c r="F31" s="4"/>
      <c r="J31" s="7"/>
      <c r="K31" s="4"/>
      <c r="L31" s="4"/>
    </row>
    <row r="33" spans="2:4">
      <c r="B33" s="1" t="s">
        <v>176</v>
      </c>
      <c r="C33" s="1">
        <f>COUNTIF(E:E,"N/A")</f>
        <v>0</v>
      </c>
    </row>
    <row r="34" spans="2:4">
      <c r="B34" s="1" t="s">
        <v>273</v>
      </c>
      <c r="C34" s="1" t="e">
        <f>COUNTIF(G:G,"X")/COUNTIF(A:A,"="&amp;#REF!)</f>
        <v>#DIV/0!</v>
      </c>
      <c r="D34" s="1" t="e">
        <f>COUNTIF(G:H,"X")/COUNTIF(A:A,"="&amp;#REF!)</f>
        <v>#DIV/0!</v>
      </c>
    </row>
    <row r="35" spans="2:4">
      <c r="B35" s="1" t="s">
        <v>272</v>
      </c>
      <c r="C35" s="1" t="e">
        <f>COUNTIF(G:G,"X")/(COUNTIF(A:A,"="&amp;#REF!)-C33)</f>
        <v>#DIV/0!</v>
      </c>
      <c r="D35" s="1" t="e">
        <f>COUNTIF(G:H,"X")/(COUNTIF(A:A,"="&amp;#REF!)-C33)</f>
        <v>#DIV/0!</v>
      </c>
    </row>
    <row r="36" spans="2:4">
      <c r="B36" s="1" t="s">
        <v>274</v>
      </c>
      <c r="C36" s="1" t="e">
        <f>2*((C34*C35)/(C34+C35))</f>
        <v>#DIV/0!</v>
      </c>
      <c r="D36" s="1" t="e">
        <f>2*((D34*D35)/(D34+D35))</f>
        <v>#DIV/0!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pane ySplit="1" topLeftCell="A2" activePane="bottomLeft" state="frozen"/>
      <selection pane="bottomLeft" activeCell="B24" sqref="B24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3" width="20.5" style="1" customWidth="1"/>
    <col min="4" max="4" width="9.5" style="1" customWidth="1"/>
    <col min="5" max="5" width="25.1640625" style="1" customWidth="1"/>
    <col min="6" max="6" width="7.1640625" style="1" customWidth="1"/>
    <col min="7" max="7" width="14.6640625" style="1" customWidth="1"/>
    <col min="8" max="8" width="8.6640625" style="1" customWidth="1"/>
    <col min="9" max="9" width="18.83203125" style="1" customWidth="1"/>
    <col min="10" max="10" width="20.83203125" style="1" customWidth="1"/>
    <col min="11" max="11" width="57.5" style="1" customWidth="1"/>
    <col min="12" max="16384" width="10.83203125" style="1"/>
  </cols>
  <sheetData>
    <row r="1" spans="1:11">
      <c r="A1" s="3" t="s">
        <v>10</v>
      </c>
      <c r="B1" s="3" t="s">
        <v>2</v>
      </c>
      <c r="C1" s="3" t="s">
        <v>3</v>
      </c>
      <c r="D1" s="3" t="s">
        <v>0</v>
      </c>
      <c r="E1" s="3" t="s">
        <v>1</v>
      </c>
      <c r="F1" s="3" t="s">
        <v>4</v>
      </c>
      <c r="G1" s="3" t="s">
        <v>5</v>
      </c>
      <c r="H1" s="3" t="s">
        <v>6</v>
      </c>
      <c r="I1"/>
      <c r="J1"/>
      <c r="K1"/>
    </row>
    <row r="2" spans="1:11" ht="28">
      <c r="A2" s="4" t="s">
        <v>11</v>
      </c>
      <c r="B2" s="4" t="s">
        <v>12</v>
      </c>
      <c r="C2" s="5" t="s">
        <v>13</v>
      </c>
      <c r="D2" s="4">
        <v>192671</v>
      </c>
      <c r="E2" s="4" t="s">
        <v>24</v>
      </c>
      <c r="F2" s="4"/>
      <c r="G2" s="4"/>
      <c r="H2" s="4" t="s">
        <v>15</v>
      </c>
      <c r="I2" s="4"/>
      <c r="J2" s="4"/>
      <c r="K2" s="8"/>
    </row>
    <row r="3" spans="1:11" ht="34" customHeight="1">
      <c r="A3" s="4" t="s">
        <v>11</v>
      </c>
      <c r="B3" s="4" t="s">
        <v>16</v>
      </c>
      <c r="C3" s="4" t="s">
        <v>25</v>
      </c>
      <c r="D3" s="4" t="s">
        <v>14</v>
      </c>
      <c r="E3" s="4" t="s">
        <v>14</v>
      </c>
      <c r="F3" s="4"/>
      <c r="G3" s="4"/>
      <c r="H3" s="4"/>
      <c r="I3" s="4"/>
      <c r="J3" s="4"/>
      <c r="K3" s="4"/>
    </row>
    <row r="4" spans="1:11" ht="33" customHeight="1">
      <c r="A4" s="4" t="s">
        <v>11</v>
      </c>
      <c r="B4" s="4" t="s">
        <v>16</v>
      </c>
      <c r="C4" s="4" t="s">
        <v>17</v>
      </c>
      <c r="D4" s="4" t="s">
        <v>14</v>
      </c>
      <c r="E4" s="4" t="s">
        <v>14</v>
      </c>
      <c r="F4" s="4"/>
      <c r="G4" s="4"/>
      <c r="H4" s="4"/>
      <c r="I4" s="4"/>
      <c r="J4" s="4"/>
      <c r="K4" s="4"/>
    </row>
    <row r="5" spans="1:11" ht="42">
      <c r="A5" s="4" t="s">
        <v>11</v>
      </c>
      <c r="B5" s="4" t="s">
        <v>18</v>
      </c>
      <c r="C5" s="4" t="s">
        <v>19</v>
      </c>
      <c r="D5" s="4" t="s">
        <v>14</v>
      </c>
      <c r="E5" s="4" t="s">
        <v>14</v>
      </c>
      <c r="I5" s="7"/>
    </row>
    <row r="6" spans="1:11" ht="42">
      <c r="A6" s="4" t="s">
        <v>11</v>
      </c>
      <c r="B6" s="4" t="s">
        <v>18</v>
      </c>
      <c r="C6" s="4" t="s">
        <v>20</v>
      </c>
      <c r="D6" s="2">
        <v>4078327</v>
      </c>
      <c r="E6" s="4" t="s">
        <v>34</v>
      </c>
      <c r="F6" s="4"/>
      <c r="G6" s="4" t="s">
        <v>15</v>
      </c>
      <c r="H6" s="4"/>
      <c r="I6" s="4"/>
      <c r="J6" s="4"/>
      <c r="K6" s="8"/>
    </row>
    <row r="7" spans="1:11" ht="42">
      <c r="A7" s="4" t="s">
        <v>11</v>
      </c>
      <c r="B7" s="4" t="s">
        <v>18</v>
      </c>
      <c r="C7" s="4" t="s">
        <v>21</v>
      </c>
      <c r="D7" s="4">
        <v>4244269</v>
      </c>
      <c r="E7" s="4" t="s">
        <v>36</v>
      </c>
      <c r="F7" s="4"/>
      <c r="G7" s="4" t="s">
        <v>15</v>
      </c>
      <c r="H7" s="4"/>
      <c r="I7" s="4"/>
      <c r="J7" s="4"/>
      <c r="K7" s="6"/>
    </row>
    <row r="8" spans="1:11" ht="42">
      <c r="A8" s="4" t="s">
        <v>11</v>
      </c>
      <c r="B8" s="4" t="s">
        <v>18</v>
      </c>
      <c r="C8" s="4" t="s">
        <v>22</v>
      </c>
      <c r="D8" s="4" t="s">
        <v>14</v>
      </c>
      <c r="E8" s="4" t="s">
        <v>14</v>
      </c>
      <c r="I8" s="7"/>
      <c r="J8" s="4"/>
      <c r="K8" s="4"/>
    </row>
    <row r="9" spans="1:11" ht="56">
      <c r="A9" s="4" t="s">
        <v>11</v>
      </c>
      <c r="B9" s="4" t="s">
        <v>23</v>
      </c>
      <c r="C9" s="4" t="s">
        <v>26</v>
      </c>
      <c r="D9" s="4">
        <v>4046033</v>
      </c>
      <c r="E9" s="4" t="s">
        <v>26</v>
      </c>
      <c r="F9" s="4" t="s">
        <v>15</v>
      </c>
      <c r="G9" s="4"/>
      <c r="H9" s="4"/>
      <c r="I9" s="4"/>
      <c r="J9" s="4"/>
      <c r="K9" s="6"/>
    </row>
    <row r="10" spans="1:11">
      <c r="A10" s="4" t="s">
        <v>11</v>
      </c>
      <c r="B10" s="4" t="s">
        <v>27</v>
      </c>
      <c r="C10" s="4" t="s">
        <v>27</v>
      </c>
      <c r="D10" s="4" t="s">
        <v>14</v>
      </c>
      <c r="E10" s="4" t="s">
        <v>14</v>
      </c>
      <c r="I10" s="7"/>
      <c r="K10" s="4"/>
    </row>
    <row r="11" spans="1:11">
      <c r="A11" s="4" t="s">
        <v>11</v>
      </c>
      <c r="B11" s="4" t="s">
        <v>28</v>
      </c>
      <c r="C11" s="4" t="s">
        <v>28</v>
      </c>
      <c r="D11" s="4" t="s">
        <v>14</v>
      </c>
      <c r="E11" s="4" t="s">
        <v>14</v>
      </c>
      <c r="I11" s="7"/>
      <c r="K11" s="4"/>
    </row>
    <row r="12" spans="1:11" ht="28">
      <c r="A12" s="4" t="s">
        <v>11</v>
      </c>
      <c r="B12" s="4" t="s">
        <v>29</v>
      </c>
      <c r="C12" s="4" t="s">
        <v>30</v>
      </c>
      <c r="D12" s="4" t="s">
        <v>14</v>
      </c>
      <c r="E12" s="4" t="s">
        <v>14</v>
      </c>
      <c r="I12" s="7"/>
      <c r="J12" s="4"/>
      <c r="K12" s="4"/>
    </row>
    <row r="13" spans="1:11" ht="28">
      <c r="A13" s="4" t="s">
        <v>11</v>
      </c>
      <c r="B13" s="4" t="s">
        <v>29</v>
      </c>
      <c r="C13" s="4" t="s">
        <v>31</v>
      </c>
      <c r="D13" s="4">
        <v>4182210</v>
      </c>
      <c r="E13" s="4" t="s">
        <v>37</v>
      </c>
      <c r="F13" s="4" t="s">
        <v>15</v>
      </c>
      <c r="G13" s="4"/>
      <c r="H13" s="4"/>
      <c r="I13" s="4"/>
      <c r="J13" s="4"/>
      <c r="K13" s="6"/>
    </row>
    <row r="14" spans="1:11" ht="28">
      <c r="A14" s="4" t="s">
        <v>11</v>
      </c>
      <c r="B14" s="4" t="s">
        <v>33</v>
      </c>
      <c r="C14" s="4" t="s">
        <v>32</v>
      </c>
      <c r="D14" s="4" t="s">
        <v>14</v>
      </c>
      <c r="E14" s="4" t="s">
        <v>14</v>
      </c>
      <c r="I14" s="7"/>
      <c r="J14" s="4"/>
      <c r="K14" s="4"/>
    </row>
    <row r="17" spans="2:3">
      <c r="B17" s="1" t="s">
        <v>176</v>
      </c>
      <c r="C17" s="1">
        <f>COUNTIF(D:D,"N/A")</f>
        <v>8</v>
      </c>
    </row>
    <row r="18" spans="2:3">
      <c r="B18" s="1" t="s">
        <v>177</v>
      </c>
      <c r="C18" s="1">
        <f>COUNTIF(F:F,"X")/COUNTIF(A:A,"="&amp;A2)</f>
        <v>0.15384615384615385</v>
      </c>
    </row>
    <row r="19" spans="2:3">
      <c r="B19" s="1" t="s">
        <v>178</v>
      </c>
      <c r="C19" s="1">
        <f>COUNTIF(F:G,"X")/COUNTIF(A:A,"="&amp;A2)</f>
        <v>0.30769230769230771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pane ySplit="1" topLeftCell="A9" activePane="bottomLeft" state="frozen"/>
      <selection pane="bottomLeft" activeCell="C33" sqref="C33"/>
    </sheetView>
  </sheetViews>
  <sheetFormatPr baseColWidth="10" defaultRowHeight="14" x14ac:dyDescent="0"/>
  <cols>
    <col min="1" max="1" width="12.6640625" style="4" customWidth="1"/>
    <col min="2" max="2" width="36.5" style="4" customWidth="1"/>
    <col min="3" max="3" width="20.5" style="4" customWidth="1"/>
    <col min="4" max="4" width="9.33203125" style="4" customWidth="1"/>
    <col min="5" max="5" width="25.1640625" style="4" customWidth="1"/>
    <col min="6" max="6" width="7.1640625" style="4" customWidth="1"/>
    <col min="7" max="7" width="14.6640625" style="4" customWidth="1"/>
    <col min="8" max="8" width="8.6640625" style="4" customWidth="1"/>
    <col min="9" max="9" width="18.83203125" style="4" customWidth="1"/>
    <col min="10" max="10" width="20.83203125" style="4" customWidth="1"/>
    <col min="11" max="11" width="57.5" style="4" customWidth="1"/>
    <col min="12" max="16384" width="10.83203125" style="4"/>
  </cols>
  <sheetData>
    <row r="1" spans="1:11" ht="17" customHeight="1">
      <c r="A1" s="3" t="s">
        <v>10</v>
      </c>
      <c r="B1" s="3" t="s">
        <v>2</v>
      </c>
      <c r="C1" s="3" t="s">
        <v>3</v>
      </c>
      <c r="D1" s="3" t="s">
        <v>0</v>
      </c>
      <c r="E1" s="3" t="s">
        <v>1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74" customHeight="1">
      <c r="A2" s="4" t="s">
        <v>134</v>
      </c>
      <c r="B2" s="4" t="s">
        <v>133</v>
      </c>
      <c r="C2" s="5" t="s">
        <v>152</v>
      </c>
      <c r="D2" s="4">
        <v>45773363</v>
      </c>
      <c r="E2" s="4" t="s">
        <v>150</v>
      </c>
      <c r="G2" s="4" t="s">
        <v>15</v>
      </c>
      <c r="I2" s="4" t="s">
        <v>151</v>
      </c>
      <c r="J2" s="4" t="s">
        <v>122</v>
      </c>
      <c r="K2" s="6" t="s">
        <v>149</v>
      </c>
    </row>
    <row r="3" spans="1:11" ht="28" customHeight="1">
      <c r="A3" s="4" t="s">
        <v>134</v>
      </c>
      <c r="B3" s="4" t="s">
        <v>135</v>
      </c>
      <c r="C3" s="4" t="s">
        <v>49</v>
      </c>
      <c r="D3" s="4" t="s">
        <v>14</v>
      </c>
      <c r="E3" s="4" t="s">
        <v>14</v>
      </c>
      <c r="I3" s="4" t="s">
        <v>35</v>
      </c>
    </row>
    <row r="4" spans="1:11" ht="28" customHeight="1">
      <c r="A4" s="4" t="s">
        <v>134</v>
      </c>
      <c r="B4" s="4" t="s">
        <v>135</v>
      </c>
      <c r="C4" s="4" t="s">
        <v>50</v>
      </c>
      <c r="D4" s="4" t="s">
        <v>14</v>
      </c>
      <c r="E4" s="4" t="s">
        <v>14</v>
      </c>
      <c r="I4" s="4" t="s">
        <v>35</v>
      </c>
    </row>
    <row r="5" spans="1:11" ht="28" customHeight="1">
      <c r="A5" s="4" t="s">
        <v>134</v>
      </c>
      <c r="B5" s="4" t="s">
        <v>135</v>
      </c>
      <c r="C5" s="4" t="s">
        <v>51</v>
      </c>
      <c r="D5" s="4" t="s">
        <v>14</v>
      </c>
      <c r="E5" s="4" t="s">
        <v>14</v>
      </c>
      <c r="I5" s="4" t="s">
        <v>35</v>
      </c>
    </row>
    <row r="6" spans="1:11" ht="28">
      <c r="A6" s="4" t="s">
        <v>134</v>
      </c>
      <c r="B6" s="4" t="s">
        <v>136</v>
      </c>
      <c r="C6" s="4" t="s">
        <v>138</v>
      </c>
      <c r="D6" s="4" t="s">
        <v>14</v>
      </c>
      <c r="E6" s="4" t="s">
        <v>14</v>
      </c>
      <c r="I6" s="4" t="s">
        <v>35</v>
      </c>
    </row>
    <row r="7" spans="1:11" ht="45" customHeight="1">
      <c r="A7" s="4" t="s">
        <v>134</v>
      </c>
      <c r="B7" s="4" t="s">
        <v>137</v>
      </c>
      <c r="C7" s="4" t="s">
        <v>139</v>
      </c>
      <c r="D7" s="4">
        <v>4323362</v>
      </c>
      <c r="E7" s="4" t="s">
        <v>153</v>
      </c>
      <c r="H7" s="4" t="s">
        <v>15</v>
      </c>
      <c r="I7" s="4" t="s">
        <v>155</v>
      </c>
      <c r="J7" s="4" t="s">
        <v>156</v>
      </c>
      <c r="K7" s="6" t="s">
        <v>154</v>
      </c>
    </row>
    <row r="8" spans="1:11" ht="46" customHeight="1">
      <c r="A8" s="4" t="s">
        <v>134</v>
      </c>
      <c r="B8" s="4" t="s">
        <v>137</v>
      </c>
      <c r="C8" s="4" t="s">
        <v>140</v>
      </c>
      <c r="D8" s="4">
        <v>4082382</v>
      </c>
      <c r="E8" s="4" t="s">
        <v>157</v>
      </c>
      <c r="H8" s="4" t="s">
        <v>15</v>
      </c>
      <c r="I8" s="4" t="s">
        <v>158</v>
      </c>
      <c r="J8" s="4" t="s">
        <v>159</v>
      </c>
    </row>
    <row r="9" spans="1:11" ht="42">
      <c r="A9" s="4" t="s">
        <v>134</v>
      </c>
      <c r="B9" s="4" t="s">
        <v>137</v>
      </c>
      <c r="C9" s="4" t="s">
        <v>138</v>
      </c>
      <c r="D9" s="4" t="s">
        <v>14</v>
      </c>
      <c r="E9" s="4" t="s">
        <v>14</v>
      </c>
      <c r="I9" s="4" t="s">
        <v>35</v>
      </c>
    </row>
    <row r="10" spans="1:11" ht="29" customHeight="1">
      <c r="A10" s="4" t="s">
        <v>134</v>
      </c>
      <c r="B10" s="4" t="s">
        <v>141</v>
      </c>
      <c r="C10" s="4" t="s">
        <v>144</v>
      </c>
      <c r="D10" s="4">
        <v>4052648</v>
      </c>
      <c r="E10" s="4" t="s">
        <v>161</v>
      </c>
      <c r="H10" s="4" t="s">
        <v>15</v>
      </c>
      <c r="I10" s="4" t="s">
        <v>162</v>
      </c>
      <c r="J10" s="4" t="s">
        <v>163</v>
      </c>
      <c r="K10" s="6" t="s">
        <v>160</v>
      </c>
    </row>
    <row r="11" spans="1:11" ht="28">
      <c r="A11" s="4" t="s">
        <v>134</v>
      </c>
      <c r="B11" s="4" t="s">
        <v>141</v>
      </c>
      <c r="C11" s="4" t="s">
        <v>145</v>
      </c>
      <c r="D11" s="4">
        <v>4148702</v>
      </c>
      <c r="E11" s="4" t="s">
        <v>165</v>
      </c>
      <c r="F11" s="4" t="s">
        <v>15</v>
      </c>
      <c r="K11" s="6" t="s">
        <v>164</v>
      </c>
    </row>
    <row r="12" spans="1:11" ht="42">
      <c r="A12" s="4" t="s">
        <v>134</v>
      </c>
      <c r="B12" s="4" t="s">
        <v>142</v>
      </c>
      <c r="C12" s="4" t="s">
        <v>146</v>
      </c>
      <c r="D12" s="4">
        <v>432586</v>
      </c>
      <c r="E12" s="4" t="s">
        <v>167</v>
      </c>
      <c r="G12" s="4" t="s">
        <v>15</v>
      </c>
      <c r="I12" s="4" t="s">
        <v>168</v>
      </c>
      <c r="J12" s="4" t="s">
        <v>169</v>
      </c>
      <c r="K12" s="6" t="s">
        <v>166</v>
      </c>
    </row>
    <row r="13" spans="1:11" ht="42">
      <c r="A13" s="4" t="s">
        <v>134</v>
      </c>
      <c r="B13" s="4" t="s">
        <v>143</v>
      </c>
      <c r="C13" s="4" t="s">
        <v>53</v>
      </c>
      <c r="D13" s="4">
        <v>4299535</v>
      </c>
      <c r="E13" s="4" t="s">
        <v>81</v>
      </c>
      <c r="F13" s="4" t="s">
        <v>15</v>
      </c>
      <c r="K13" s="6" t="s">
        <v>82</v>
      </c>
    </row>
    <row r="14" spans="1:11" ht="70">
      <c r="A14" s="4" t="s">
        <v>38</v>
      </c>
      <c r="B14" s="4" t="s">
        <v>143</v>
      </c>
      <c r="C14" s="4" t="s">
        <v>147</v>
      </c>
      <c r="D14" s="4">
        <v>4066258</v>
      </c>
      <c r="E14" s="4" t="s">
        <v>170</v>
      </c>
      <c r="G14" s="4" t="s">
        <v>15</v>
      </c>
      <c r="I14" s="4" t="s">
        <v>172</v>
      </c>
      <c r="J14" s="4" t="s">
        <v>122</v>
      </c>
      <c r="K14" s="6" t="s">
        <v>171</v>
      </c>
    </row>
    <row r="15" spans="1:11" ht="42">
      <c r="A15" s="4" t="s">
        <v>38</v>
      </c>
      <c r="B15" s="4" t="s">
        <v>143</v>
      </c>
      <c r="C15" s="4" t="s">
        <v>52</v>
      </c>
      <c r="D15" s="4" t="s">
        <v>14</v>
      </c>
      <c r="E15" s="4" t="s">
        <v>14</v>
      </c>
      <c r="I15" s="4" t="s">
        <v>35</v>
      </c>
    </row>
    <row r="16" spans="1:11" ht="42">
      <c r="A16" s="4" t="s">
        <v>38</v>
      </c>
      <c r="B16" s="4" t="s">
        <v>143</v>
      </c>
      <c r="C16" s="4" t="s">
        <v>148</v>
      </c>
      <c r="D16">
        <v>4027509</v>
      </c>
      <c r="E16" s="4" t="s">
        <v>173</v>
      </c>
      <c r="F16" s="4" t="s">
        <v>174</v>
      </c>
      <c r="K16" s="6" t="s">
        <v>175</v>
      </c>
    </row>
    <row r="18" spans="2:3" ht="15">
      <c r="B18" s="1" t="s">
        <v>176</v>
      </c>
      <c r="C18" s="1">
        <f>COUNTIF(D:D,"N/A")</f>
        <v>6</v>
      </c>
    </row>
    <row r="19" spans="2:3" ht="15">
      <c r="B19" s="1" t="s">
        <v>177</v>
      </c>
      <c r="C19" s="1">
        <f>COUNTIF(F:F,"X")/COUNTIF(A:A,"="&amp;A3)</f>
        <v>0.25</v>
      </c>
    </row>
    <row r="20" spans="2:3" ht="15">
      <c r="B20" s="1" t="s">
        <v>178</v>
      </c>
      <c r="C20" s="1">
        <f>COUNTIF(F:G,"X")/COUNTIF(A:A,"="&amp;A3)</f>
        <v>0.5</v>
      </c>
    </row>
  </sheetData>
  <hyperlinks>
    <hyperlink ref="K2" r:id="rId1" location="/conceptset/1855520/details"/>
    <hyperlink ref="K7" r:id="rId2" location="/conceptset/1855521/details"/>
    <hyperlink ref="K10" r:id="rId3" location="/conceptset/1855522/details"/>
    <hyperlink ref="K11" r:id="rId4" location="/conceptset/1854725/details"/>
    <hyperlink ref="K12" r:id="rId5" location="/conceptset/1855523/details"/>
    <hyperlink ref="K13" r:id="rId6" location="/conceptset/1854300/details"/>
    <hyperlink ref="K14" r:id="rId7" location="/conceptset/1854772/details"/>
    <hyperlink ref="K16" r:id="rId8" location="/conceptset/1854295/details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C1" workbookViewId="0">
      <pane ySplit="1" topLeftCell="A23" activePane="bottomLeft" state="frozen"/>
      <selection pane="bottomLeft" activeCell="H27" sqref="H27"/>
    </sheetView>
  </sheetViews>
  <sheetFormatPr baseColWidth="10" defaultRowHeight="14" x14ac:dyDescent="0"/>
  <cols>
    <col min="1" max="1" width="12.6640625" style="4" customWidth="1"/>
    <col min="2" max="2" width="36.5" style="4" customWidth="1"/>
    <col min="3" max="3" width="20.5" style="4" customWidth="1"/>
    <col min="4" max="4" width="9.33203125" style="4" customWidth="1"/>
    <col min="5" max="5" width="25.1640625" style="4" customWidth="1"/>
    <col min="6" max="6" width="7.1640625" style="4" customWidth="1"/>
    <col min="7" max="7" width="14.6640625" style="4" customWidth="1"/>
    <col min="8" max="8" width="8.6640625" style="4" customWidth="1"/>
    <col min="9" max="9" width="18.83203125" style="4" customWidth="1"/>
    <col min="10" max="10" width="20.83203125" style="4" customWidth="1"/>
    <col min="11" max="11" width="57.5" style="4" customWidth="1"/>
    <col min="12" max="16384" width="10.83203125" style="4"/>
  </cols>
  <sheetData>
    <row r="1" spans="1:11" ht="17" customHeight="1">
      <c r="A1" s="3" t="s">
        <v>10</v>
      </c>
      <c r="B1" s="3" t="s">
        <v>2</v>
      </c>
      <c r="C1" s="3" t="s">
        <v>3</v>
      </c>
      <c r="D1" s="3" t="s">
        <v>0</v>
      </c>
      <c r="E1" s="3" t="s">
        <v>1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t="31" customHeight="1">
      <c r="A2" s="4" t="s">
        <v>38</v>
      </c>
      <c r="B2" s="4" t="s">
        <v>39</v>
      </c>
      <c r="C2" s="5" t="s">
        <v>46</v>
      </c>
      <c r="D2" s="4">
        <v>46236407</v>
      </c>
      <c r="E2" s="4" t="s">
        <v>79</v>
      </c>
      <c r="F2" s="4" t="s">
        <v>15</v>
      </c>
      <c r="K2" s="8" t="s">
        <v>80</v>
      </c>
    </row>
    <row r="3" spans="1:11" ht="34" customHeight="1">
      <c r="A3" s="4" t="s">
        <v>38</v>
      </c>
      <c r="B3" s="4" t="s">
        <v>39</v>
      </c>
      <c r="C3" s="4" t="s">
        <v>47</v>
      </c>
      <c r="D3" s="4" t="s">
        <v>14</v>
      </c>
      <c r="E3" s="4" t="s">
        <v>14</v>
      </c>
      <c r="I3" s="4" t="s">
        <v>35</v>
      </c>
    </row>
    <row r="4" spans="1:11" ht="30" customHeight="1">
      <c r="A4" s="4" t="s">
        <v>38</v>
      </c>
      <c r="B4" s="4" t="s">
        <v>40</v>
      </c>
      <c r="C4" s="4" t="s">
        <v>48</v>
      </c>
      <c r="D4" s="4" t="s">
        <v>14</v>
      </c>
      <c r="E4" s="4" t="s">
        <v>14</v>
      </c>
      <c r="I4" s="4" t="s">
        <v>35</v>
      </c>
    </row>
    <row r="5" spans="1:11" ht="28">
      <c r="A5" s="4" t="s">
        <v>38</v>
      </c>
      <c r="B5" s="4" t="s">
        <v>40</v>
      </c>
      <c r="C5" s="4" t="s">
        <v>47</v>
      </c>
      <c r="D5" s="4" t="s">
        <v>14</v>
      </c>
      <c r="E5" s="4" t="s">
        <v>14</v>
      </c>
      <c r="I5" s="4" t="s">
        <v>35</v>
      </c>
    </row>
    <row r="6" spans="1:11" ht="28">
      <c r="A6" s="4" t="s">
        <v>38</v>
      </c>
      <c r="B6" s="4" t="s">
        <v>41</v>
      </c>
      <c r="C6" s="4" t="s">
        <v>49</v>
      </c>
      <c r="D6" s="4" t="s">
        <v>14</v>
      </c>
      <c r="E6" s="4" t="s">
        <v>14</v>
      </c>
      <c r="I6" s="4" t="s">
        <v>35</v>
      </c>
    </row>
    <row r="7" spans="1:11" ht="28" customHeight="1">
      <c r="A7" s="4" t="s">
        <v>38</v>
      </c>
      <c r="B7" s="4" t="s">
        <v>41</v>
      </c>
      <c r="C7" s="4" t="s">
        <v>50</v>
      </c>
      <c r="D7" s="4" t="s">
        <v>14</v>
      </c>
      <c r="E7" s="4" t="s">
        <v>14</v>
      </c>
      <c r="I7" s="4" t="s">
        <v>35</v>
      </c>
    </row>
    <row r="8" spans="1:11" ht="28">
      <c r="A8" s="4" t="s">
        <v>38</v>
      </c>
      <c r="B8" s="4" t="s">
        <v>41</v>
      </c>
      <c r="C8" s="4" t="s">
        <v>51</v>
      </c>
      <c r="D8" s="4" t="s">
        <v>14</v>
      </c>
      <c r="E8" s="4" t="s">
        <v>14</v>
      </c>
      <c r="I8" s="4" t="s">
        <v>35</v>
      </c>
    </row>
    <row r="9" spans="1:11" ht="28">
      <c r="A9" s="4" t="s">
        <v>38</v>
      </c>
      <c r="B9" s="4" t="s">
        <v>42</v>
      </c>
      <c r="C9" s="4" t="s">
        <v>52</v>
      </c>
      <c r="D9" s="4" t="s">
        <v>14</v>
      </c>
      <c r="E9" s="4" t="s">
        <v>14</v>
      </c>
      <c r="I9" s="4" t="s">
        <v>35</v>
      </c>
    </row>
    <row r="10" spans="1:11" ht="29" customHeight="1">
      <c r="A10" s="4" t="s">
        <v>38</v>
      </c>
      <c r="B10" s="4" t="s">
        <v>42</v>
      </c>
      <c r="C10" s="4" t="s">
        <v>53</v>
      </c>
      <c r="D10" s="4">
        <v>4299535</v>
      </c>
      <c r="E10" s="4" t="s">
        <v>81</v>
      </c>
      <c r="F10" s="4" t="s">
        <v>15</v>
      </c>
      <c r="K10" s="6" t="s">
        <v>82</v>
      </c>
    </row>
    <row r="11" spans="1:11" ht="42">
      <c r="A11" s="4" t="s">
        <v>38</v>
      </c>
      <c r="B11" s="4" t="s">
        <v>43</v>
      </c>
      <c r="C11" s="4" t="s">
        <v>54</v>
      </c>
      <c r="D11" s="4">
        <v>134057</v>
      </c>
      <c r="E11" s="4" t="s">
        <v>83</v>
      </c>
      <c r="G11" s="4" t="s">
        <v>15</v>
      </c>
      <c r="I11" s="4" t="s">
        <v>84</v>
      </c>
      <c r="J11" s="4" t="s">
        <v>86</v>
      </c>
      <c r="K11" s="8" t="s">
        <v>85</v>
      </c>
    </row>
    <row r="12" spans="1:11" ht="28">
      <c r="A12" s="4" t="s">
        <v>38</v>
      </c>
      <c r="B12" s="4" t="s">
        <v>43</v>
      </c>
      <c r="C12" s="4" t="s">
        <v>55</v>
      </c>
      <c r="D12" s="4" t="s">
        <v>14</v>
      </c>
      <c r="E12" s="4" t="s">
        <v>14</v>
      </c>
      <c r="I12" s="4" t="s">
        <v>35</v>
      </c>
    </row>
    <row r="13" spans="1:11" ht="42">
      <c r="A13" s="4" t="s">
        <v>38</v>
      </c>
      <c r="B13" s="4" t="s">
        <v>43</v>
      </c>
      <c r="C13" s="4" t="s">
        <v>56</v>
      </c>
      <c r="D13" s="4">
        <v>4049403</v>
      </c>
      <c r="E13" s="4" t="s">
        <v>88</v>
      </c>
      <c r="G13" s="4" t="s">
        <v>15</v>
      </c>
      <c r="I13" s="4" t="s">
        <v>89</v>
      </c>
      <c r="J13" s="4" t="s">
        <v>90</v>
      </c>
      <c r="K13" s="6" t="s">
        <v>87</v>
      </c>
    </row>
    <row r="14" spans="1:11" ht="70">
      <c r="A14" s="4" t="s">
        <v>38</v>
      </c>
      <c r="B14" s="4" t="s">
        <v>44</v>
      </c>
      <c r="C14" s="4" t="s">
        <v>57</v>
      </c>
      <c r="D14" s="4">
        <v>444100</v>
      </c>
      <c r="E14" s="4" t="s">
        <v>91</v>
      </c>
      <c r="G14" s="4" t="s">
        <v>15</v>
      </c>
      <c r="I14" s="4" t="s">
        <v>94</v>
      </c>
      <c r="J14" s="4" t="s">
        <v>92</v>
      </c>
      <c r="K14" s="6" t="s">
        <v>96</v>
      </c>
    </row>
    <row r="15" spans="1:11" ht="70">
      <c r="A15" s="4" t="s">
        <v>38</v>
      </c>
      <c r="B15" s="4" t="s">
        <v>44</v>
      </c>
      <c r="C15" s="4" t="s">
        <v>58</v>
      </c>
      <c r="D15" s="4">
        <v>442077</v>
      </c>
      <c r="E15" s="4" t="s">
        <v>93</v>
      </c>
      <c r="G15" s="4" t="s">
        <v>15</v>
      </c>
      <c r="I15" s="4" t="s">
        <v>94</v>
      </c>
      <c r="J15" s="4" t="s">
        <v>92</v>
      </c>
      <c r="K15" s="6" t="s">
        <v>95</v>
      </c>
    </row>
    <row r="16" spans="1:11" ht="84">
      <c r="A16" s="4" t="s">
        <v>38</v>
      </c>
      <c r="B16" s="4" t="s">
        <v>44</v>
      </c>
      <c r="C16" s="4" t="s">
        <v>59</v>
      </c>
      <c r="D16" s="4">
        <v>436073</v>
      </c>
      <c r="E16" s="4" t="s">
        <v>97</v>
      </c>
      <c r="G16" s="4" t="s">
        <v>15</v>
      </c>
      <c r="I16" s="4" t="s">
        <v>98</v>
      </c>
      <c r="J16" s="4" t="s">
        <v>99</v>
      </c>
      <c r="K16" s="6" t="s">
        <v>100</v>
      </c>
    </row>
    <row r="17" spans="1:11" ht="42">
      <c r="A17" s="4" t="s">
        <v>38</v>
      </c>
      <c r="B17" s="4" t="s">
        <v>45</v>
      </c>
      <c r="C17" s="4" t="s">
        <v>60</v>
      </c>
      <c r="D17" s="4">
        <v>4234743</v>
      </c>
      <c r="E17" s="4" t="s">
        <v>101</v>
      </c>
      <c r="G17" s="4" t="s">
        <v>15</v>
      </c>
      <c r="I17" s="4" t="s">
        <v>102</v>
      </c>
      <c r="J17" s="4" t="s">
        <v>103</v>
      </c>
      <c r="K17" s="6" t="s">
        <v>104</v>
      </c>
    </row>
    <row r="18" spans="1:11" ht="42">
      <c r="A18" s="4" t="s">
        <v>38</v>
      </c>
      <c r="B18" s="4" t="s">
        <v>64</v>
      </c>
      <c r="C18" s="4" t="s">
        <v>61</v>
      </c>
      <c r="D18" s="4">
        <v>75865</v>
      </c>
      <c r="E18" s="4" t="s">
        <v>106</v>
      </c>
      <c r="H18" s="4" t="s">
        <v>15</v>
      </c>
      <c r="I18" s="4" t="s">
        <v>107</v>
      </c>
      <c r="J18" s="4" t="s">
        <v>108</v>
      </c>
      <c r="K18" s="6" t="s">
        <v>105</v>
      </c>
    </row>
    <row r="19" spans="1:11" ht="42">
      <c r="A19" s="4" t="s">
        <v>38</v>
      </c>
      <c r="B19" s="4" t="s">
        <v>64</v>
      </c>
      <c r="C19" s="4" t="s">
        <v>62</v>
      </c>
      <c r="D19" s="4" t="s">
        <v>14</v>
      </c>
      <c r="E19" s="4" t="s">
        <v>14</v>
      </c>
      <c r="I19" s="4" t="s">
        <v>35</v>
      </c>
    </row>
    <row r="20" spans="1:11" ht="42">
      <c r="A20" s="4" t="s">
        <v>38</v>
      </c>
      <c r="B20" s="4" t="s">
        <v>64</v>
      </c>
      <c r="C20" s="4" t="s">
        <v>63</v>
      </c>
      <c r="D20" s="4">
        <v>381270</v>
      </c>
      <c r="E20" s="4" t="s">
        <v>63</v>
      </c>
      <c r="F20" s="4" t="s">
        <v>15</v>
      </c>
      <c r="K20" s="6" t="s">
        <v>109</v>
      </c>
    </row>
    <row r="21" spans="1:11" ht="42">
      <c r="A21" s="4" t="s">
        <v>38</v>
      </c>
      <c r="B21" s="4" t="s">
        <v>64</v>
      </c>
      <c r="C21" s="4" t="s">
        <v>55</v>
      </c>
      <c r="D21" s="4" t="s">
        <v>14</v>
      </c>
      <c r="E21" s="4" t="s">
        <v>14</v>
      </c>
      <c r="I21" s="4" t="s">
        <v>35</v>
      </c>
    </row>
    <row r="22" spans="1:11" ht="42">
      <c r="A22" s="4" t="s">
        <v>38</v>
      </c>
      <c r="B22" s="4" t="s">
        <v>64</v>
      </c>
      <c r="C22" s="4" t="s">
        <v>65</v>
      </c>
      <c r="D22" s="4">
        <v>36716783</v>
      </c>
      <c r="E22" s="4" t="s">
        <v>111</v>
      </c>
      <c r="F22" s="4" t="s">
        <v>15</v>
      </c>
      <c r="K22" s="6" t="s">
        <v>110</v>
      </c>
    </row>
    <row r="23" spans="1:11" ht="56">
      <c r="A23" s="4" t="s">
        <v>38</v>
      </c>
      <c r="B23" s="4" t="s">
        <v>66</v>
      </c>
      <c r="C23" s="4" t="s">
        <v>69</v>
      </c>
      <c r="D23" s="4">
        <v>4301067</v>
      </c>
      <c r="E23" s="4" t="s">
        <v>112</v>
      </c>
      <c r="H23" s="4" t="s">
        <v>15</v>
      </c>
      <c r="I23" s="4" t="s">
        <v>113</v>
      </c>
      <c r="J23" s="4" t="s">
        <v>108</v>
      </c>
      <c r="K23" s="8" t="s">
        <v>114</v>
      </c>
    </row>
    <row r="24" spans="1:11" ht="28">
      <c r="A24" s="4" t="s">
        <v>38</v>
      </c>
      <c r="B24" s="4" t="s">
        <v>67</v>
      </c>
      <c r="C24" s="4" t="s">
        <v>70</v>
      </c>
      <c r="D24" s="4">
        <v>4297375</v>
      </c>
      <c r="E24" s="4" t="s">
        <v>115</v>
      </c>
      <c r="G24" s="4" t="s">
        <v>15</v>
      </c>
      <c r="I24" s="4" t="s">
        <v>116</v>
      </c>
      <c r="J24" s="4" t="s">
        <v>117</v>
      </c>
      <c r="K24" s="6" t="s">
        <v>118</v>
      </c>
    </row>
    <row r="25" spans="1:11" ht="15">
      <c r="A25" s="4" t="s">
        <v>38</v>
      </c>
      <c r="B25" s="4" t="s">
        <v>67</v>
      </c>
      <c r="C25" s="4" t="s">
        <v>71</v>
      </c>
      <c r="D25" s="4">
        <v>4203148</v>
      </c>
      <c r="E25" s="4" t="s">
        <v>120</v>
      </c>
      <c r="F25" s="4" t="s">
        <v>15</v>
      </c>
      <c r="K25" s="6" t="s">
        <v>119</v>
      </c>
    </row>
    <row r="26" spans="1:11" ht="70">
      <c r="A26" s="4" t="s">
        <v>38</v>
      </c>
      <c r="B26" s="4" t="s">
        <v>68</v>
      </c>
      <c r="C26" s="4" t="s">
        <v>72</v>
      </c>
      <c r="D26" s="4">
        <v>43531150</v>
      </c>
      <c r="E26" s="4" t="s">
        <v>121</v>
      </c>
      <c r="G26" s="4" t="s">
        <v>15</v>
      </c>
      <c r="I26" s="4" t="s">
        <v>124</v>
      </c>
      <c r="J26" s="4" t="s">
        <v>122</v>
      </c>
      <c r="K26" s="6" t="s">
        <v>123</v>
      </c>
    </row>
    <row r="27" spans="1:11" ht="42">
      <c r="A27" s="4" t="s">
        <v>38</v>
      </c>
      <c r="B27" s="4" t="s">
        <v>68</v>
      </c>
      <c r="C27" s="4" t="s">
        <v>73</v>
      </c>
      <c r="D27" s="4" t="s">
        <v>14</v>
      </c>
      <c r="E27" s="4" t="s">
        <v>14</v>
      </c>
      <c r="I27" s="4" t="s">
        <v>35</v>
      </c>
    </row>
    <row r="28" spans="1:11" ht="42">
      <c r="A28" s="4" t="s">
        <v>38</v>
      </c>
      <c r="B28" s="4" t="s">
        <v>68</v>
      </c>
      <c r="C28" s="4" t="s">
        <v>74</v>
      </c>
      <c r="D28" s="4">
        <v>4261829</v>
      </c>
      <c r="E28" s="4" t="s">
        <v>127</v>
      </c>
      <c r="G28" s="4" t="s">
        <v>15</v>
      </c>
      <c r="I28" s="4" t="s">
        <v>126</v>
      </c>
      <c r="J28" s="4" t="s">
        <v>125</v>
      </c>
      <c r="K28" s="6" t="s">
        <v>128</v>
      </c>
    </row>
    <row r="29" spans="1:11" ht="42">
      <c r="A29" s="4" t="s">
        <v>38</v>
      </c>
      <c r="B29" s="4" t="s">
        <v>68</v>
      </c>
      <c r="C29" s="4" t="s">
        <v>75</v>
      </c>
      <c r="D29" s="4" t="s">
        <v>14</v>
      </c>
      <c r="E29" s="4" t="s">
        <v>14</v>
      </c>
      <c r="I29" s="4" t="s">
        <v>35</v>
      </c>
    </row>
    <row r="30" spans="1:11" ht="28">
      <c r="A30" s="4" t="s">
        <v>76</v>
      </c>
      <c r="B30" s="4" t="s">
        <v>77</v>
      </c>
      <c r="C30" s="4" t="s">
        <v>78</v>
      </c>
      <c r="D30" s="4">
        <v>4044878</v>
      </c>
      <c r="E30" s="4" t="s">
        <v>129</v>
      </c>
      <c r="F30" s="4" t="s">
        <v>15</v>
      </c>
      <c r="I30" s="4" t="s">
        <v>130</v>
      </c>
      <c r="J30" s="4" t="s">
        <v>131</v>
      </c>
      <c r="K30" s="6" t="s">
        <v>132</v>
      </c>
    </row>
    <row r="32" spans="1:11" ht="15">
      <c r="B32" s="1" t="s">
        <v>176</v>
      </c>
      <c r="C32" s="1">
        <f>COUNTIF(D:D,"N/A")</f>
        <v>12</v>
      </c>
    </row>
    <row r="33" spans="2:3" ht="15">
      <c r="B33" s="1" t="s">
        <v>177</v>
      </c>
      <c r="C33" s="1">
        <f>COUNTIF(F:F,"X")/COUNTIF(A:A,"="&amp;A17)</f>
        <v>0.21428571428571427</v>
      </c>
    </row>
    <row r="34" spans="2:3" ht="15">
      <c r="B34" s="1" t="s">
        <v>178</v>
      </c>
      <c r="C34" s="1">
        <f>COUNTIF(F:G,"X")/COUNTIF(A:A,"="&amp;A17)</f>
        <v>0.5357142857142857</v>
      </c>
    </row>
  </sheetData>
  <hyperlinks>
    <hyperlink ref="K2" r:id="rId1" location="/conceptset/1855508/conceptset-expression"/>
    <hyperlink ref="K10" r:id="rId2" location="/conceptset/1854300/details"/>
    <hyperlink ref="K11" r:id="rId3" location="/conceptset/1855455/conceptset-expression"/>
    <hyperlink ref="K13" r:id="rId4" location="/conceptset/1855509/details"/>
    <hyperlink ref="K15" r:id="rId5" location="/conceptset/1855511/details"/>
    <hyperlink ref="K14" r:id="rId6" location="/conceptset/1855510/details"/>
    <hyperlink ref="K16" r:id="rId7" location="/conceptset/1855408/details"/>
    <hyperlink ref="K17" r:id="rId8" location="/conceptset/1855512/details"/>
    <hyperlink ref="K18" r:id="rId9" location="/conceptset/1855513/details"/>
    <hyperlink ref="K20" r:id="rId10" location="/conceptset/1855150/details"/>
    <hyperlink ref="K22" r:id="rId11" location="/conceptset/1855514/details"/>
    <hyperlink ref="K23" r:id="rId12" location="/conceptset/1855515/conceptset-expression"/>
    <hyperlink ref="K24" r:id="rId13" location="/conceptset/1855516/details"/>
    <hyperlink ref="K25" r:id="rId14" location="/conceptset/1854491/details"/>
    <hyperlink ref="K26" r:id="rId15" location="/conceptset/1855517/details"/>
    <hyperlink ref="K28" r:id="rId16" location="/conceptset/1855518/details"/>
    <hyperlink ref="K30" r:id="rId17" location="/conceptset/1855519/details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pane ySplit="1" topLeftCell="A2" activePane="bottomLeft" state="frozen"/>
      <selection pane="bottomLeft" activeCell="D47" sqref="D47"/>
    </sheetView>
  </sheetViews>
  <sheetFormatPr baseColWidth="10" defaultRowHeight="15" x14ac:dyDescent="0"/>
  <cols>
    <col min="1" max="1" width="12.6640625" style="1" customWidth="1"/>
    <col min="2" max="2" width="36.5" style="12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11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 ht="26" customHeight="1">
      <c r="A2" s="4" t="s">
        <v>181</v>
      </c>
      <c r="B2" s="10"/>
      <c r="C2" s="5" t="s">
        <v>301</v>
      </c>
      <c r="D2" s="5" t="s">
        <v>187</v>
      </c>
      <c r="E2" s="4"/>
      <c r="F2" s="4"/>
      <c r="G2" s="4"/>
      <c r="H2" s="4"/>
      <c r="I2" s="4"/>
      <c r="J2" s="4"/>
      <c r="K2" s="4"/>
      <c r="L2" s="8"/>
    </row>
    <row r="3" spans="1:12" ht="26" customHeight="1">
      <c r="A3" s="4" t="s">
        <v>181</v>
      </c>
      <c r="B3" s="10"/>
      <c r="C3" s="4" t="s">
        <v>302</v>
      </c>
      <c r="D3" s="4" t="s">
        <v>187</v>
      </c>
      <c r="E3" s="4"/>
      <c r="F3" s="4"/>
      <c r="G3" s="4"/>
      <c r="H3" s="4"/>
      <c r="I3" s="4"/>
      <c r="J3" s="4"/>
      <c r="K3" s="4"/>
      <c r="L3" s="4"/>
    </row>
    <row r="4" spans="1:12" ht="26" customHeight="1">
      <c r="A4" s="4" t="s">
        <v>181</v>
      </c>
      <c r="B4" s="10"/>
      <c r="C4" s="4" t="s">
        <v>303</v>
      </c>
      <c r="D4" s="4" t="s">
        <v>211</v>
      </c>
      <c r="E4" s="4"/>
      <c r="F4" s="4"/>
      <c r="G4" s="4"/>
      <c r="H4" s="4"/>
      <c r="I4" s="4"/>
      <c r="J4" s="4"/>
      <c r="K4" s="4"/>
      <c r="L4" s="4"/>
    </row>
    <row r="5" spans="1:12" ht="26" customHeight="1">
      <c r="A5" s="4" t="s">
        <v>181</v>
      </c>
      <c r="B5" s="10"/>
      <c r="C5" s="4" t="s">
        <v>304</v>
      </c>
      <c r="D5" s="4" t="s">
        <v>206</v>
      </c>
      <c r="E5" s="4"/>
      <c r="F5" s="4"/>
      <c r="J5" s="7"/>
    </row>
    <row r="6" spans="1:12" ht="26" customHeight="1">
      <c r="A6" s="4" t="s">
        <v>181</v>
      </c>
      <c r="B6" s="10"/>
      <c r="C6" s="4" t="s">
        <v>305</v>
      </c>
      <c r="D6" s="4" t="s">
        <v>187</v>
      </c>
      <c r="E6" s="2"/>
      <c r="F6" s="4"/>
      <c r="G6" s="4"/>
      <c r="H6" s="4"/>
      <c r="I6" s="4"/>
      <c r="J6" s="4"/>
      <c r="K6" s="4"/>
      <c r="L6" s="8"/>
    </row>
    <row r="7" spans="1:12" ht="26" customHeight="1">
      <c r="A7" s="4" t="s">
        <v>181</v>
      </c>
      <c r="B7" s="10"/>
      <c r="C7" s="4" t="s">
        <v>303</v>
      </c>
      <c r="D7" s="4" t="s">
        <v>211</v>
      </c>
      <c r="E7" s="4"/>
      <c r="F7" s="4"/>
      <c r="G7" s="4"/>
      <c r="H7" s="4"/>
      <c r="I7" s="4"/>
      <c r="J7" s="4"/>
      <c r="K7" s="4"/>
      <c r="L7" s="6"/>
    </row>
    <row r="8" spans="1:12" ht="26" customHeight="1">
      <c r="A8" s="4" t="s">
        <v>181</v>
      </c>
      <c r="B8" s="10"/>
      <c r="C8" s="4" t="s">
        <v>306</v>
      </c>
      <c r="D8" s="4" t="s">
        <v>211</v>
      </c>
      <c r="E8" s="4"/>
      <c r="F8" s="4"/>
      <c r="J8" s="7"/>
      <c r="K8" s="4"/>
      <c r="L8" s="4"/>
    </row>
    <row r="9" spans="1:12" ht="26" customHeight="1">
      <c r="A9" s="4" t="s">
        <v>181</v>
      </c>
      <c r="B9" s="10"/>
      <c r="C9" s="4" t="s">
        <v>307</v>
      </c>
      <c r="D9" s="4" t="s">
        <v>206</v>
      </c>
      <c r="E9" s="4"/>
      <c r="F9" s="4"/>
      <c r="G9" s="4"/>
      <c r="H9" s="4"/>
      <c r="I9" s="4"/>
      <c r="J9" s="4"/>
      <c r="K9" s="4"/>
      <c r="L9" s="6"/>
    </row>
    <row r="10" spans="1:12" ht="26" customHeight="1">
      <c r="A10" s="4" t="s">
        <v>181</v>
      </c>
      <c r="B10" s="10"/>
      <c r="C10" s="4" t="s">
        <v>308</v>
      </c>
      <c r="D10" s="4" t="s">
        <v>206</v>
      </c>
      <c r="E10" s="4"/>
      <c r="F10" s="4"/>
      <c r="J10" s="7"/>
      <c r="L10" s="4"/>
    </row>
    <row r="11" spans="1:12" ht="26" customHeight="1">
      <c r="A11" s="4" t="s">
        <v>181</v>
      </c>
      <c r="B11" s="10"/>
      <c r="C11" s="4" t="s">
        <v>309</v>
      </c>
      <c r="D11" s="4" t="s">
        <v>192</v>
      </c>
      <c r="E11" s="4"/>
      <c r="F11" s="4"/>
      <c r="J11" s="7"/>
      <c r="L11" s="4"/>
    </row>
    <row r="12" spans="1:12" ht="26" customHeight="1">
      <c r="A12" s="4" t="s">
        <v>181</v>
      </c>
      <c r="B12" s="10"/>
      <c r="C12" s="5" t="s">
        <v>310</v>
      </c>
      <c r="D12" s="5" t="s">
        <v>190</v>
      </c>
      <c r="E12" s="4"/>
      <c r="F12" s="4"/>
      <c r="G12" s="4"/>
      <c r="H12" s="4"/>
      <c r="I12" s="4"/>
      <c r="J12" s="4"/>
      <c r="K12" s="4"/>
      <c r="L12" s="8"/>
    </row>
    <row r="13" spans="1:12" ht="26" customHeight="1">
      <c r="A13" s="4" t="s">
        <v>181</v>
      </c>
      <c r="B13" s="10"/>
      <c r="C13" s="4" t="s">
        <v>311</v>
      </c>
      <c r="D13" s="4" t="s">
        <v>192</v>
      </c>
      <c r="E13" s="4"/>
      <c r="F13" s="4"/>
      <c r="G13" s="4"/>
      <c r="H13" s="4"/>
      <c r="I13" s="4"/>
      <c r="J13" s="4"/>
      <c r="K13" s="4"/>
      <c r="L13" s="4"/>
    </row>
    <row r="14" spans="1:12" ht="26" customHeight="1">
      <c r="A14" s="4" t="s">
        <v>181</v>
      </c>
      <c r="B14" s="10"/>
      <c r="C14" s="4" t="s">
        <v>312</v>
      </c>
      <c r="D14" s="4" t="s">
        <v>190</v>
      </c>
      <c r="E14" s="4"/>
      <c r="F14" s="4"/>
      <c r="G14" s="4"/>
      <c r="H14" s="4"/>
      <c r="I14" s="4"/>
      <c r="J14" s="4"/>
      <c r="K14" s="4"/>
      <c r="L14" s="4"/>
    </row>
    <row r="15" spans="1:12" ht="26" customHeight="1">
      <c r="A15" s="4" t="s">
        <v>181</v>
      </c>
      <c r="B15" s="10"/>
      <c r="C15" s="4" t="s">
        <v>305</v>
      </c>
      <c r="D15" s="4" t="s">
        <v>187</v>
      </c>
      <c r="E15" s="4"/>
      <c r="F15" s="4"/>
      <c r="J15" s="7"/>
    </row>
    <row r="16" spans="1:12" ht="26" customHeight="1">
      <c r="A16" s="4" t="s">
        <v>181</v>
      </c>
      <c r="B16" s="10"/>
      <c r="C16" s="4" t="s">
        <v>313</v>
      </c>
      <c r="D16" s="4" t="s">
        <v>211</v>
      </c>
      <c r="E16" s="2"/>
      <c r="F16" s="4"/>
      <c r="G16" s="4"/>
      <c r="H16" s="4"/>
      <c r="I16" s="4"/>
      <c r="J16" s="4"/>
      <c r="K16" s="4"/>
      <c r="L16" s="8"/>
    </row>
    <row r="17" spans="1:12" ht="26" customHeight="1">
      <c r="A17" s="4" t="s">
        <v>181</v>
      </c>
      <c r="B17" s="10"/>
      <c r="C17" s="4" t="s">
        <v>298</v>
      </c>
      <c r="D17" s="4" t="s">
        <v>203</v>
      </c>
      <c r="E17" s="4"/>
      <c r="F17" s="4"/>
      <c r="G17" s="4"/>
      <c r="H17" s="4"/>
      <c r="I17" s="4"/>
      <c r="J17" s="4"/>
      <c r="K17" s="4"/>
      <c r="L17" s="6"/>
    </row>
    <row r="18" spans="1:12" ht="26" customHeight="1">
      <c r="A18" s="4" t="s">
        <v>181</v>
      </c>
      <c r="B18" s="10"/>
      <c r="C18" s="4" t="s">
        <v>314</v>
      </c>
      <c r="D18" s="4" t="s">
        <v>187</v>
      </c>
      <c r="E18" s="4"/>
      <c r="F18" s="4"/>
      <c r="J18" s="7"/>
      <c r="K18" s="4"/>
      <c r="L18" s="4"/>
    </row>
    <row r="19" spans="1:12" ht="26" customHeight="1">
      <c r="A19" s="4" t="s">
        <v>181</v>
      </c>
      <c r="B19" s="10"/>
      <c r="C19" s="4" t="s">
        <v>62</v>
      </c>
      <c r="D19" s="4" t="s">
        <v>284</v>
      </c>
      <c r="E19" s="4"/>
      <c r="F19" s="4"/>
      <c r="G19" s="4"/>
      <c r="H19" s="4"/>
      <c r="I19" s="4"/>
      <c r="J19" s="4"/>
      <c r="K19" s="4"/>
      <c r="L19" s="6"/>
    </row>
    <row r="20" spans="1:12" ht="26" customHeight="1">
      <c r="A20" s="4" t="s">
        <v>181</v>
      </c>
      <c r="B20" s="10"/>
      <c r="C20" s="4" t="s">
        <v>301</v>
      </c>
      <c r="D20" s="4" t="s">
        <v>187</v>
      </c>
      <c r="E20" s="4"/>
      <c r="F20" s="4"/>
      <c r="J20" s="7"/>
      <c r="L20" s="4"/>
    </row>
    <row r="21" spans="1:12" ht="26" customHeight="1">
      <c r="A21" s="4" t="s">
        <v>181</v>
      </c>
      <c r="B21" s="10"/>
      <c r="C21" s="5" t="s">
        <v>305</v>
      </c>
      <c r="D21" s="5" t="s">
        <v>187</v>
      </c>
      <c r="E21" s="4"/>
      <c r="F21" s="4"/>
      <c r="G21" s="4"/>
      <c r="H21" s="4"/>
      <c r="I21" s="4"/>
      <c r="J21" s="4"/>
      <c r="K21" s="4"/>
      <c r="L21" s="8"/>
    </row>
    <row r="22" spans="1:12" ht="26" customHeight="1">
      <c r="A22" s="4" t="s">
        <v>181</v>
      </c>
      <c r="B22" s="10"/>
      <c r="C22" s="4" t="s">
        <v>315</v>
      </c>
      <c r="D22" s="4" t="s">
        <v>203</v>
      </c>
      <c r="E22" s="4"/>
      <c r="F22" s="4"/>
      <c r="G22" s="4"/>
      <c r="H22" s="4"/>
      <c r="I22" s="4"/>
      <c r="J22" s="4"/>
      <c r="K22" s="4"/>
      <c r="L22" s="4"/>
    </row>
    <row r="23" spans="1:12" ht="26" customHeight="1">
      <c r="A23" s="4" t="s">
        <v>181</v>
      </c>
      <c r="B23" s="10"/>
      <c r="C23" s="4" t="s">
        <v>316</v>
      </c>
      <c r="D23" s="4" t="s">
        <v>211</v>
      </c>
      <c r="E23" s="4"/>
      <c r="F23" s="4"/>
      <c r="G23" s="4"/>
      <c r="H23" s="4"/>
      <c r="I23" s="4"/>
      <c r="J23" s="4"/>
      <c r="K23" s="4"/>
      <c r="L23" s="4"/>
    </row>
    <row r="24" spans="1:12" ht="26" customHeight="1">
      <c r="A24" s="4" t="s">
        <v>181</v>
      </c>
      <c r="B24" s="10"/>
      <c r="C24" s="4" t="s">
        <v>317</v>
      </c>
      <c r="D24" s="4" t="s">
        <v>203</v>
      </c>
      <c r="E24" s="4"/>
      <c r="F24" s="4"/>
      <c r="J24" s="7"/>
    </row>
    <row r="25" spans="1:12" ht="26" customHeight="1">
      <c r="A25" s="4" t="s">
        <v>181</v>
      </c>
      <c r="B25" s="10"/>
      <c r="C25" s="4" t="s">
        <v>318</v>
      </c>
      <c r="D25" s="4" t="s">
        <v>203</v>
      </c>
      <c r="E25" s="2"/>
      <c r="F25" s="4"/>
      <c r="G25" s="4"/>
      <c r="H25" s="4"/>
      <c r="I25" s="4"/>
      <c r="J25" s="4"/>
      <c r="K25" s="4"/>
      <c r="L25" s="8"/>
    </row>
    <row r="26" spans="1:12" ht="26" customHeight="1">
      <c r="A26" s="4" t="s">
        <v>181</v>
      </c>
      <c r="B26" s="10"/>
      <c r="C26" s="4" t="s">
        <v>319</v>
      </c>
      <c r="D26" s="4" t="s">
        <v>203</v>
      </c>
      <c r="E26" s="4"/>
      <c r="F26" s="4"/>
      <c r="G26" s="4"/>
      <c r="H26" s="4"/>
      <c r="I26" s="4"/>
      <c r="J26" s="4"/>
      <c r="K26" s="4"/>
      <c r="L26" s="6"/>
    </row>
    <row r="27" spans="1:12" ht="26" customHeight="1">
      <c r="A27" s="4" t="s">
        <v>181</v>
      </c>
      <c r="B27" s="10"/>
      <c r="C27" s="4" t="s">
        <v>320</v>
      </c>
      <c r="D27" s="4" t="s">
        <v>282</v>
      </c>
      <c r="E27" s="4"/>
      <c r="F27" s="4"/>
      <c r="J27" s="7"/>
      <c r="K27" s="4"/>
      <c r="L27" s="4"/>
    </row>
    <row r="28" spans="1:12" ht="26" customHeight="1">
      <c r="A28" s="4" t="s">
        <v>181</v>
      </c>
      <c r="B28" s="10"/>
      <c r="C28" s="4" t="s">
        <v>321</v>
      </c>
      <c r="D28" s="4" t="s">
        <v>187</v>
      </c>
      <c r="E28" s="4"/>
      <c r="F28" s="4"/>
      <c r="G28" s="4"/>
      <c r="H28" s="4"/>
      <c r="I28" s="4"/>
      <c r="J28" s="4"/>
      <c r="K28" s="4"/>
      <c r="L28" s="6"/>
    </row>
    <row r="29" spans="1:12" ht="26" customHeight="1">
      <c r="A29" s="4" t="s">
        <v>181</v>
      </c>
      <c r="B29" s="10"/>
      <c r="C29" s="4" t="s">
        <v>322</v>
      </c>
      <c r="D29" s="4" t="s">
        <v>187</v>
      </c>
      <c r="E29" s="4"/>
      <c r="F29" s="4"/>
      <c r="J29" s="7"/>
      <c r="L29" s="4"/>
    </row>
    <row r="30" spans="1:12" ht="26" customHeight="1">
      <c r="A30" s="4" t="s">
        <v>181</v>
      </c>
      <c r="B30" s="10"/>
      <c r="C30" s="4" t="s">
        <v>323</v>
      </c>
      <c r="D30" s="4" t="s">
        <v>211</v>
      </c>
      <c r="E30" s="4"/>
      <c r="F30" s="4"/>
      <c r="J30" s="7"/>
      <c r="L30" s="4"/>
    </row>
    <row r="31" spans="1:12" ht="26" customHeight="1">
      <c r="A31" s="4" t="s">
        <v>181</v>
      </c>
      <c r="B31" s="10"/>
      <c r="C31" s="5" t="s">
        <v>324</v>
      </c>
      <c r="D31" s="5" t="s">
        <v>284</v>
      </c>
      <c r="E31" s="4"/>
      <c r="F31" s="4"/>
      <c r="G31" s="4"/>
      <c r="H31" s="4"/>
      <c r="I31" s="4"/>
      <c r="J31" s="4"/>
      <c r="K31" s="4"/>
      <c r="L31" s="8"/>
    </row>
    <row r="32" spans="1:12" ht="26" customHeight="1">
      <c r="A32" s="4" t="s">
        <v>181</v>
      </c>
      <c r="B32" s="10"/>
      <c r="C32" s="4" t="s">
        <v>325</v>
      </c>
      <c r="D32" s="4" t="s">
        <v>187</v>
      </c>
      <c r="E32" s="4"/>
      <c r="F32" s="4"/>
      <c r="G32" s="4"/>
      <c r="H32" s="4"/>
      <c r="I32" s="4"/>
      <c r="J32" s="4"/>
      <c r="K32" s="4"/>
      <c r="L32" s="4"/>
    </row>
    <row r="33" spans="1:12" ht="26" customHeight="1">
      <c r="A33" s="4" t="s">
        <v>181</v>
      </c>
      <c r="B33" s="10"/>
      <c r="C33" s="4" t="s">
        <v>326</v>
      </c>
      <c r="D33" s="4" t="s">
        <v>223</v>
      </c>
      <c r="E33" s="4"/>
      <c r="F33" s="4"/>
      <c r="G33" s="4"/>
      <c r="H33" s="4"/>
      <c r="I33" s="4"/>
      <c r="J33" s="4"/>
      <c r="K33" s="4"/>
      <c r="L33" s="4"/>
    </row>
    <row r="34" spans="1:12" ht="26" customHeight="1">
      <c r="A34" s="4" t="s">
        <v>181</v>
      </c>
      <c r="B34" s="10"/>
      <c r="C34" s="4" t="s">
        <v>53</v>
      </c>
      <c r="D34" s="4" t="s">
        <v>187</v>
      </c>
      <c r="E34" s="4"/>
      <c r="F34" s="4"/>
      <c r="J34" s="7"/>
    </row>
    <row r="35" spans="1:12" ht="26" customHeight="1">
      <c r="A35" s="4" t="s">
        <v>181</v>
      </c>
      <c r="B35" s="10"/>
      <c r="C35" s="4" t="s">
        <v>327</v>
      </c>
      <c r="D35" s="4" t="s">
        <v>187</v>
      </c>
      <c r="E35" s="2"/>
      <c r="F35" s="4"/>
      <c r="G35" s="4"/>
      <c r="H35" s="4"/>
      <c r="I35" s="4"/>
      <c r="J35" s="4"/>
      <c r="K35" s="4"/>
      <c r="L35" s="8"/>
    </row>
    <row r="36" spans="1:12" ht="26" customHeight="1">
      <c r="A36" s="4" t="s">
        <v>181</v>
      </c>
      <c r="B36" s="10"/>
      <c r="C36" s="4" t="s">
        <v>328</v>
      </c>
      <c r="D36" s="4" t="s">
        <v>187</v>
      </c>
      <c r="E36" s="4"/>
      <c r="F36" s="4"/>
      <c r="G36" s="4"/>
      <c r="H36" s="4"/>
      <c r="I36" s="4"/>
      <c r="J36" s="4"/>
      <c r="K36" s="4"/>
      <c r="L36" s="6"/>
    </row>
    <row r="37" spans="1:12" ht="26" customHeight="1">
      <c r="A37" s="4" t="s">
        <v>181</v>
      </c>
      <c r="B37" s="10"/>
      <c r="C37" s="4" t="s">
        <v>329</v>
      </c>
      <c r="D37" s="4" t="s">
        <v>187</v>
      </c>
      <c r="E37" s="4"/>
      <c r="F37" s="4"/>
      <c r="J37" s="7"/>
      <c r="K37" s="4"/>
      <c r="L37" s="4"/>
    </row>
    <row r="38" spans="1:12" ht="26" customHeight="1">
      <c r="A38" s="4" t="s">
        <v>181</v>
      </c>
      <c r="B38" s="10"/>
      <c r="C38" s="4" t="s">
        <v>330</v>
      </c>
      <c r="D38" s="4" t="s">
        <v>187</v>
      </c>
      <c r="E38" s="4"/>
      <c r="F38" s="4"/>
      <c r="G38" s="4"/>
      <c r="H38" s="4"/>
      <c r="I38" s="4"/>
      <c r="J38" s="4"/>
      <c r="K38" s="4"/>
      <c r="L38" s="6"/>
    </row>
    <row r="39" spans="1:12" ht="26" customHeight="1">
      <c r="A39" s="4" t="s">
        <v>181</v>
      </c>
      <c r="B39" s="10"/>
      <c r="C39" s="4" t="s">
        <v>331</v>
      </c>
      <c r="D39" s="4" t="s">
        <v>187</v>
      </c>
      <c r="E39" s="4"/>
      <c r="F39" s="4"/>
      <c r="J39" s="7"/>
      <c r="L39" s="4"/>
    </row>
    <row r="40" spans="1:12" ht="26" customHeight="1">
      <c r="A40" s="4" t="s">
        <v>181</v>
      </c>
      <c r="B40" s="10"/>
      <c r="C40" s="4" t="s">
        <v>332</v>
      </c>
      <c r="D40" s="4" t="s">
        <v>187</v>
      </c>
      <c r="E40" s="4"/>
      <c r="F40" s="4"/>
      <c r="J40" s="7"/>
      <c r="L40" s="4"/>
    </row>
    <row r="41" spans="1:12" ht="26" customHeight="1">
      <c r="A41" s="4" t="s">
        <v>181</v>
      </c>
      <c r="B41" s="10"/>
      <c r="C41" s="5" t="s">
        <v>333</v>
      </c>
      <c r="D41" s="5" t="s">
        <v>211</v>
      </c>
      <c r="E41" s="4"/>
      <c r="F41" s="4"/>
      <c r="G41" s="4"/>
      <c r="H41" s="4"/>
      <c r="I41" s="4"/>
      <c r="J41" s="4"/>
      <c r="K41" s="4"/>
      <c r="L41" s="8"/>
    </row>
    <row r="42" spans="1:12" ht="26" customHeight="1">
      <c r="A42" s="4" t="s">
        <v>181</v>
      </c>
      <c r="B42" s="10"/>
      <c r="C42" s="4" t="s">
        <v>334</v>
      </c>
      <c r="D42" s="4" t="s">
        <v>187</v>
      </c>
      <c r="E42" s="4"/>
      <c r="F42" s="4"/>
      <c r="G42" s="4"/>
      <c r="H42" s="4"/>
      <c r="I42" s="4"/>
      <c r="J42" s="4"/>
      <c r="K42" s="4"/>
      <c r="L42" s="4"/>
    </row>
    <row r="43" spans="1:12" ht="26" customHeight="1">
      <c r="A43" s="4" t="s">
        <v>181</v>
      </c>
      <c r="B43" s="10"/>
      <c r="C43" s="4" t="s">
        <v>120</v>
      </c>
      <c r="D43" s="4" t="s">
        <v>292</v>
      </c>
      <c r="E43" s="4"/>
      <c r="F43" s="4"/>
      <c r="G43" s="4"/>
      <c r="H43" s="4"/>
      <c r="I43" s="4"/>
      <c r="J43" s="4"/>
      <c r="K43" s="4"/>
      <c r="L43" s="4"/>
    </row>
    <row r="44" spans="1:12" ht="26" customHeight="1">
      <c r="A44" s="4" t="s">
        <v>181</v>
      </c>
      <c r="B44" s="10"/>
      <c r="C44" s="4" t="s">
        <v>335</v>
      </c>
      <c r="D44" s="4" t="s">
        <v>187</v>
      </c>
      <c r="E44" s="4"/>
      <c r="F44" s="4"/>
      <c r="J44" s="7"/>
    </row>
    <row r="45" spans="1:12" ht="26" customHeight="1">
      <c r="A45" s="4" t="s">
        <v>181</v>
      </c>
      <c r="B45" s="10"/>
      <c r="C45" s="4" t="s">
        <v>336</v>
      </c>
      <c r="D45" s="4" t="s">
        <v>187</v>
      </c>
      <c r="E45" s="2"/>
      <c r="F45" s="4"/>
      <c r="G45" s="4"/>
      <c r="H45" s="4"/>
      <c r="I45" s="4"/>
      <c r="J45" s="4"/>
      <c r="K45" s="4"/>
      <c r="L45" s="8"/>
    </row>
    <row r="46" spans="1:12" ht="26" customHeight="1">
      <c r="A46" s="4" t="s">
        <v>181</v>
      </c>
      <c r="B46" s="10"/>
      <c r="C46" s="4" t="s">
        <v>220</v>
      </c>
      <c r="D46" s="4" t="s">
        <v>187</v>
      </c>
      <c r="E46" s="4"/>
      <c r="F46" s="4"/>
      <c r="G46" s="4"/>
      <c r="H46" s="4"/>
      <c r="I46" s="4"/>
      <c r="J46" s="4"/>
      <c r="K46" s="4"/>
      <c r="L46" s="6"/>
    </row>
    <row r="47" spans="1:12" ht="26" customHeight="1">
      <c r="A47" s="4" t="s">
        <v>181</v>
      </c>
      <c r="B47" s="10"/>
      <c r="C47" s="4" t="s">
        <v>337</v>
      </c>
      <c r="D47" s="4" t="s">
        <v>187</v>
      </c>
      <c r="E47" s="4"/>
      <c r="F47" s="4"/>
      <c r="J47" s="7"/>
      <c r="K47" s="4"/>
      <c r="L47" s="4"/>
    </row>
    <row r="48" spans="1:12" ht="26" customHeight="1">
      <c r="A48" s="4" t="s">
        <v>181</v>
      </c>
      <c r="B48" s="10"/>
      <c r="C48" s="4" t="s">
        <v>338</v>
      </c>
      <c r="D48" s="4" t="s">
        <v>187</v>
      </c>
      <c r="E48" s="4"/>
      <c r="F48" s="4"/>
      <c r="G48" s="4"/>
      <c r="H48" s="4"/>
      <c r="I48" s="4"/>
      <c r="J48" s="4"/>
      <c r="K48" s="4"/>
      <c r="L48" s="6"/>
    </row>
    <row r="49" spans="1:12" ht="26" customHeight="1">
      <c r="A49" s="4" t="s">
        <v>181</v>
      </c>
      <c r="B49" s="10"/>
      <c r="C49" s="4" t="s">
        <v>339</v>
      </c>
      <c r="D49" s="4" t="s">
        <v>206</v>
      </c>
      <c r="E49" s="4"/>
      <c r="F49" s="4"/>
      <c r="J49" s="7"/>
      <c r="L49" s="4"/>
    </row>
    <row r="50" spans="1:12" ht="26" customHeight="1">
      <c r="A50" s="4" t="s">
        <v>181</v>
      </c>
      <c r="B50" s="10"/>
      <c r="C50" s="4" t="s">
        <v>340</v>
      </c>
      <c r="D50" s="4" t="s">
        <v>206</v>
      </c>
      <c r="E50" s="4"/>
      <c r="F50" s="4"/>
      <c r="J50" s="7"/>
      <c r="L50" s="4"/>
    </row>
    <row r="51" spans="1:12" ht="26" customHeight="1">
      <c r="A51" s="4" t="s">
        <v>181</v>
      </c>
      <c r="B51" s="10"/>
      <c r="C51" s="4" t="s">
        <v>341</v>
      </c>
      <c r="D51" s="4" t="s">
        <v>206</v>
      </c>
      <c r="E51" s="4"/>
      <c r="F51" s="4"/>
      <c r="J51" s="7"/>
      <c r="L51" s="4"/>
    </row>
    <row r="54" spans="1:12">
      <c r="B54" s="12" t="s">
        <v>176</v>
      </c>
      <c r="C54" s="1">
        <f>COUNTIF(E:E,"N/A")</f>
        <v>0</v>
      </c>
    </row>
    <row r="55" spans="1:12">
      <c r="B55" s="12" t="s">
        <v>273</v>
      </c>
      <c r="C55" s="1" t="e">
        <f>COUNTIF(G:G,"X")/COUNTIF(A:A,"="&amp;#REF!)</f>
        <v>#DIV/0!</v>
      </c>
      <c r="D55" s="1" t="e">
        <f>COUNTIF(G:H,"X")/COUNTIF(A:A,"="&amp;#REF!)</f>
        <v>#DIV/0!</v>
      </c>
    </row>
    <row r="56" spans="1:12">
      <c r="B56" s="12" t="s">
        <v>272</v>
      </c>
      <c r="C56" s="1" t="e">
        <f>COUNTIF(G:G,"X")/(COUNTIF(A:A,"="&amp;#REF!)-C54)</f>
        <v>#DIV/0!</v>
      </c>
      <c r="D56" s="1" t="e">
        <f>COUNTIF(G:H,"X")/(COUNTIF(A:A,"="&amp;#REF!)-C54)</f>
        <v>#DIV/0!</v>
      </c>
    </row>
    <row r="57" spans="1:12">
      <c r="B57" s="12" t="s">
        <v>274</v>
      </c>
      <c r="C57" s="1" t="e">
        <f>2*((C55*C56)/(C55+C56))</f>
        <v>#DIV/0!</v>
      </c>
      <c r="D57" s="1" t="e">
        <f>2*((D55*D56)/(D55+D56))</f>
        <v>#DIV/0!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pane ySplit="1" topLeftCell="A2" activePane="bottomLeft" state="frozen"/>
      <selection pane="bottomLeft" activeCell="C2" sqref="C2:C9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 ht="34" customHeight="1">
      <c r="A2" s="4" t="s">
        <v>182</v>
      </c>
      <c r="B2" s="4" t="s">
        <v>349</v>
      </c>
      <c r="C2" s="5" t="s">
        <v>342</v>
      </c>
      <c r="D2" s="5" t="s">
        <v>187</v>
      </c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">
        <v>182</v>
      </c>
      <c r="B3" s="4" t="s">
        <v>349</v>
      </c>
      <c r="C3" s="4" t="s">
        <v>343</v>
      </c>
      <c r="D3" s="4" t="s">
        <v>223</v>
      </c>
      <c r="E3" s="4"/>
      <c r="F3" s="4"/>
      <c r="G3" s="4"/>
      <c r="H3" s="4"/>
      <c r="I3" s="4"/>
      <c r="J3" s="4"/>
      <c r="K3" s="4"/>
      <c r="L3" s="4"/>
    </row>
    <row r="4" spans="1:12" ht="34" customHeight="1">
      <c r="A4" s="4" t="s">
        <v>182</v>
      </c>
      <c r="B4" s="4" t="s">
        <v>349</v>
      </c>
      <c r="C4" s="4" t="s">
        <v>344</v>
      </c>
      <c r="D4" s="4" t="s">
        <v>211</v>
      </c>
      <c r="E4" s="4"/>
      <c r="F4" s="4"/>
      <c r="G4" s="4"/>
      <c r="H4" s="4"/>
      <c r="I4" s="4"/>
      <c r="J4" s="4"/>
      <c r="K4" s="4"/>
      <c r="L4" s="4"/>
    </row>
    <row r="5" spans="1:12" ht="34" customHeight="1">
      <c r="A5" s="4" t="s">
        <v>182</v>
      </c>
      <c r="B5" s="4" t="s">
        <v>350</v>
      </c>
      <c r="C5" s="4" t="s">
        <v>345</v>
      </c>
      <c r="D5" s="4" t="s">
        <v>187</v>
      </c>
      <c r="E5" s="4"/>
      <c r="F5" s="4"/>
      <c r="J5" s="7"/>
    </row>
    <row r="6" spans="1:12" ht="34" customHeight="1">
      <c r="A6" s="4" t="s">
        <v>182</v>
      </c>
      <c r="B6" s="4" t="s">
        <v>351</v>
      </c>
      <c r="C6" s="4" t="s">
        <v>346</v>
      </c>
      <c r="D6" s="4" t="s">
        <v>187</v>
      </c>
      <c r="E6" s="2"/>
      <c r="F6" s="4"/>
      <c r="G6" s="4"/>
      <c r="H6" s="4"/>
      <c r="I6" s="4"/>
      <c r="J6" s="4"/>
      <c r="K6" s="4"/>
      <c r="L6" s="8"/>
    </row>
    <row r="7" spans="1:12" ht="34" customHeight="1">
      <c r="A7" s="4" t="s">
        <v>182</v>
      </c>
      <c r="B7" s="4" t="s">
        <v>352</v>
      </c>
      <c r="C7" s="4" t="s">
        <v>347</v>
      </c>
      <c r="D7" s="4" t="s">
        <v>206</v>
      </c>
      <c r="E7" s="4"/>
      <c r="F7" s="4"/>
      <c r="G7" s="4"/>
      <c r="H7" s="4"/>
      <c r="I7" s="4"/>
      <c r="J7" s="4"/>
      <c r="K7" s="4"/>
      <c r="L7" s="6"/>
    </row>
    <row r="8" spans="1:12" ht="34" customHeight="1">
      <c r="A8" s="4" t="s">
        <v>182</v>
      </c>
      <c r="B8" s="4" t="s">
        <v>352</v>
      </c>
      <c r="C8" s="4" t="s">
        <v>348</v>
      </c>
      <c r="D8" s="4" t="s">
        <v>187</v>
      </c>
      <c r="E8" s="4"/>
      <c r="F8" s="4"/>
      <c r="J8" s="7"/>
      <c r="K8" s="4"/>
      <c r="L8" s="4"/>
    </row>
    <row r="9" spans="1:12" ht="34" customHeight="1">
      <c r="A9" s="4" t="s">
        <v>182</v>
      </c>
      <c r="B9" s="4" t="s">
        <v>353</v>
      </c>
      <c r="C9" s="4" t="s">
        <v>140</v>
      </c>
      <c r="D9" s="4" t="s">
        <v>203</v>
      </c>
      <c r="E9" s="4"/>
      <c r="F9" s="4"/>
      <c r="G9" s="4"/>
      <c r="H9" s="4"/>
      <c r="I9" s="4"/>
      <c r="J9" s="4"/>
      <c r="K9" s="4"/>
      <c r="L9" s="6"/>
    </row>
    <row r="12" spans="1:12">
      <c r="B12" s="1" t="s">
        <v>176</v>
      </c>
      <c r="C12" s="1">
        <f>COUNTIF(E:E,"N/A")</f>
        <v>0</v>
      </c>
    </row>
    <row r="13" spans="1:12">
      <c r="B13" s="1" t="s">
        <v>177</v>
      </c>
      <c r="C13" s="1">
        <f>COUNTIF(G:G,"X")/COUNTIF(A:A,"="&amp;A2)</f>
        <v>0</v>
      </c>
    </row>
    <row r="14" spans="1:12">
      <c r="B14" s="1" t="s">
        <v>178</v>
      </c>
      <c r="C14" s="1">
        <f>COUNTIF(G:H,"X")/COUNTIF(A:A,"="&amp;A2)</f>
        <v>0</v>
      </c>
    </row>
  </sheetData>
  <phoneticPr fontId="7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NCT00737958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ca="1">MID(CELL("filename",A1),FIND("]",CELL("filename",A1))+1,31)</f>
        <v>NCT00737958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ref="A4:A14" ca="1" si="0">MID(CELL("filename",A2),FIND("]",CELL("filename",A2))+1,31)</f>
        <v>NCT00737958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NCT00737958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NCT00737958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NCT00737958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NCT00737958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NCT00737958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NCT00737958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NCT00737958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NCT00737958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NCT00737958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NCT00737958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NCT00791427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NCT00791427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NCT00791427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NCT00791427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NCT00791427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NCT00791427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NCT00791427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NCT00791427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NCT00791427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NCT00791427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NCT00791427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NCT00791427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NCT00791427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NCT01301118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NCT01301118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NCT01301118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NCT01301118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NCT01301118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NCT01301118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NCT01301118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NCT01301118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NCT01301118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NCT01301118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NCT01301118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NCT01301118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NCT01301118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NCT01317927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NCT01317927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NCT01317927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NCT01317927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NCT01317927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NCT01317927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NCT01317927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NCT01317927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NCT01317927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NCT01317927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NCT01317927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NCT01317927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NCT01317927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5" x14ac:dyDescent="0"/>
  <cols>
    <col min="1" max="1" width="12.6640625" style="1" customWidth="1"/>
    <col min="2" max="2" width="36.5" style="1" customWidth="1"/>
    <col min="3" max="4" width="20.5" style="1" customWidth="1"/>
    <col min="5" max="5" width="9.5" style="1" customWidth="1"/>
    <col min="6" max="6" width="25.1640625" style="1" customWidth="1"/>
    <col min="7" max="7" width="7.1640625" style="1" customWidth="1"/>
    <col min="8" max="8" width="14.6640625" style="1" customWidth="1"/>
    <col min="9" max="9" width="8.6640625" style="1" customWidth="1"/>
    <col min="10" max="10" width="18.83203125" style="1" customWidth="1"/>
    <col min="11" max="11" width="20.83203125" style="1" customWidth="1"/>
    <col min="12" max="12" width="57.5" style="1" customWidth="1"/>
    <col min="13" max="16384" width="10.83203125" style="1"/>
  </cols>
  <sheetData>
    <row r="1" spans="1:12">
      <c r="A1" s="3" t="s">
        <v>10</v>
      </c>
      <c r="B1" s="3" t="s">
        <v>2</v>
      </c>
      <c r="C1" s="3" t="s">
        <v>3</v>
      </c>
      <c r="D1" s="3" t="s">
        <v>186</v>
      </c>
      <c r="E1" s="3" t="s">
        <v>0</v>
      </c>
      <c r="F1" s="3" t="s">
        <v>1</v>
      </c>
      <c r="G1" s="3" t="s">
        <v>4</v>
      </c>
      <c r="H1" s="3" t="s">
        <v>5</v>
      </c>
      <c r="I1" s="3" t="s">
        <v>6</v>
      </c>
      <c r="J1"/>
      <c r="K1"/>
      <c r="L1"/>
    </row>
    <row r="2" spans="1:12">
      <c r="A2" s="4" t="str">
        <f ca="1">MID(CELL("filename",A1),FIND("]",CELL("filename",A1))+1,31)</f>
        <v>NCT01573676</v>
      </c>
      <c r="B2" s="4"/>
      <c r="C2" s="5"/>
      <c r="D2" s="5"/>
      <c r="E2" s="4"/>
      <c r="F2" s="4"/>
      <c r="G2" s="4"/>
      <c r="H2" s="4"/>
      <c r="I2" s="4"/>
      <c r="J2" s="4"/>
      <c r="K2" s="4"/>
      <c r="L2" s="8"/>
    </row>
    <row r="3" spans="1:12" ht="34" customHeight="1">
      <c r="A3" s="4" t="str">
        <f t="shared" ref="A3:A14" ca="1" si="0">MID(CELL("filename",A2),FIND("]",CELL("filename",A2))+1,31)</f>
        <v>NCT01573676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33" customHeight="1">
      <c r="A4" s="4" t="str">
        <f t="shared" ca="1" si="0"/>
        <v>NCT01573676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 t="str">
        <f t="shared" ca="1" si="0"/>
        <v>NCT01573676</v>
      </c>
      <c r="B5" s="4"/>
      <c r="C5" s="4"/>
      <c r="D5" s="4"/>
      <c r="E5" s="4"/>
      <c r="F5" s="4"/>
      <c r="J5" s="7"/>
    </row>
    <row r="6" spans="1:12">
      <c r="A6" s="4" t="str">
        <f t="shared" ca="1" si="0"/>
        <v>NCT01573676</v>
      </c>
      <c r="B6" s="4"/>
      <c r="C6" s="4"/>
      <c r="D6" s="4"/>
      <c r="E6" s="2"/>
      <c r="F6" s="4"/>
      <c r="G6" s="4"/>
      <c r="H6" s="4"/>
      <c r="I6" s="4"/>
      <c r="J6" s="4"/>
      <c r="K6" s="4"/>
      <c r="L6" s="8"/>
    </row>
    <row r="7" spans="1:12">
      <c r="A7" s="4" t="str">
        <f t="shared" ca="1" si="0"/>
        <v>NCT01573676</v>
      </c>
      <c r="B7" s="4"/>
      <c r="C7" s="4"/>
      <c r="D7" s="4"/>
      <c r="E7" s="4"/>
      <c r="F7" s="4"/>
      <c r="G7" s="4"/>
      <c r="H7" s="4"/>
      <c r="I7" s="4"/>
      <c r="J7" s="4"/>
      <c r="K7" s="4"/>
      <c r="L7" s="6"/>
    </row>
    <row r="8" spans="1:12">
      <c r="A8" s="4" t="str">
        <f t="shared" ca="1" si="0"/>
        <v>NCT01573676</v>
      </c>
      <c r="B8" s="4"/>
      <c r="C8" s="4"/>
      <c r="D8" s="4"/>
      <c r="E8" s="4"/>
      <c r="F8" s="4"/>
      <c r="J8" s="7"/>
      <c r="K8" s="4"/>
      <c r="L8" s="4"/>
    </row>
    <row r="9" spans="1:12">
      <c r="A9" s="4" t="str">
        <f t="shared" ca="1" si="0"/>
        <v>NCT01573676</v>
      </c>
      <c r="B9" s="4"/>
      <c r="C9" s="4"/>
      <c r="D9" s="4"/>
      <c r="E9" s="4"/>
      <c r="F9" s="4"/>
      <c r="G9" s="4"/>
      <c r="H9" s="4"/>
      <c r="I9" s="4"/>
      <c r="J9" s="4"/>
      <c r="K9" s="4"/>
      <c r="L9" s="6"/>
    </row>
    <row r="10" spans="1:12">
      <c r="A10" s="4" t="str">
        <f t="shared" ca="1" si="0"/>
        <v>NCT01573676</v>
      </c>
      <c r="B10" s="4"/>
      <c r="C10" s="4"/>
      <c r="D10" s="4"/>
      <c r="E10" s="4"/>
      <c r="F10" s="4"/>
      <c r="J10" s="7"/>
      <c r="L10" s="4"/>
    </row>
    <row r="11" spans="1:12">
      <c r="A11" s="4" t="str">
        <f t="shared" ca="1" si="0"/>
        <v>NCT01573676</v>
      </c>
      <c r="B11" s="4"/>
      <c r="C11" s="4"/>
      <c r="D11" s="4"/>
      <c r="E11" s="4"/>
      <c r="F11" s="4"/>
      <c r="J11" s="7"/>
      <c r="L11" s="4"/>
    </row>
    <row r="12" spans="1:12">
      <c r="A12" s="4" t="str">
        <f t="shared" ca="1" si="0"/>
        <v>NCT01573676</v>
      </c>
      <c r="B12" s="4"/>
      <c r="C12" s="4"/>
      <c r="D12" s="4"/>
      <c r="E12" s="4"/>
      <c r="F12" s="4"/>
      <c r="J12" s="7"/>
      <c r="K12" s="4"/>
      <c r="L12" s="4"/>
    </row>
    <row r="13" spans="1:12">
      <c r="A13" s="4" t="str">
        <f t="shared" ca="1" si="0"/>
        <v>NCT01573676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6"/>
    </row>
    <row r="14" spans="1:12">
      <c r="A14" s="4" t="str">
        <f t="shared" ca="1" si="0"/>
        <v>NCT01573676</v>
      </c>
      <c r="B14" s="4"/>
      <c r="C14" s="4"/>
      <c r="D14" s="4"/>
      <c r="E14" s="4"/>
      <c r="F14" s="4"/>
      <c r="J14" s="7"/>
      <c r="K14" s="4"/>
      <c r="L14" s="4"/>
    </row>
    <row r="17" spans="2:3">
      <c r="B17" s="1" t="s">
        <v>176</v>
      </c>
      <c r="C17" s="1">
        <f>COUNTIF(E:E,"N/A")</f>
        <v>0</v>
      </c>
    </row>
    <row r="18" spans="2:3">
      <c r="B18" s="1" t="s">
        <v>177</v>
      </c>
      <c r="C18" s="1">
        <f ca="1">COUNTIF(G:G,"X")/COUNTIF(A:A,"="&amp;A2)</f>
        <v>0</v>
      </c>
    </row>
    <row r="19" spans="2:3">
      <c r="B19" s="1" t="s">
        <v>178</v>
      </c>
      <c r="C19" s="1">
        <f ca="1">COUNTIF(G:H,"X")/COUNTIF(A:A,"="&amp;A2)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NCT00097734</vt:lpstr>
      <vt:lpstr>NCT00174525</vt:lpstr>
      <vt:lpstr>NCT00594516</vt:lpstr>
      <vt:lpstr>NCT00730587</vt:lpstr>
      <vt:lpstr>NCT00737958</vt:lpstr>
      <vt:lpstr>NCT00791427</vt:lpstr>
      <vt:lpstr>NCT01301118</vt:lpstr>
      <vt:lpstr>NCT01317927</vt:lpstr>
      <vt:lpstr>NCT01573676</vt:lpstr>
      <vt:lpstr>NCT01588119</vt:lpstr>
      <vt:lpstr>NCT01725321</vt:lpstr>
      <vt:lpstr>NCT02052986</vt:lpstr>
      <vt:lpstr>NCT02245074</vt:lpstr>
      <vt:lpstr>NCT02392130</vt:lpstr>
      <vt:lpstr>NCT02435160</vt:lpstr>
      <vt:lpstr>NCT02471079</vt:lpstr>
      <vt:lpstr>NCT02725671</vt:lpstr>
      <vt:lpstr>NCT02898636</vt:lpstr>
      <vt:lpstr>Break</vt:lpstr>
      <vt:lpstr>NCT03417583</vt:lpstr>
      <vt:lpstr>NCT00980694</vt:lpstr>
      <vt:lpstr>NCT02134795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Ostropolets, Anna</dc:creator>
  <cp:lastModifiedBy>Salvatore Volpe</cp:lastModifiedBy>
  <cp:lastPrinted>2019-11-30T01:06:30Z</cp:lastPrinted>
  <dcterms:created xsi:type="dcterms:W3CDTF">2019-09-05T15:47:57Z</dcterms:created>
  <dcterms:modified xsi:type="dcterms:W3CDTF">2019-12-06T06:34:29Z</dcterms:modified>
</cp:coreProperties>
</file>