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40" yWindow="240" windowWidth="28560" windowHeight="15820" firstSheet="10" activeTab="17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P10" i="1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P10" i="2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P10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P10" i="4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P10" i="5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P10" i="6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P10" i="7"/>
  <c r="I2" i="8"/>
  <c r="J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P10" i="8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P10" i="9"/>
  <c r="I2" i="10"/>
  <c r="J2" i="10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P10" i="10"/>
  <c r="I2" i="11"/>
  <c r="J2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P10" i="11"/>
  <c r="I2" i="12"/>
  <c r="J2" i="12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P10" i="12"/>
  <c r="I2" i="13"/>
  <c r="J2" i="13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P10" i="13"/>
  <c r="I2" i="14"/>
  <c r="J2" i="14"/>
  <c r="I3" i="14"/>
  <c r="J3" i="14"/>
  <c r="I4" i="14"/>
  <c r="J4" i="14"/>
  <c r="I5" i="14"/>
  <c r="J5" i="14"/>
  <c r="I6" i="14"/>
  <c r="J6" i="14"/>
  <c r="I7" i="14"/>
  <c r="J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P10" i="14"/>
  <c r="I2" i="15"/>
  <c r="J2" i="15"/>
  <c r="I3" i="15"/>
  <c r="J3" i="15"/>
  <c r="I4" i="15"/>
  <c r="J4" i="15"/>
  <c r="P10" i="15"/>
  <c r="I2" i="16"/>
  <c r="J2" i="16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P10" i="16"/>
  <c r="I2" i="17"/>
  <c r="J2" i="17"/>
  <c r="I3" i="17"/>
  <c r="J3" i="17"/>
  <c r="I4" i="17"/>
  <c r="J4" i="17"/>
  <c r="I5" i="17"/>
  <c r="J5" i="17"/>
  <c r="I6" i="17"/>
  <c r="J6" i="17"/>
  <c r="I7" i="17"/>
  <c r="J7" i="17"/>
  <c r="I8" i="17"/>
  <c r="J8" i="17"/>
  <c r="I9" i="17"/>
  <c r="J9" i="17"/>
  <c r="I10" i="17"/>
  <c r="J10" i="17"/>
  <c r="P10" i="17"/>
  <c r="I2" i="18"/>
  <c r="J2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P10" i="18"/>
  <c r="Q26" i="1"/>
  <c r="P9" i="1"/>
  <c r="P11" i="1"/>
  <c r="Q27" i="1"/>
  <c r="P9" i="2"/>
  <c r="P9" i="3"/>
  <c r="P9" i="4"/>
  <c r="P9" i="5"/>
  <c r="P9" i="6"/>
  <c r="P9" i="7"/>
  <c r="P9" i="8"/>
  <c r="P9" i="9"/>
  <c r="P9" i="10"/>
  <c r="P9" i="11"/>
  <c r="P9" i="12"/>
  <c r="P9" i="13"/>
  <c r="P9" i="14"/>
  <c r="P9" i="15"/>
  <c r="P9" i="16"/>
  <c r="P9" i="17"/>
  <c r="P9" i="18"/>
  <c r="Q25" i="1"/>
  <c r="O10" i="1"/>
  <c r="O10" i="2"/>
  <c r="O10" i="3"/>
  <c r="O10" i="4"/>
  <c r="O10" i="5"/>
  <c r="O10" i="6"/>
  <c r="O10" i="7"/>
  <c r="O10" i="8"/>
  <c r="O10" i="9"/>
  <c r="O10" i="10"/>
  <c r="O10" i="11"/>
  <c r="O10" i="12"/>
  <c r="O10" i="13"/>
  <c r="O10" i="14"/>
  <c r="O10" i="15"/>
  <c r="O10" i="16"/>
  <c r="O10" i="17"/>
  <c r="O10" i="18"/>
  <c r="O26" i="1"/>
  <c r="O9" i="1"/>
  <c r="O11" i="1"/>
  <c r="O27" i="1"/>
  <c r="O9" i="2"/>
  <c r="O9" i="3"/>
  <c r="O9" i="4"/>
  <c r="O9" i="5"/>
  <c r="O9" i="6"/>
  <c r="O9" i="7"/>
  <c r="O9" i="8"/>
  <c r="O9" i="9"/>
  <c r="O9" i="10"/>
  <c r="O9" i="11"/>
  <c r="O9" i="12"/>
  <c r="O9" i="13"/>
  <c r="O9" i="14"/>
  <c r="O9" i="15"/>
  <c r="O9" i="16"/>
  <c r="O9" i="17"/>
  <c r="O9" i="18"/>
  <c r="O25" i="1"/>
  <c r="N29" i="1"/>
  <c r="P25" i="1"/>
  <c r="P26" i="1"/>
  <c r="P27" i="1"/>
  <c r="N26" i="1"/>
  <c r="N27" i="1"/>
  <c r="N25" i="1"/>
  <c r="P11" i="18"/>
  <c r="O11" i="18"/>
  <c r="P11" i="17"/>
  <c r="O11" i="17"/>
  <c r="P11" i="16"/>
  <c r="O11" i="16"/>
  <c r="P11" i="15"/>
  <c r="O11" i="15"/>
  <c r="P11" i="14"/>
  <c r="O11" i="14"/>
  <c r="P11" i="13"/>
  <c r="O11" i="13"/>
  <c r="P11" i="12"/>
  <c r="O11" i="12"/>
  <c r="P11" i="11"/>
  <c r="O11" i="11"/>
  <c r="P11" i="10"/>
  <c r="O11" i="10"/>
  <c r="P11" i="9"/>
  <c r="O11" i="9"/>
  <c r="P11" i="8"/>
  <c r="O11" i="8"/>
  <c r="P11" i="7"/>
  <c r="O11" i="7"/>
  <c r="P11" i="6"/>
  <c r="O11" i="6"/>
  <c r="P11" i="5"/>
  <c r="O11" i="5"/>
  <c r="P11" i="4"/>
  <c r="O11" i="4"/>
  <c r="P11" i="3"/>
  <c r="O11" i="3"/>
  <c r="P11" i="2"/>
  <c r="O11" i="2"/>
  <c r="K51" i="8"/>
  <c r="K42" i="8"/>
  <c r="K43" i="8"/>
  <c r="K44" i="8"/>
  <c r="K45" i="8"/>
  <c r="K46" i="8"/>
  <c r="K47" i="8"/>
  <c r="K48" i="8"/>
  <c r="K49" i="8"/>
  <c r="K50" i="8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42" i="2"/>
  <c r="P16" i="18"/>
  <c r="O16" i="18"/>
  <c r="P15" i="18"/>
  <c r="O15" i="18"/>
  <c r="O14" i="18"/>
  <c r="P14" i="18"/>
  <c r="K12" i="18"/>
  <c r="K11" i="18"/>
  <c r="K10" i="18"/>
  <c r="K9" i="18"/>
  <c r="K8" i="18"/>
  <c r="K7" i="18"/>
  <c r="K6" i="18"/>
  <c r="O5" i="18"/>
  <c r="K5" i="18"/>
  <c r="O4" i="18"/>
  <c r="K4" i="18"/>
  <c r="K3" i="18"/>
  <c r="K2" i="18"/>
  <c r="P16" i="17"/>
  <c r="O16" i="17"/>
  <c r="P15" i="17"/>
  <c r="O15" i="17"/>
  <c r="O14" i="17"/>
  <c r="P14" i="17"/>
  <c r="K10" i="17"/>
  <c r="K9" i="17"/>
  <c r="K8" i="17"/>
  <c r="K7" i="17"/>
  <c r="K6" i="17"/>
  <c r="O5" i="17"/>
  <c r="K5" i="17"/>
  <c r="O4" i="17"/>
  <c r="K4" i="17"/>
  <c r="K3" i="17"/>
  <c r="K2" i="17"/>
  <c r="K18" i="16"/>
  <c r="K17" i="16"/>
  <c r="P16" i="16"/>
  <c r="O16" i="16"/>
  <c r="K16" i="16"/>
  <c r="P15" i="16"/>
  <c r="O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P16" i="15"/>
  <c r="O16" i="15"/>
  <c r="P15" i="15"/>
  <c r="O15" i="15"/>
  <c r="O14" i="15"/>
  <c r="P14" i="15"/>
  <c r="O5" i="15"/>
  <c r="O4" i="15"/>
  <c r="K4" i="15"/>
  <c r="K3" i="15"/>
  <c r="K2" i="15"/>
  <c r="K22" i="14"/>
  <c r="K21" i="14"/>
  <c r="K20" i="14"/>
  <c r="K19" i="14"/>
  <c r="K18" i="14"/>
  <c r="K17" i="14"/>
  <c r="P16" i="14"/>
  <c r="O16" i="14"/>
  <c r="K16" i="14"/>
  <c r="P15" i="14"/>
  <c r="O15" i="14"/>
  <c r="K15" i="14"/>
  <c r="O14" i="14"/>
  <c r="P14" i="14"/>
  <c r="K14" i="14"/>
  <c r="K13" i="14"/>
  <c r="K12" i="14"/>
  <c r="K11" i="14"/>
  <c r="K10" i="14"/>
  <c r="K9" i="14"/>
  <c r="K8" i="14"/>
  <c r="K7" i="14"/>
  <c r="K6" i="14"/>
  <c r="O5" i="14"/>
  <c r="K5" i="14"/>
  <c r="O4" i="14"/>
  <c r="K4" i="14"/>
  <c r="K3" i="14"/>
  <c r="K2" i="14"/>
  <c r="K23" i="12"/>
  <c r="K22" i="12"/>
  <c r="K21" i="12"/>
  <c r="K20" i="12"/>
  <c r="K19" i="12"/>
  <c r="K18" i="12"/>
  <c r="K17" i="12"/>
  <c r="P16" i="12"/>
  <c r="O16" i="12"/>
  <c r="K16" i="12"/>
  <c r="P15" i="12"/>
  <c r="O15" i="12"/>
  <c r="K15" i="12"/>
  <c r="O14" i="12"/>
  <c r="P14" i="12"/>
  <c r="K14" i="12"/>
  <c r="K13" i="12"/>
  <c r="K12" i="12"/>
  <c r="K11" i="12"/>
  <c r="K10" i="12"/>
  <c r="K9" i="12"/>
  <c r="K8" i="12"/>
  <c r="K7" i="12"/>
  <c r="K6" i="12"/>
  <c r="O5" i="12"/>
  <c r="K5" i="12"/>
  <c r="O4" i="12"/>
  <c r="K4" i="12"/>
  <c r="K3" i="12"/>
  <c r="K2" i="12"/>
  <c r="P16" i="11"/>
  <c r="O16" i="11"/>
  <c r="P15" i="11"/>
  <c r="O15" i="11"/>
  <c r="O14" i="11"/>
  <c r="P14" i="11"/>
  <c r="K13" i="11"/>
  <c r="K12" i="11"/>
  <c r="K11" i="11"/>
  <c r="K10" i="11"/>
  <c r="K9" i="11"/>
  <c r="K8" i="11"/>
  <c r="K7" i="11"/>
  <c r="K6" i="11"/>
  <c r="O5" i="11"/>
  <c r="K5" i="11"/>
  <c r="O4" i="11"/>
  <c r="K4" i="11"/>
  <c r="K3" i="11"/>
  <c r="K2" i="11"/>
  <c r="P16" i="10"/>
  <c r="O16" i="10"/>
  <c r="O15" i="10"/>
  <c r="P15" i="10"/>
  <c r="O14" i="10"/>
  <c r="P14" i="10"/>
  <c r="K12" i="10"/>
  <c r="K11" i="10"/>
  <c r="K10" i="10"/>
  <c r="K9" i="10"/>
  <c r="K8" i="10"/>
  <c r="K7" i="10"/>
  <c r="K6" i="10"/>
  <c r="O5" i="10"/>
  <c r="K5" i="10"/>
  <c r="O4" i="10"/>
  <c r="K4" i="10"/>
  <c r="K3" i="10"/>
  <c r="K2" i="10"/>
  <c r="P16" i="9"/>
  <c r="O16" i="9"/>
  <c r="P15" i="9"/>
  <c r="O15" i="9"/>
  <c r="O14" i="9"/>
  <c r="P14" i="9"/>
  <c r="K14" i="9"/>
  <c r="K13" i="9"/>
  <c r="K12" i="9"/>
  <c r="K11" i="9"/>
  <c r="K10" i="9"/>
  <c r="K9" i="9"/>
  <c r="K8" i="9"/>
  <c r="K7" i="9"/>
  <c r="K6" i="9"/>
  <c r="O5" i="9"/>
  <c r="K5" i="9"/>
  <c r="O4" i="9"/>
  <c r="K4" i="9"/>
  <c r="K3" i="9"/>
  <c r="K2" i="9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P16" i="8"/>
  <c r="O16" i="8"/>
  <c r="K16" i="8"/>
  <c r="P15" i="8"/>
  <c r="O15" i="8"/>
  <c r="K15" i="8"/>
  <c r="O14" i="8"/>
  <c r="P14" i="8"/>
  <c r="K14" i="8"/>
  <c r="K13" i="8"/>
  <c r="K12" i="8"/>
  <c r="K11" i="8"/>
  <c r="K10" i="8"/>
  <c r="K9" i="8"/>
  <c r="K8" i="8"/>
  <c r="K7" i="8"/>
  <c r="K6" i="8"/>
  <c r="O5" i="8"/>
  <c r="K5" i="8"/>
  <c r="O4" i="8"/>
  <c r="K4" i="8"/>
  <c r="K3" i="8"/>
  <c r="K2" i="8"/>
  <c r="P16" i="7"/>
  <c r="O16" i="7"/>
  <c r="P15" i="7"/>
  <c r="O15" i="7"/>
  <c r="P14" i="7"/>
  <c r="O14" i="7"/>
  <c r="K14" i="7"/>
  <c r="K13" i="7"/>
  <c r="K12" i="7"/>
  <c r="K11" i="7"/>
  <c r="K10" i="7"/>
  <c r="K9" i="7"/>
  <c r="K8" i="7"/>
  <c r="K7" i="7"/>
  <c r="K6" i="7"/>
  <c r="O5" i="7"/>
  <c r="K5" i="7"/>
  <c r="O4" i="7"/>
  <c r="K4" i="7"/>
  <c r="K3" i="7"/>
  <c r="K2" i="7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P16" i="6"/>
  <c r="O16" i="6"/>
  <c r="K16" i="6"/>
  <c r="P15" i="6"/>
  <c r="O15" i="6"/>
  <c r="K15" i="6"/>
  <c r="O14" i="6"/>
  <c r="P14" i="6"/>
  <c r="K14" i="6"/>
  <c r="K13" i="6"/>
  <c r="K12" i="6"/>
  <c r="K11" i="6"/>
  <c r="K10" i="6"/>
  <c r="K9" i="6"/>
  <c r="K8" i="6"/>
  <c r="K7" i="6"/>
  <c r="K6" i="6"/>
  <c r="O5" i="6"/>
  <c r="K5" i="6"/>
  <c r="O4" i="6"/>
  <c r="K4" i="6"/>
  <c r="K3" i="6"/>
  <c r="K2" i="6"/>
  <c r="K25" i="5"/>
  <c r="K24" i="5"/>
  <c r="K23" i="5"/>
  <c r="K22" i="5"/>
  <c r="K21" i="5"/>
  <c r="K20" i="5"/>
  <c r="K19" i="5"/>
  <c r="K18" i="5"/>
  <c r="K17" i="5"/>
  <c r="P16" i="5"/>
  <c r="O16" i="5"/>
  <c r="K16" i="5"/>
  <c r="P15" i="5"/>
  <c r="O15" i="5"/>
  <c r="K15" i="5"/>
  <c r="O14" i="5"/>
  <c r="P14" i="5"/>
  <c r="K14" i="5"/>
  <c r="K13" i="5"/>
  <c r="K12" i="5"/>
  <c r="K11" i="5"/>
  <c r="K10" i="5"/>
  <c r="K9" i="5"/>
  <c r="K8" i="5"/>
  <c r="K7" i="5"/>
  <c r="K6" i="5"/>
  <c r="O5" i="5"/>
  <c r="K5" i="5"/>
  <c r="O4" i="5"/>
  <c r="K4" i="5"/>
  <c r="K3" i="5"/>
  <c r="K2" i="5"/>
  <c r="P16" i="4"/>
  <c r="O16" i="4"/>
  <c r="O15" i="4"/>
  <c r="P15" i="4"/>
  <c r="O14" i="4"/>
  <c r="P14" i="4"/>
  <c r="K11" i="4"/>
  <c r="K10" i="4"/>
  <c r="K9" i="4"/>
  <c r="K8" i="4"/>
  <c r="K7" i="4"/>
  <c r="K6" i="4"/>
  <c r="O5" i="4"/>
  <c r="K5" i="4"/>
  <c r="O4" i="4"/>
  <c r="K4" i="4"/>
  <c r="K3" i="4"/>
  <c r="K2" i="4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P16" i="3"/>
  <c r="O16" i="3"/>
  <c r="K16" i="3"/>
  <c r="P15" i="3"/>
  <c r="O15" i="3"/>
  <c r="K15" i="3"/>
  <c r="O14" i="3"/>
  <c r="P14" i="3"/>
  <c r="K14" i="3"/>
  <c r="K13" i="3"/>
  <c r="K12" i="3"/>
  <c r="K11" i="3"/>
  <c r="K10" i="3"/>
  <c r="K9" i="3"/>
  <c r="K8" i="3"/>
  <c r="K7" i="3"/>
  <c r="K6" i="3"/>
  <c r="O5" i="3"/>
  <c r="K5" i="3"/>
  <c r="O4" i="3"/>
  <c r="K4" i="3"/>
  <c r="K3" i="3"/>
  <c r="K2" i="3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P16" i="2"/>
  <c r="O16" i="2"/>
  <c r="K16" i="2"/>
  <c r="O15" i="2"/>
  <c r="P15" i="2"/>
  <c r="K15" i="2"/>
  <c r="O14" i="2"/>
  <c r="P14" i="2"/>
  <c r="K14" i="2"/>
  <c r="K13" i="2"/>
  <c r="K12" i="2"/>
  <c r="K11" i="2"/>
  <c r="K10" i="2"/>
  <c r="K9" i="2"/>
  <c r="K8" i="2"/>
  <c r="K7" i="2"/>
  <c r="K6" i="2"/>
  <c r="O5" i="2"/>
  <c r="K5" i="2"/>
  <c r="O4" i="2"/>
  <c r="K4" i="2"/>
  <c r="K3" i="2"/>
  <c r="K2" i="2"/>
  <c r="O5" i="1"/>
  <c r="O4" i="1"/>
  <c r="P16" i="13"/>
  <c r="O16" i="13"/>
  <c r="K16" i="13"/>
  <c r="P15" i="13"/>
  <c r="O15" i="13"/>
  <c r="K15" i="13"/>
  <c r="P14" i="13"/>
  <c r="O14" i="13"/>
  <c r="K14" i="13"/>
  <c r="K13" i="13"/>
  <c r="K12" i="13"/>
  <c r="K11" i="13"/>
  <c r="K10" i="13"/>
  <c r="K9" i="13"/>
  <c r="K8" i="13"/>
  <c r="K7" i="13"/>
  <c r="K6" i="13"/>
  <c r="O5" i="13"/>
  <c r="K5" i="13"/>
  <c r="O4" i="13"/>
  <c r="K4" i="13"/>
  <c r="K3" i="13"/>
  <c r="K2" i="13"/>
  <c r="P16" i="1"/>
  <c r="P15" i="1"/>
  <c r="P14" i="1"/>
  <c r="O15" i="1"/>
  <c r="O14" i="1"/>
  <c r="O16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</calcChain>
</file>

<file path=xl/sharedStrings.xml><?xml version="1.0" encoding="utf-8"?>
<sst xmlns="http://schemas.openxmlformats.org/spreadsheetml/2006/main" count="2795" uniqueCount="892">
  <si>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</si>
  <si>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</si>
  <si>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</si>
  <si>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</si>
  <si>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</si>
  <si>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</si>
  <si>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</si>
  <si>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</si>
  <si>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</si>
  <si>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</si>
  <si>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</si>
  <si>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</si>
  <si>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</si>
  <si>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</si>
  <si>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</si>
  <si>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</si>
  <si>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</si>
  <si>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</si>
  <si>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</si>
  <si>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</si>
  <si>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</si>
  <si>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</si>
  <si>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</si>
  <si>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</si>
  <si>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</si>
  <si>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</si>
  <si>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</si>
  <si>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</si>
  <si>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</si>
  <si>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</si>
  <si>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</si>
  <si>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</si>
  <si>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</si>
  <si>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</si>
  <si>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</si>
  <si>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</si>
  <si>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</si>
  <si>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</si>
  <si>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</si>
  <si>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</si>
  <si>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</si>
  <si>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Qualitative Concept</t>
  </si>
  <si>
    <t>Antibiotic,Organic Chemical</t>
  </si>
  <si>
    <t>Disease or Syndrome</t>
  </si>
  <si>
    <t>Therapeutic or Preventive Procedure</t>
  </si>
  <si>
    <t>Temporal Concept</t>
  </si>
  <si>
    <t>Neoplastic Process</t>
  </si>
  <si>
    <t>Immunologic Factor,Pharmacologic Substance</t>
  </si>
  <si>
    <t>Pathologic Function</t>
  </si>
  <si>
    <t>Body Part, Organ, or Organ Component</t>
  </si>
  <si>
    <t>Idea or Concept</t>
  </si>
  <si>
    <t>Biomedical Occupation or Discipline</t>
  </si>
  <si>
    <t>Population Group</t>
  </si>
  <si>
    <t>Finding</t>
  </si>
  <si>
    <t>Research Activity</t>
  </si>
  <si>
    <t>Pharmacologic Substance</t>
  </si>
  <si>
    <t>Quantitative Concept</t>
  </si>
  <si>
    <t>Sign or Symptom</t>
  </si>
  <si>
    <t>Organism Attribute</t>
  </si>
  <si>
    <t>Cell</t>
  </si>
  <si>
    <t>Body Substance</t>
  </si>
  <si>
    <t>Diagnostic Procedure</t>
  </si>
  <si>
    <t>Geographic Area</t>
  </si>
  <si>
    <t>M</t>
  </si>
  <si>
    <t>C0522473</t>
  </si>
  <si>
    <t>C0026458</t>
  </si>
  <si>
    <t>C1565489</t>
  </si>
  <si>
    <t>C0205179</t>
  </si>
  <si>
    <t>C0019004</t>
  </si>
  <si>
    <t>C0338237</t>
  </si>
  <si>
    <t>C4082118</t>
  </si>
  <si>
    <t>C0012634</t>
  </si>
  <si>
    <t>C0018939</t>
  </si>
  <si>
    <t>C1882062</t>
  </si>
  <si>
    <t>C0023418</t>
  </si>
  <si>
    <t>C0024299</t>
  </si>
  <si>
    <t>C0021081</t>
  </si>
  <si>
    <t>C0009566</t>
  </si>
  <si>
    <t>C0012813</t>
  </si>
  <si>
    <t>C0227391</t>
  </si>
  <si>
    <t>C0392360</t>
  </si>
  <si>
    <t>C1274039</t>
  </si>
  <si>
    <t>C0020517</t>
  </si>
  <si>
    <t>C0043210</t>
  </si>
  <si>
    <t>C0549206</t>
  </si>
  <si>
    <t>C0013175</t>
  </si>
  <si>
    <t>C0013227</t>
  </si>
  <si>
    <t>C0439230</t>
  </si>
  <si>
    <t>C0205450</t>
  </si>
  <si>
    <t>C1457887</t>
  </si>
  <si>
    <t>C0015967</t>
  </si>
  <si>
    <t>C0005903</t>
  </si>
  <si>
    <t>C0232498</t>
  </si>
  <si>
    <t>C0023518</t>
  </si>
  <si>
    <t>C0023516</t>
  </si>
  <si>
    <t>C0229664</t>
  </si>
  <si>
    <t>C0443199</t>
  </si>
  <si>
    <t>C0742906</t>
  </si>
  <si>
    <t>C3816745</t>
  </si>
  <si>
    <t>C0439268</t>
  </si>
  <si>
    <t>C3842589</t>
  </si>
  <si>
    <t>C1282538</t>
  </si>
  <si>
    <t>C0007673</t>
  </si>
  <si>
    <t xml:space="preserve">Contraindication </t>
  </si>
  <si>
    <t>Monobactam</t>
  </si>
  <si>
    <t>Renal insufficiency</t>
  </si>
  <si>
    <t xml:space="preserve">Advanced phase </t>
  </si>
  <si>
    <t xml:space="preserve">Hemodialysis </t>
  </si>
  <si>
    <t xml:space="preserve">Antibiotic therapy </t>
  </si>
  <si>
    <t xml:space="preserve">Two weeks </t>
  </si>
  <si>
    <t xml:space="preserve">Disease </t>
  </si>
  <si>
    <t>Blood diseases</t>
  </si>
  <si>
    <t xml:space="preserve">Neoplastic disease </t>
  </si>
  <si>
    <t>Leukemia</t>
  </si>
  <si>
    <t xml:space="preserve">Lymphoma </t>
  </si>
  <si>
    <t>Immunosuppressive agent</t>
  </si>
  <si>
    <t xml:space="preserve">Complication </t>
  </si>
  <si>
    <t xml:space="preserve">Diverticulitis </t>
  </si>
  <si>
    <t xml:space="preserve">Sigmoid colon </t>
  </si>
  <si>
    <t>Indication of (contextual qualifier)</t>
  </si>
  <si>
    <t>General surgery</t>
  </si>
  <si>
    <t xml:space="preserve">Hypersensitivity </t>
  </si>
  <si>
    <t xml:space="preserve">Woman </t>
  </si>
  <si>
    <t xml:space="preserve">Patient currently pregnant </t>
  </si>
  <si>
    <t>Clinical drug trial</t>
  </si>
  <si>
    <t>Drugs</t>
  </si>
  <si>
    <t xml:space="preserve">week </t>
  </si>
  <si>
    <t xml:space="preserve">Four </t>
  </si>
  <si>
    <t xml:space="preserve">Symptoms </t>
  </si>
  <si>
    <t xml:space="preserve">Fever </t>
  </si>
  <si>
    <t>Body temperature</t>
  </si>
  <si>
    <t xml:space="preserve">Abdominal tenderness </t>
  </si>
  <si>
    <t xml:space="preserve">Leukocytosis </t>
  </si>
  <si>
    <t xml:space="preserve">Leukocytes </t>
  </si>
  <si>
    <t>Peripheral blood, NOS</t>
  </si>
  <si>
    <t>Differential</t>
  </si>
  <si>
    <t xml:space="preserve">Elevated C-reactive protein </t>
  </si>
  <si>
    <t xml:space="preserve">1+ </t>
  </si>
  <si>
    <t>gram/cubic meter</t>
  </si>
  <si>
    <t xml:space="preserve">20% </t>
  </si>
  <si>
    <t xml:space="preserve">Contrast enema </t>
  </si>
  <si>
    <t xml:space="preserve">Central African Republic 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</si>
  <si>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</si>
  <si>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</si>
  <si>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</si>
  <si>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</si>
  <si>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</si>
  <si>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</si>
  <si>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</si>
  <si>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</si>
  <si>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</si>
  <si>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</si>
  <si>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</si>
  <si>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</si>
  <si>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</si>
  <si>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</si>
  <si>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</si>
  <si>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</si>
  <si>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</si>
  <si>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</si>
  <si>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</si>
  <si>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</si>
  <si>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</si>
  <si>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</si>
  <si>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</si>
  <si>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</si>
  <si>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</si>
  <si>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</si>
  <si>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</si>
  <si>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</si>
  <si>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Mental or Behavioral Dysfunction</t>
  </si>
  <si>
    <t>Health Care Activity</t>
  </si>
  <si>
    <t>Individual Behavior</t>
  </si>
  <si>
    <t>Manufactured Object</t>
  </si>
  <si>
    <t>Drug</t>
  </si>
  <si>
    <t>Biologically Active Substance,Pharmacologic Substance</t>
  </si>
  <si>
    <t>Medical Device</t>
  </si>
  <si>
    <t>Inorganic Chemical</t>
  </si>
  <si>
    <t>Physical Object</t>
  </si>
  <si>
    <t>Functional Concept</t>
  </si>
  <si>
    <t>Clinical Attribute</t>
  </si>
  <si>
    <t>U</t>
  </si>
  <si>
    <t>C0027765</t>
  </si>
  <si>
    <t>C0750502</t>
  </si>
  <si>
    <t>C0002395</t>
  </si>
  <si>
    <t>C0004936</t>
  </si>
  <si>
    <t>C0205164</t>
  </si>
  <si>
    <t>C0442893</t>
  </si>
  <si>
    <t>C0038454</t>
  </si>
  <si>
    <t>C0036572</t>
  </si>
  <si>
    <t>C1305866</t>
  </si>
  <si>
    <t>C0439093</t>
  </si>
  <si>
    <t>C0439219</t>
  </si>
  <si>
    <t>C0443146</t>
  </si>
  <si>
    <t>C0004364</t>
  </si>
  <si>
    <t>C0453996</t>
  </si>
  <si>
    <t>C0205172</t>
  </si>
  <si>
    <t>C0677453</t>
  </si>
  <si>
    <t>C0439228</t>
  </si>
  <si>
    <t>C0003286</t>
  </si>
  <si>
    <t>C0003280</t>
  </si>
  <si>
    <t>C0237425</t>
  </si>
  <si>
    <t>C0087111</t>
  </si>
  <si>
    <t>C0810633</t>
  </si>
  <si>
    <t>C0025552</t>
  </si>
  <si>
    <t>C0347997</t>
  </si>
  <si>
    <t>C0033204</t>
  </si>
  <si>
    <t>C0001779</t>
  </si>
  <si>
    <t>C0439234</t>
  </si>
  <si>
    <t>C3843766</t>
  </si>
  <si>
    <t>C4517892</t>
  </si>
  <si>
    <t>C0332257</t>
  </si>
  <si>
    <t>C0449820</t>
  </si>
  <si>
    <t>C0475224</t>
  </si>
  <si>
    <t>C0392747</t>
  </si>
  <si>
    <t>C0439092</t>
  </si>
  <si>
    <t>C0205163</t>
  </si>
  <si>
    <t>C0024485</t>
  </si>
  <si>
    <t>C2598133</t>
  </si>
  <si>
    <t>Nervous system disorders NOS</t>
  </si>
  <si>
    <t xml:space="preserve">Significant </t>
  </si>
  <si>
    <t>Alzheimer's disease</t>
  </si>
  <si>
    <t>Mental disorders NOS</t>
  </si>
  <si>
    <t xml:space="preserve">Major </t>
  </si>
  <si>
    <t xml:space="preserve">Systemic disease </t>
  </si>
  <si>
    <t xml:space="preserve">Cerebrovascular accident </t>
  </si>
  <si>
    <t xml:space="preserve">Seizures </t>
  </si>
  <si>
    <t xml:space="preserve">Weighing patient </t>
  </si>
  <si>
    <t>&gt;</t>
  </si>
  <si>
    <t>pounds</t>
  </si>
  <si>
    <t xml:space="preserve">Autoimmune reaction </t>
  </si>
  <si>
    <t>Autoimmune diseases</t>
  </si>
  <si>
    <t xml:space="preserve">Tobacco smoking behavior </t>
  </si>
  <si>
    <t xml:space="preserve">More </t>
  </si>
  <si>
    <t xml:space="preserve">Cigarette </t>
  </si>
  <si>
    <t xml:space="preserve">day </t>
  </si>
  <si>
    <t xml:space="preserve">Anticonvulsants </t>
  </si>
  <si>
    <t>budipine</t>
  </si>
  <si>
    <t>Anticoagulant</t>
  </si>
  <si>
    <t>Narcotic drug</t>
  </si>
  <si>
    <t xml:space="preserve">Therapeutic procedure </t>
  </si>
  <si>
    <t>Acetaminophen 160 MG Chewable Tablet</t>
  </si>
  <si>
    <t>Pacemaker</t>
  </si>
  <si>
    <t xml:space="preserve">Metals </t>
  </si>
  <si>
    <t xml:space="preserve">Physical object </t>
  </si>
  <si>
    <t>Probable</t>
  </si>
  <si>
    <t xml:space="preserve">Age </t>
  </si>
  <si>
    <t xml:space="preserve">year </t>
  </si>
  <si>
    <t xml:space="preserve">&lt;50 </t>
  </si>
  <si>
    <t xml:space="preserve">85 </t>
  </si>
  <si>
    <t>Including</t>
  </si>
  <si>
    <t xml:space="preserve">Score </t>
  </si>
  <si>
    <t xml:space="preserve">Ischemic </t>
  </si>
  <si>
    <t xml:space="preserve">Changing </t>
  </si>
  <si>
    <t>&lt;</t>
  </si>
  <si>
    <t xml:space="preserve">Equal </t>
  </si>
  <si>
    <t>Magnetic resonance imaging</t>
  </si>
  <si>
    <t xml:space="preserve">Medications:-:Point in time:^Patient:- 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</si>
  <si>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</si>
  <si>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</si>
  <si>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</si>
  <si>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</si>
  <si>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</si>
  <si>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</si>
  <si>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</si>
  <si>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</si>
  <si>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</si>
  <si>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</si>
  <si>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</si>
  <si>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</si>
  <si>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</si>
  <si>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</si>
  <si>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</si>
  <si>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</si>
  <si>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</si>
  <si>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</si>
  <si>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</si>
  <si>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</si>
  <si>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</si>
  <si>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</si>
  <si>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</si>
  <si>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</si>
  <si>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</si>
  <si>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</si>
  <si>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</si>
  <si>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</si>
  <si>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</si>
  <si>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</si>
  <si>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</si>
  <si>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</si>
  <si>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</si>
  <si>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</si>
  <si>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</si>
  <si>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</si>
  <si>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</si>
  <si>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</si>
  <si>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</si>
  <si>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</si>
  <si>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</si>
  <si>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Organism Function</t>
  </si>
  <si>
    <t>Laboratory or Test Result</t>
  </si>
  <si>
    <t>Organic Chemical,Pharmacologic Substance</t>
  </si>
  <si>
    <t>Hazardous or Poisonous Substance,Organic Chemical,Pharmacologic Substance</t>
  </si>
  <si>
    <t>Clinical Drug</t>
  </si>
  <si>
    <t>Measurement</t>
  </si>
  <si>
    <t>C0348080</t>
  </si>
  <si>
    <t>C0024031</t>
  </si>
  <si>
    <t>C0030193</t>
  </si>
  <si>
    <t>C0679138</t>
  </si>
  <si>
    <t>C1442461</t>
  </si>
  <si>
    <t>C3845500</t>
  </si>
  <si>
    <t>C0184661</t>
  </si>
  <si>
    <t>C1306459</t>
  </si>
  <si>
    <t>C0007117</t>
  </si>
  <si>
    <t>C1444637</t>
  </si>
  <si>
    <t>C0006147</t>
  </si>
  <si>
    <t>C0086565</t>
  </si>
  <si>
    <t>C0205082</t>
  </si>
  <si>
    <t>C0019189</t>
  </si>
  <si>
    <t>C0019699</t>
  </si>
  <si>
    <t>C0019159</t>
  </si>
  <si>
    <t>C0205177</t>
  </si>
  <si>
    <t>C0439231</t>
  </si>
  <si>
    <t>C0014544</t>
  </si>
  <si>
    <t>C0001962</t>
  </si>
  <si>
    <t>C0013146</t>
  </si>
  <si>
    <t>C2926615</t>
  </si>
  <si>
    <t>C0205318</t>
  </si>
  <si>
    <t>C0002111</t>
  </si>
  <si>
    <t>C1301624</t>
  </si>
  <si>
    <t>C0000970</t>
  </si>
  <si>
    <t>C0002772</t>
  </si>
  <si>
    <t>C0439659</t>
  </si>
  <si>
    <t>C0205282</t>
  </si>
  <si>
    <t>C1518422</t>
  </si>
  <si>
    <t>C0150270</t>
  </si>
  <si>
    <t>C0521116</t>
  </si>
  <si>
    <t>C0242402</t>
  </si>
  <si>
    <t>C0178602</t>
  </si>
  <si>
    <t>C0332173</t>
  </si>
  <si>
    <t>C0439422</t>
  </si>
  <si>
    <t>C0360457</t>
  </si>
  <si>
    <t>C1442488</t>
  </si>
  <si>
    <t>C0439084</t>
  </si>
  <si>
    <t>C1517741</t>
  </si>
  <si>
    <t xml:space="preserve">Condition </t>
  </si>
  <si>
    <t>Low back pain</t>
  </si>
  <si>
    <t xml:space="preserve">Pain </t>
  </si>
  <si>
    <t xml:space="preserve">Expectations </t>
  </si>
  <si>
    <t>3 months</t>
  </si>
  <si>
    <t xml:space="preserve">Scheduled surgical procedure </t>
  </si>
  <si>
    <t>Procedure</t>
  </si>
  <si>
    <t xml:space="preserve">Primary malignant neoplasm </t>
  </si>
  <si>
    <t xml:space="preserve">Basal cell carcinoma </t>
  </si>
  <si>
    <t xml:space="preserve">In the past </t>
  </si>
  <si>
    <t>Breast feeding, NOS</t>
  </si>
  <si>
    <t>Abnormal hepatic function</t>
  </si>
  <si>
    <t>Severe (severity modifier)</t>
  </si>
  <si>
    <t>Chronic hepatitis NOS</t>
  </si>
  <si>
    <t>HIV seropositivity</t>
  </si>
  <si>
    <t xml:space="preserve">Hepatitis A </t>
  </si>
  <si>
    <t xml:space="preserve">Active </t>
  </si>
  <si>
    <t xml:space="preserve">month </t>
  </si>
  <si>
    <t xml:space="preserve">Epilepsy </t>
  </si>
  <si>
    <t xml:space="preserve">Ethanol </t>
  </si>
  <si>
    <t xml:space="preserve">Drug abuse </t>
  </si>
  <si>
    <t xml:space="preserve">Ever told by doctor or nurse that you have high blood pressure:Finding:Point in time:^Patient:Ordinal </t>
  </si>
  <si>
    <t xml:space="preserve">Uncontrolled </t>
  </si>
  <si>
    <t>Allergy - specialty</t>
  </si>
  <si>
    <t xml:space="preserve">Medical contraindication </t>
  </si>
  <si>
    <t xml:space="preserve">Acetaminophen </t>
  </si>
  <si>
    <t>Opioid analgesics</t>
  </si>
  <si>
    <t>Inert Ingredients</t>
  </si>
  <si>
    <t>Origins</t>
  </si>
  <si>
    <t>Malignant</t>
  </si>
  <si>
    <t>Not</t>
  </si>
  <si>
    <t xml:space="preserve">Medication Management </t>
  </si>
  <si>
    <t>Current</t>
  </si>
  <si>
    <t>Opioid</t>
  </si>
  <si>
    <t xml:space="preserve">Dosage </t>
  </si>
  <si>
    <t xml:space="preserve">Daily </t>
  </si>
  <si>
    <t xml:space="preserve">milligram/day </t>
  </si>
  <si>
    <t xml:space="preserve">Morphine Oral Product </t>
  </si>
  <si>
    <t xml:space="preserve">Baseline 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</si>
  <si>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</si>
  <si>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</si>
  <si>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</si>
  <si>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</si>
  <si>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</si>
  <si>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</si>
  <si>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</si>
  <si>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</si>
  <si>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</si>
  <si>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</si>
  <si>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</si>
  <si>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Organic Chemical</t>
  </si>
  <si>
    <t>C0008679</t>
  </si>
  <si>
    <t>C0007004</t>
  </si>
  <si>
    <t>C0686744</t>
  </si>
  <si>
    <t xml:space="preserve">Chronic disease </t>
  </si>
  <si>
    <t xml:space="preserve">Carbohydrates </t>
  </si>
  <si>
    <t xml:space="preserve">Well child 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</si>
  <si>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</si>
  <si>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</si>
  <si>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</si>
  <si>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</si>
  <si>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</si>
  <si>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</si>
  <si>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</si>
  <si>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</si>
  <si>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</si>
  <si>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</si>
  <si>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</si>
  <si>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</si>
  <si>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</si>
  <si>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</si>
  <si>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</si>
  <si>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</si>
  <si>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Daily or Recreational Activity</t>
  </si>
  <si>
    <t>Organ or Tissue Function</t>
  </si>
  <si>
    <t>C0003811</t>
  </si>
  <si>
    <t>C0010054</t>
  </si>
  <si>
    <t>C0005847</t>
  </si>
  <si>
    <t>C1261287</t>
  </si>
  <si>
    <t>C0205161</t>
  </si>
  <si>
    <t>C0035253</t>
  </si>
  <si>
    <t>C0232217</t>
  </si>
  <si>
    <t>C0012265</t>
  </si>
  <si>
    <t>C0020538</t>
  </si>
  <si>
    <t>C0022646</t>
  </si>
  <si>
    <t>C1306571</t>
  </si>
  <si>
    <t>C0443343</t>
  </si>
  <si>
    <t>C0004096</t>
  </si>
  <si>
    <t>C0221423</t>
  </si>
  <si>
    <t>C0010068</t>
  </si>
  <si>
    <t>C1301725</t>
  </si>
  <si>
    <t>C0340288</t>
  </si>
  <si>
    <t>Cardiac arrhythmia</t>
  </si>
  <si>
    <t>Coronary arteriosclerosis</t>
  </si>
  <si>
    <t>Blood vessel</t>
  </si>
  <si>
    <t xml:space="preserve">Stenosis </t>
  </si>
  <si>
    <t xml:space="preserve">Abnormal </t>
  </si>
  <si>
    <t xml:space="preserve">Rest </t>
  </si>
  <si>
    <t xml:space="preserve">Cardiac conduction </t>
  </si>
  <si>
    <t xml:space="preserve">Digoxin </t>
  </si>
  <si>
    <t xml:space="preserve">Hypertensive disease </t>
  </si>
  <si>
    <t xml:space="preserve">Kidney </t>
  </si>
  <si>
    <t>Hepatic insufficiency, NOS</t>
  </si>
  <si>
    <t xml:space="preserve">Unstable status </t>
  </si>
  <si>
    <t xml:space="preserve">Asthma </t>
  </si>
  <si>
    <t>Illness (finding)</t>
  </si>
  <si>
    <t xml:space="preserve">Coronary heart disease </t>
  </si>
  <si>
    <t xml:space="preserve">Documented </t>
  </si>
  <si>
    <t xml:space="preserve">Stable angina 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</si>
  <si>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</si>
  <si>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</si>
  <si>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</si>
  <si>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</si>
  <si>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</si>
  <si>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</si>
  <si>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</si>
  <si>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</si>
  <si>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</si>
  <si>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</si>
  <si>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</si>
  <si>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</si>
  <si>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</si>
  <si>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</si>
  <si>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</si>
  <si>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</si>
  <si>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</si>
  <si>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</si>
  <si>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</si>
  <si>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</si>
  <si>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Amino Acid, Peptide, or Protein,Immunologic Factor,Pharmacologic Substance</t>
  </si>
  <si>
    <t>Intellectual Product</t>
  </si>
  <si>
    <t>C1254351</t>
  </si>
  <si>
    <t>C0796392</t>
  </si>
  <si>
    <t>C0032961</t>
  </si>
  <si>
    <t>C0240802</t>
  </si>
  <si>
    <t>C0700589</t>
  </si>
  <si>
    <t>C0220825</t>
  </si>
  <si>
    <t>C1314792</t>
  </si>
  <si>
    <t>C0017921</t>
  </si>
  <si>
    <t>C1299003</t>
  </si>
  <si>
    <t>C0015403</t>
  </si>
  <si>
    <t>C0347985</t>
  </si>
  <si>
    <t>C1705869</t>
  </si>
  <si>
    <t>C1442451</t>
  </si>
  <si>
    <t>C0450382</t>
  </si>
  <si>
    <t>C0027686</t>
  </si>
  <si>
    <t>C0008520</t>
  </si>
  <si>
    <t>C1690532</t>
  </si>
  <si>
    <t>C0442765</t>
  </si>
  <si>
    <t>C0221198</t>
  </si>
  <si>
    <t>C1705370</t>
  </si>
  <si>
    <t xml:space="preserve">bevacizumab </t>
  </si>
  <si>
    <t xml:space="preserve">Pregnancy </t>
  </si>
  <si>
    <t xml:space="preserve">Pregnancy test positive </t>
  </si>
  <si>
    <t>Birth control</t>
  </si>
  <si>
    <t xml:space="preserve">Evaluation </t>
  </si>
  <si>
    <t xml:space="preserve">Etiology </t>
  </si>
  <si>
    <t xml:space="preserve">Glycogen storage disease type II </t>
  </si>
  <si>
    <t>Ocular</t>
  </si>
  <si>
    <t>Eye infection</t>
  </si>
  <si>
    <t xml:space="preserve">During values </t>
  </si>
  <si>
    <t>Eye surgery</t>
  </si>
  <si>
    <t>1Mo</t>
  </si>
  <si>
    <t xml:space="preserve">55 </t>
  </si>
  <si>
    <t>Neovascularity</t>
  </si>
  <si>
    <t>Choroid, NOS</t>
  </si>
  <si>
    <t xml:space="preserve">Best corrected visual acuity </t>
  </si>
  <si>
    <t xml:space="preserve">20/400 </t>
  </si>
  <si>
    <t xml:space="preserve">Lesion 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</si>
  <si>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</si>
  <si>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</si>
  <si>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</si>
  <si>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</si>
  <si>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</si>
  <si>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</si>
  <si>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</si>
  <si>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</si>
  <si>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</si>
  <si>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</si>
  <si>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</si>
  <si>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Injury or Poisoning</t>
  </si>
  <si>
    <t>C0011079</t>
  </si>
  <si>
    <t>C0037274</t>
  </si>
  <si>
    <t>C0205210</t>
  </si>
  <si>
    <t>C0043250</t>
  </si>
  <si>
    <t>C0006434</t>
  </si>
  <si>
    <t xml:space="preserve">Debridement </t>
  </si>
  <si>
    <t>Skin diseases</t>
  </si>
  <si>
    <t xml:space="preserve">Clinical </t>
  </si>
  <si>
    <t>Wound</t>
  </si>
  <si>
    <t xml:space="preserve">Burn injury 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</si>
  <si>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</si>
  <si>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</si>
  <si>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</si>
  <si>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</si>
  <si>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</si>
  <si>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</si>
  <si>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</si>
  <si>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</si>
  <si>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</si>
  <si>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</si>
  <si>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</si>
  <si>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</si>
  <si>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</si>
  <si>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</si>
  <si>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</si>
  <si>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</si>
  <si>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</si>
  <si>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</si>
  <si>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</si>
  <si>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</si>
  <si>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</si>
  <si>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</si>
  <si>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</si>
  <si>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</si>
  <si>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</si>
  <si>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</si>
  <si>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</si>
  <si>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</si>
  <si>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</si>
  <si>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</si>
  <si>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Group Attribute</t>
  </si>
  <si>
    <t>Age Group</t>
  </si>
  <si>
    <t>Mammal</t>
  </si>
  <si>
    <t>N</t>
  </si>
  <si>
    <t>C0332174</t>
  </si>
  <si>
    <t>C0740116</t>
  </si>
  <si>
    <t>C0920425</t>
  </si>
  <si>
    <t>C3838679</t>
  </si>
  <si>
    <t>C0009450</t>
  </si>
  <si>
    <t>C0199168</t>
  </si>
  <si>
    <t>C0007222</t>
  </si>
  <si>
    <t>C1275491</t>
  </si>
  <si>
    <t>C0441888</t>
  </si>
  <si>
    <t>C0441887</t>
  </si>
  <si>
    <t>C0007682</t>
  </si>
  <si>
    <t>C0278061</t>
  </si>
  <si>
    <t>C0231220</t>
  </si>
  <si>
    <t>C0279130</t>
  </si>
  <si>
    <t>C0332155</t>
  </si>
  <si>
    <t>C2148557</t>
  </si>
  <si>
    <t>C0442867</t>
  </si>
  <si>
    <t>C0178784</t>
  </si>
  <si>
    <t>C0542341</t>
  </si>
  <si>
    <t>C0205410</t>
  </si>
  <si>
    <t>C4517436</t>
  </si>
  <si>
    <t>C0430797</t>
  </si>
  <si>
    <t>C0023671</t>
  </si>
  <si>
    <t>C0750572</t>
  </si>
  <si>
    <t>N/A</t>
  </si>
  <si>
    <t>C0427780</t>
  </si>
  <si>
    <t>C0008059</t>
  </si>
  <si>
    <t>C0004897</t>
  </si>
  <si>
    <t xml:space="preserve">Weekly </t>
  </si>
  <si>
    <t xml:space="preserve">+2 </t>
  </si>
  <si>
    <t>Cancer treatment</t>
  </si>
  <si>
    <t>4+</t>
  </si>
  <si>
    <t>Communicable disease</t>
  </si>
  <si>
    <t xml:space="preserve">Medical service </t>
  </si>
  <si>
    <t>Cardiovascular disease</t>
  </si>
  <si>
    <t xml:space="preserve">New York Heart Association Classification </t>
  </si>
  <si>
    <t xml:space="preserve">Class 4 </t>
  </si>
  <si>
    <t xml:space="preserve">Class 3 </t>
  </si>
  <si>
    <t xml:space="preserve">CNS disorder </t>
  </si>
  <si>
    <t xml:space="preserve">Abnormal mental state </t>
  </si>
  <si>
    <t xml:space="preserve">Symptomatic </t>
  </si>
  <si>
    <t>Central nervous system (CNS)</t>
  </si>
  <si>
    <t xml:space="preserve">Did not receive therapy or drug for </t>
  </si>
  <si>
    <t xml:space="preserve">hepatitis C vaccine </t>
  </si>
  <si>
    <t>Malignant disease</t>
  </si>
  <si>
    <t>{Organ}</t>
  </si>
  <si>
    <t>Function (attribute)</t>
  </si>
  <si>
    <t xml:space="preserve">Sufficient </t>
  </si>
  <si>
    <t xml:space="preserve">0.2 </t>
  </si>
  <si>
    <t xml:space="preserve">Electrocorticogram </t>
  </si>
  <si>
    <t>Life expectancy</t>
  </si>
  <si>
    <t xml:space="preserve">Estimated </t>
  </si>
  <si>
    <t xml:space="preserve">Pregnancy test negative </t>
  </si>
  <si>
    <t xml:space="preserve">Child </t>
  </si>
  <si>
    <t>Family ursidae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</si>
  <si>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</si>
  <si>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</si>
  <si>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</si>
  <si>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</si>
  <si>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</si>
  <si>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</si>
  <si>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</si>
  <si>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</si>
  <si>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</si>
  <si>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Inorganic Chemical,Pharmacologic Substance</t>
  </si>
  <si>
    <t>C0520679</t>
  </si>
  <si>
    <t>C1456587</t>
  </si>
  <si>
    <t>C0024117</t>
  </si>
  <si>
    <t>C0442711</t>
  </si>
  <si>
    <t>C0008838</t>
  </si>
  <si>
    <t>C0010583</t>
  </si>
  <si>
    <t>C0019453</t>
  </si>
  <si>
    <t>C0392920</t>
  </si>
  <si>
    <t>C0243005</t>
  </si>
  <si>
    <t>Obstructive sleep apnea</t>
  </si>
  <si>
    <t>Bariatric surgery</t>
  </si>
  <si>
    <t>Chronic obstructive airway disease</t>
  </si>
  <si>
    <t>Protocols</t>
  </si>
  <si>
    <t xml:space="preserve">Cisplatin </t>
  </si>
  <si>
    <t xml:space="preserve">Cyclophosphamide </t>
  </si>
  <si>
    <t xml:space="preserve">Altretamine </t>
  </si>
  <si>
    <t>Chemotherapy regimen</t>
  </si>
  <si>
    <t>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</si>
  <si>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</si>
  <si>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</si>
  <si>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</si>
  <si>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</si>
  <si>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</si>
  <si>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</si>
  <si>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</si>
  <si>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C0354604</t>
  </si>
  <si>
    <t>C0205547</t>
  </si>
  <si>
    <t>C2348066</t>
  </si>
  <si>
    <t>C1739768</t>
  </si>
  <si>
    <t>C1831808</t>
  </si>
  <si>
    <t>C2975435</t>
  </si>
  <si>
    <t>Oral anticoagulants</t>
  </si>
  <si>
    <t xml:space="preserve">Routine </t>
  </si>
  <si>
    <t xml:space="preserve">dabigatran </t>
  </si>
  <si>
    <t xml:space="preserve">rivaroxaban </t>
  </si>
  <si>
    <t xml:space="preserve">apixaban </t>
  </si>
  <si>
    <t xml:space="preserve">edoxaban 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</si>
  <si>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</si>
  <si>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</si>
  <si>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</si>
  <si>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</si>
  <si>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</si>
  <si>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</si>
  <si>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</si>
  <si>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</si>
  <si>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</si>
  <si>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Activity</t>
  </si>
  <si>
    <t>C0156147</t>
  </si>
  <si>
    <t>C0009324</t>
  </si>
  <si>
    <t>C0039082</t>
  </si>
  <si>
    <t>C0334108</t>
  </si>
  <si>
    <t>C0032580</t>
  </si>
  <si>
    <t>C0728940</t>
  </si>
  <si>
    <t>C0009368</t>
  </si>
  <si>
    <t>C0003611</t>
  </si>
  <si>
    <t>C0205156</t>
  </si>
  <si>
    <t>C1705116</t>
  </si>
  <si>
    <t>C2923685</t>
  </si>
  <si>
    <t>C0009378</t>
  </si>
  <si>
    <t xml:space="preserve">Crohn's disease of large bowel </t>
  </si>
  <si>
    <t>Ulcerative colitis, NOS</t>
  </si>
  <si>
    <t xml:space="preserve">Syndrome </t>
  </si>
  <si>
    <t xml:space="preserve">Multiple polyps </t>
  </si>
  <si>
    <t>Adenomatous polyposis coli</t>
  </si>
  <si>
    <t xml:space="preserve">Excision </t>
  </si>
  <si>
    <t>Colon structure (body structure)</t>
  </si>
  <si>
    <t xml:space="preserve">Appendectomy </t>
  </si>
  <si>
    <t xml:space="preserve">Previous </t>
  </si>
  <si>
    <t xml:space="preserve">Refused </t>
  </si>
  <si>
    <t>Consent:Finding:Point in time: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</si>
  <si>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</si>
  <si>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</si>
  <si>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</si>
  <si>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</si>
  <si>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</si>
  <si>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</si>
  <si>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</si>
  <si>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</si>
  <si>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</si>
  <si>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</si>
  <si>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</si>
  <si>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</si>
  <si>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</si>
  <si>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</si>
  <si>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</si>
  <si>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</si>
  <si>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</si>
  <si>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Biologically Active Substance,Organic Chemical,Pharmacologic Substance</t>
  </si>
  <si>
    <t>Body System</t>
  </si>
  <si>
    <t>C0019080</t>
  </si>
  <si>
    <t>C0005779</t>
  </si>
  <si>
    <t>C0162589</t>
  </si>
  <si>
    <t>C0018787</t>
  </si>
  <si>
    <t>C0040732</t>
  </si>
  <si>
    <t>C0282402</t>
  </si>
  <si>
    <t>C0015689</t>
  </si>
  <si>
    <t>C2348609</t>
  </si>
  <si>
    <t>C0007226</t>
  </si>
  <si>
    <t xml:space="preserve">Hemorrhage </t>
  </si>
  <si>
    <t>Blood coagulation disorder</t>
  </si>
  <si>
    <t xml:space="preserve">Implantable defibrillator </t>
  </si>
  <si>
    <t xml:space="preserve">Heart </t>
  </si>
  <si>
    <t xml:space="preserve">Transplantation </t>
  </si>
  <si>
    <t xml:space="preserve">Hormone replacement therapy </t>
  </si>
  <si>
    <t xml:space="preserve">Omega-3 Fatty Acids </t>
  </si>
  <si>
    <t>Supplemental</t>
  </si>
  <si>
    <t xml:space="preserve">Cardiovascular system 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</si>
  <si>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</si>
  <si>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</si>
  <si>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</si>
  <si>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</si>
  <si>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</si>
  <si>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</si>
  <si>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</si>
  <si>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</si>
  <si>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</si>
  <si>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</si>
  <si>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C0001617</t>
  </si>
  <si>
    <t>C0877248</t>
  </si>
  <si>
    <t>C4517906</t>
  </si>
  <si>
    <t>C0026544</t>
  </si>
  <si>
    <t>C4319606</t>
  </si>
  <si>
    <t>C0231519</t>
  </si>
  <si>
    <t>Adrenal cortex hormones</t>
  </si>
  <si>
    <t xml:space="preserve">Adverse event </t>
  </si>
  <si>
    <t>Oxygen saturation sensor name</t>
  </si>
  <si>
    <t xml:space="preserve">95 </t>
  </si>
  <si>
    <t xml:space="preserve">Morocco </t>
  </si>
  <si>
    <t xml:space="preserve">36 </t>
  </si>
  <si>
    <t xml:space="preserve">Gegenhalten 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</si>
  <si>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</si>
  <si>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</si>
  <si>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</si>
  <si>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</si>
  <si>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</si>
  <si>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</si>
  <si>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</si>
  <si>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</si>
  <si>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</si>
  <si>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</si>
  <si>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</si>
  <si>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Condition</t>
  </si>
  <si>
    <t>C0151514</t>
  </si>
  <si>
    <t>C0039446</t>
  </si>
  <si>
    <t>C1719933</t>
  </si>
  <si>
    <t>C1960442</t>
  </si>
  <si>
    <t>C0441732</t>
  </si>
  <si>
    <t>C0444099</t>
  </si>
  <si>
    <t>C0013595</t>
  </si>
  <si>
    <t>C3898900</t>
  </si>
  <si>
    <t>C0086582</t>
  </si>
  <si>
    <t>C0580836</t>
  </si>
  <si>
    <t xml:space="preserve">Atrophic condition of skin </t>
  </si>
  <si>
    <t xml:space="preserve">Telangiectasis </t>
  </si>
  <si>
    <t>Skin condition (observable entity)</t>
  </si>
  <si>
    <t>ERG response</t>
  </si>
  <si>
    <t xml:space="preserve">Type 6 </t>
  </si>
  <si>
    <t xml:space="preserve">Type 4 </t>
  </si>
  <si>
    <t>Skin specimen</t>
  </si>
  <si>
    <t xml:space="preserve">Eczema </t>
  </si>
  <si>
    <t xml:space="preserve">Healthy 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</si>
  <si>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</si>
  <si>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</si>
  <si>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</si>
  <si>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</si>
  <si>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</si>
  <si>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</si>
  <si>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C0019046</t>
  </si>
  <si>
    <t xml:space="preserve">Hemoglobin 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</si>
  <si>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</si>
  <si>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</si>
  <si>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</si>
  <si>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</si>
  <si>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</si>
  <si>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</si>
  <si>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</si>
  <si>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</si>
  <si>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</si>
  <si>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</si>
  <si>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</si>
  <si>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</si>
  <si>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C0151779</t>
  </si>
  <si>
    <t>C0006142</t>
  </si>
  <si>
    <t>C0205313</t>
  </si>
  <si>
    <t>C0332152</t>
  </si>
  <si>
    <t>C0001418</t>
  </si>
  <si>
    <t>C0007124</t>
  </si>
  <si>
    <t>C0851312</t>
  </si>
  <si>
    <t>C0450355</t>
  </si>
  <si>
    <t>C0040404</t>
  </si>
  <si>
    <t>C0040405</t>
  </si>
  <si>
    <t>Melanoma of skin</t>
  </si>
  <si>
    <t xml:space="preserve">Malignant neoplasm of breast </t>
  </si>
  <si>
    <t xml:space="preserve">Original </t>
  </si>
  <si>
    <t xml:space="preserve">Before </t>
  </si>
  <si>
    <t xml:space="preserve">Adenocarcinoma </t>
  </si>
  <si>
    <t>Intraductal carcinoma, noninfiltrating</t>
  </si>
  <si>
    <t>Breast surgery</t>
  </si>
  <si>
    <t xml:space="preserve">31 </t>
  </si>
  <si>
    <t>X-ray tomography</t>
  </si>
  <si>
    <t>Computerized transaxial tomography, NOS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</si>
  <si>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</si>
  <si>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</si>
  <si>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</si>
  <si>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</si>
  <si>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</si>
  <si>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</si>
  <si>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Indicator, Reagent, or Diagnostic Aid</t>
  </si>
  <si>
    <t>C0948268</t>
  </si>
  <si>
    <t>C0002792</t>
  </si>
  <si>
    <t>C0009924</t>
  </si>
  <si>
    <t>C0562319</t>
  </si>
  <si>
    <t>C0206058</t>
  </si>
  <si>
    <t xml:space="preserve">Hemodynamic instability </t>
  </si>
  <si>
    <t>Anaphylaxis</t>
  </si>
  <si>
    <t>Contrast media</t>
  </si>
  <si>
    <t xml:space="preserve">Examination of heart </t>
  </si>
  <si>
    <t>Elective surgery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</si>
  <si>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</si>
  <si>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</si>
  <si>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</si>
  <si>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</si>
  <si>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</si>
  <si>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</si>
  <si>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</si>
  <si>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</si>
  <si>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C0085393</t>
  </si>
  <si>
    <t>C0019693</t>
  </si>
  <si>
    <t>C0021079</t>
  </si>
  <si>
    <t>C0311392</t>
  </si>
  <si>
    <t>C0333532</t>
  </si>
  <si>
    <t>C0011065</t>
  </si>
  <si>
    <t>C0332185</t>
  </si>
  <si>
    <t>C0205447</t>
  </si>
  <si>
    <t>HIV infection</t>
  </si>
  <si>
    <t>Immunosuppression</t>
  </si>
  <si>
    <t xml:space="preserve">Physical findings </t>
  </si>
  <si>
    <t xml:space="preserve">Putrefaction </t>
  </si>
  <si>
    <t>Death</t>
  </si>
  <si>
    <t xml:space="preserve">Recent </t>
  </si>
  <si>
    <t xml:space="preserve">One </t>
  </si>
  <si>
    <t>Correct</t>
  </si>
  <si>
    <t>Incorrect</t>
  </si>
  <si>
    <t xml:space="preserve">Partially </t>
  </si>
  <si>
    <t>Avg. Score</t>
  </si>
  <si>
    <t>Std. Dev</t>
  </si>
  <si>
    <t>Not Mapped</t>
  </si>
  <si>
    <t>Precision</t>
  </si>
  <si>
    <t>Recall</t>
  </si>
  <si>
    <t>F1-Score</t>
  </si>
  <si>
    <t>Strict</t>
  </si>
  <si>
    <t>Loose</t>
  </si>
  <si>
    <t>Mapped Under:</t>
  </si>
  <si>
    <t>Usagi</t>
  </si>
  <si>
    <t>MMetamap</t>
  </si>
  <si>
    <t>MetaMap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</si>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</sst>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L23" sqref="L23"/>
    </sheetView>
  </sheetViews>
  <sheetFormatPr baseColWidth="10" defaultColWidth="8.83203125" defaultRowHeight="14" x14ac:dyDescent="0"/>
  <cols>
    <col min="2" max="2" width="16.5" customWidth="1"/>
    <col min="3" max="4" width="20.5" customWidth="1"/>
    <col min="5" max="5" width="10" customWidth="1"/>
    <col min="6" max="6" width="17.1640625" customWidth="1"/>
    <col min="7" max="7" width="20.5" customWidth="1"/>
    <col min="8" max="8" width="1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63</v>
      </c>
      <c r="F3" t="s">
        <v>65</v>
      </c>
      <c r="G3" t="s">
        <v>104</v>
      </c>
      <c r="H3">
        <v>923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</v>
      </c>
      <c r="C4" t="s">
        <v>10</v>
      </c>
      <c r="D4" t="s">
        <v>43</v>
      </c>
      <c r="E4" t="s">
        <v>63</v>
      </c>
      <c r="F4" t="s">
        <v>66</v>
      </c>
      <c r="G4" t="s">
        <v>105</v>
      </c>
      <c r="H4">
        <v>901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949.4</v>
      </c>
    </row>
    <row r="5" spans="1:16">
      <c r="A5" s="1">
        <v>3</v>
      </c>
      <c r="B5" t="s">
        <v>7</v>
      </c>
      <c r="C5" t="s">
        <v>10</v>
      </c>
      <c r="D5" t="s">
        <v>41</v>
      </c>
      <c r="E5" t="s">
        <v>63</v>
      </c>
      <c r="F5" t="s">
        <v>67</v>
      </c>
      <c r="G5" t="s">
        <v>106</v>
      </c>
      <c r="H5">
        <v>901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67.07966943330932</v>
      </c>
    </row>
    <row r="6" spans="1:16">
      <c r="A6" s="1">
        <v>4</v>
      </c>
      <c r="B6" t="s">
        <v>7</v>
      </c>
      <c r="C6" t="s">
        <v>11</v>
      </c>
      <c r="D6" t="s">
        <v>44</v>
      </c>
      <c r="E6" t="s">
        <v>63</v>
      </c>
      <c r="F6" t="s">
        <v>68</v>
      </c>
      <c r="G6" t="s">
        <v>107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7</v>
      </c>
      <c r="C7" t="s">
        <v>12</v>
      </c>
      <c r="D7" t="s">
        <v>44</v>
      </c>
      <c r="E7" t="s">
        <v>63</v>
      </c>
      <c r="F7" t="s">
        <v>69</v>
      </c>
      <c r="G7" t="s">
        <v>108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7</v>
      </c>
      <c r="C8" t="s">
        <v>13</v>
      </c>
      <c r="D8" t="s">
        <v>45</v>
      </c>
      <c r="E8" t="s">
        <v>63</v>
      </c>
      <c r="F8" t="s">
        <v>70</v>
      </c>
      <c r="G8" t="s">
        <v>109</v>
      </c>
      <c r="H8">
        <v>861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</v>
      </c>
      <c r="C9" t="s">
        <v>14</v>
      </c>
      <c r="D9" t="s">
        <v>43</v>
      </c>
      <c r="E9" t="s">
        <v>63</v>
      </c>
      <c r="F9" t="s">
        <v>71</v>
      </c>
      <c r="G9" t="s">
        <v>110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7</v>
      </c>
      <c r="C10" t="s">
        <v>15</v>
      </c>
      <c r="D10" t="s">
        <v>43</v>
      </c>
      <c r="E10" t="s">
        <v>63</v>
      </c>
      <c r="F10" t="s">
        <v>72</v>
      </c>
      <c r="G10" t="s">
        <v>111</v>
      </c>
      <c r="H10">
        <v>913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7</v>
      </c>
      <c r="C11" t="s">
        <v>15</v>
      </c>
      <c r="D11" t="s">
        <v>46</v>
      </c>
      <c r="E11" t="s">
        <v>63</v>
      </c>
      <c r="F11" t="s">
        <v>73</v>
      </c>
      <c r="G11" t="s">
        <v>112</v>
      </c>
      <c r="H11">
        <v>913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7</v>
      </c>
      <c r="C12" t="s">
        <v>16</v>
      </c>
      <c r="D12" t="s">
        <v>46</v>
      </c>
      <c r="E12" t="s">
        <v>63</v>
      </c>
      <c r="F12" t="s">
        <v>74</v>
      </c>
      <c r="G12" t="s">
        <v>113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13</v>
      </c>
      <c r="B13" t="s">
        <v>7</v>
      </c>
      <c r="C13" t="s">
        <v>17</v>
      </c>
      <c r="D13" t="s">
        <v>46</v>
      </c>
      <c r="E13" t="s">
        <v>63</v>
      </c>
      <c r="F13" t="s">
        <v>75</v>
      </c>
      <c r="G13" t="s">
        <v>114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14</v>
      </c>
      <c r="B14" t="s">
        <v>7</v>
      </c>
      <c r="C14" t="s">
        <v>18</v>
      </c>
      <c r="D14" t="s">
        <v>47</v>
      </c>
      <c r="E14" t="s">
        <v>63</v>
      </c>
      <c r="F14" t="s">
        <v>76</v>
      </c>
      <c r="G14" t="s">
        <v>115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40</v>
      </c>
      <c r="P14">
        <f>(O14/COUNTIF(B:B,"="&amp;B2))*100</f>
        <v>100</v>
      </c>
    </row>
    <row r="15" spans="1:16">
      <c r="A15" s="1">
        <v>15</v>
      </c>
      <c r="B15" t="s">
        <v>7</v>
      </c>
      <c r="C15" t="s">
        <v>19</v>
      </c>
      <c r="D15" t="s">
        <v>48</v>
      </c>
      <c r="E15" t="s">
        <v>63</v>
      </c>
      <c r="F15" t="s">
        <v>77</v>
      </c>
      <c r="G15" t="s">
        <v>116</v>
      </c>
      <c r="H15">
        <v>1000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16</v>
      </c>
      <c r="B16" t="s">
        <v>7</v>
      </c>
      <c r="C16" t="s">
        <v>20</v>
      </c>
      <c r="D16" t="s">
        <v>43</v>
      </c>
      <c r="E16" t="s">
        <v>63</v>
      </c>
      <c r="F16" t="s">
        <v>78</v>
      </c>
      <c r="G16" t="s">
        <v>117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7">
      <c r="A17" s="1">
        <v>17</v>
      </c>
      <c r="B17" t="s">
        <v>7</v>
      </c>
      <c r="C17" t="s">
        <v>20</v>
      </c>
      <c r="D17" t="s">
        <v>49</v>
      </c>
      <c r="E17" t="s">
        <v>63</v>
      </c>
      <c r="F17" t="s">
        <v>79</v>
      </c>
      <c r="G17" t="s">
        <v>118</v>
      </c>
      <c r="H17">
        <v>861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7">
      <c r="A18" s="1">
        <v>23</v>
      </c>
      <c r="B18" t="s">
        <v>7</v>
      </c>
      <c r="C18" t="s">
        <v>21</v>
      </c>
      <c r="D18" t="s">
        <v>50</v>
      </c>
      <c r="E18" t="s">
        <v>63</v>
      </c>
      <c r="F18" t="s">
        <v>80</v>
      </c>
      <c r="G18" t="s">
        <v>119</v>
      </c>
      <c r="H18">
        <v>1000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7">
      <c r="A19" s="1">
        <v>24</v>
      </c>
      <c r="B19" t="s">
        <v>7</v>
      </c>
      <c r="C19" t="s">
        <v>22</v>
      </c>
      <c r="D19" t="s">
        <v>51</v>
      </c>
      <c r="E19" t="s">
        <v>63</v>
      </c>
      <c r="F19" t="s">
        <v>81</v>
      </c>
      <c r="G19" t="s">
        <v>120</v>
      </c>
      <c r="H19">
        <v>1000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7">
      <c r="A20" s="1">
        <v>25</v>
      </c>
      <c r="B20" t="s">
        <v>7</v>
      </c>
      <c r="C20" t="s">
        <v>23</v>
      </c>
      <c r="D20" t="s">
        <v>48</v>
      </c>
      <c r="E20" t="s">
        <v>63</v>
      </c>
      <c r="F20" t="s">
        <v>82</v>
      </c>
      <c r="G20" t="s">
        <v>121</v>
      </c>
      <c r="H20">
        <v>1000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63</v>
      </c>
      <c r="F21" t="s">
        <v>65</v>
      </c>
      <c r="G21" t="s">
        <v>104</v>
      </c>
      <c r="H21">
        <v>1000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7">
      <c r="A22" s="1">
        <v>28</v>
      </c>
      <c r="B22" t="s">
        <v>7</v>
      </c>
      <c r="C22" t="s">
        <v>25</v>
      </c>
      <c r="D22" t="s">
        <v>52</v>
      </c>
      <c r="E22" t="s">
        <v>63</v>
      </c>
      <c r="F22" t="s">
        <v>83</v>
      </c>
      <c r="G22" t="s">
        <v>122</v>
      </c>
      <c r="H22">
        <v>1000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7">
      <c r="A23" s="1">
        <v>29</v>
      </c>
      <c r="B23" t="s">
        <v>7</v>
      </c>
      <c r="C23" t="s">
        <v>26</v>
      </c>
      <c r="D23" t="s">
        <v>53</v>
      </c>
      <c r="E23" t="s">
        <v>63</v>
      </c>
      <c r="F23" t="s">
        <v>84</v>
      </c>
      <c r="G23" t="s">
        <v>123</v>
      </c>
      <c r="H23">
        <v>1000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7">
      <c r="A24" s="1">
        <v>30</v>
      </c>
      <c r="B24" t="s">
        <v>7</v>
      </c>
      <c r="C24" t="s">
        <v>27</v>
      </c>
      <c r="D24" t="s">
        <v>54</v>
      </c>
      <c r="E24" t="s">
        <v>63</v>
      </c>
      <c r="F24" t="s">
        <v>85</v>
      </c>
      <c r="G24" t="s">
        <v>124</v>
      </c>
      <c r="H24">
        <v>901</v>
      </c>
      <c r="I24">
        <f t="shared" si="1"/>
        <v>0</v>
      </c>
      <c r="J24">
        <f t="shared" si="2"/>
        <v>0</v>
      </c>
      <c r="K24">
        <f t="shared" si="0"/>
        <v>0</v>
      </c>
      <c r="M24" t="s">
        <v>891</v>
      </c>
    </row>
    <row r="25" spans="1:17">
      <c r="A25" s="1">
        <v>31</v>
      </c>
      <c r="B25" t="s">
        <v>7</v>
      </c>
      <c r="C25" t="s">
        <v>28</v>
      </c>
      <c r="D25" t="s">
        <v>55</v>
      </c>
      <c r="E25" t="s">
        <v>63</v>
      </c>
      <c r="F25" t="s">
        <v>86</v>
      </c>
      <c r="G25" t="s">
        <v>125</v>
      </c>
      <c r="H25">
        <v>861</v>
      </c>
      <c r="I25">
        <f t="shared" si="1"/>
        <v>0</v>
      </c>
      <c r="J25">
        <f t="shared" si="2"/>
        <v>0</v>
      </c>
      <c r="K25">
        <f t="shared" si="0"/>
        <v>0</v>
      </c>
      <c r="M25" s="2" t="s">
        <v>883</v>
      </c>
      <c r="N25">
        <f>AVERAGE('NCT00097734:NCT02898636'!O9)</f>
        <v>0</v>
      </c>
      <c r="O25">
        <f>2*_xlfn.STDEV.S('NCT00097734:NCT02898636'!O9)</f>
        <v>0</v>
      </c>
      <c r="P25">
        <f>AVERAGE('NCT00097734:NCT02898636'!P9)</f>
        <v>0</v>
      </c>
      <c r="Q25">
        <f>2*_xlfn.STDEV.S('NCT00097734:NCT02898636'!P9)</f>
        <v>0</v>
      </c>
    </row>
    <row r="26" spans="1:17">
      <c r="A26" s="1">
        <v>32</v>
      </c>
      <c r="B26" t="s">
        <v>7</v>
      </c>
      <c r="C26" t="s">
        <v>29</v>
      </c>
      <c r="D26" t="s">
        <v>45</v>
      </c>
      <c r="E26" t="s">
        <v>63</v>
      </c>
      <c r="F26" t="s">
        <v>87</v>
      </c>
      <c r="G26" t="s">
        <v>126</v>
      </c>
      <c r="H26">
        <v>812</v>
      </c>
      <c r="I26">
        <f t="shared" si="1"/>
        <v>0</v>
      </c>
      <c r="J26">
        <f t="shared" si="2"/>
        <v>0</v>
      </c>
      <c r="K26">
        <f t="shared" si="0"/>
        <v>0</v>
      </c>
      <c r="M26" s="2" t="s">
        <v>882</v>
      </c>
      <c r="N26">
        <f>AVERAGE('NCT00097734:NCT02898636'!O10)</f>
        <v>0</v>
      </c>
      <c r="O26">
        <f>2*_xlfn.STDEV.S('NCT00097734:NCT02898636'!O10)</f>
        <v>0</v>
      </c>
      <c r="P26">
        <f>AVERAGE('NCT00097734:NCT02898636'!P10)</f>
        <v>0</v>
      </c>
      <c r="Q26">
        <f>2*_xlfn.STDEV.S('NCT00097734:NCT02898636'!P10)</f>
        <v>0</v>
      </c>
    </row>
    <row r="27" spans="1:17">
      <c r="A27" s="1">
        <v>33</v>
      </c>
      <c r="B27" t="s">
        <v>7</v>
      </c>
      <c r="C27" t="s">
        <v>29</v>
      </c>
      <c r="D27" t="s">
        <v>56</v>
      </c>
      <c r="E27" t="s">
        <v>63</v>
      </c>
      <c r="F27" t="s">
        <v>88</v>
      </c>
      <c r="G27" t="s">
        <v>127</v>
      </c>
      <c r="H27">
        <v>812</v>
      </c>
      <c r="I27">
        <f t="shared" si="1"/>
        <v>0</v>
      </c>
      <c r="J27">
        <f t="shared" si="2"/>
        <v>0</v>
      </c>
      <c r="K27">
        <f t="shared" si="0"/>
        <v>0</v>
      </c>
      <c r="M27" s="2" t="s">
        <v>884</v>
      </c>
      <c r="N27" t="e">
        <f>AVERAGE('NCT00097734:NCT02898636'!O11)</f>
        <v>#DIV/0!</v>
      </c>
      <c r="O27" t="e">
        <f>2*_xlfn.STDEV.S('NCT00097734:NCT02898636'!O11)</f>
        <v>#DIV/0!</v>
      </c>
      <c r="P27" t="e">
        <f>AVERAGE('NCT00097734:NCT02898636'!P11)</f>
        <v>#DIV/0!</v>
      </c>
      <c r="Q27" t="e">
        <f>2*_xlfn.STDEV.S('NCT00097734:NCT02898636'!P11)</f>
        <v>#DIV/0!</v>
      </c>
    </row>
    <row r="28" spans="1:17">
      <c r="A28" s="1">
        <v>34</v>
      </c>
      <c r="B28" t="s">
        <v>7</v>
      </c>
      <c r="C28" t="s">
        <v>30</v>
      </c>
      <c r="D28" t="s">
        <v>57</v>
      </c>
      <c r="E28" t="s">
        <v>63</v>
      </c>
      <c r="F28" t="s">
        <v>89</v>
      </c>
      <c r="G28" t="s">
        <v>128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7">
      <c r="A29" s="1">
        <v>41</v>
      </c>
      <c r="B29" t="s">
        <v>7</v>
      </c>
      <c r="C29" t="s">
        <v>31</v>
      </c>
      <c r="D29" t="s">
        <v>57</v>
      </c>
      <c r="E29" t="s">
        <v>63</v>
      </c>
      <c r="F29" t="s">
        <v>90</v>
      </c>
      <c r="G29" t="s">
        <v>129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  <c r="M29" s="2" t="s">
        <v>881</v>
      </c>
      <c r="N29">
        <f>AVERAGE('NCT00097734:NCT02898636'!O16)</f>
        <v>0.1111111111111111</v>
      </c>
    </row>
    <row r="30" spans="1:17">
      <c r="A30" s="1">
        <v>42</v>
      </c>
      <c r="B30" t="s">
        <v>7</v>
      </c>
      <c r="C30" t="s">
        <v>31</v>
      </c>
      <c r="D30" t="s">
        <v>58</v>
      </c>
      <c r="E30" t="s">
        <v>63</v>
      </c>
      <c r="F30" t="s">
        <v>91</v>
      </c>
      <c r="G30" t="s">
        <v>130</v>
      </c>
      <c r="H30">
        <v>1000</v>
      </c>
      <c r="I30">
        <f t="shared" si="1"/>
        <v>0</v>
      </c>
      <c r="J30">
        <f t="shared" si="2"/>
        <v>0</v>
      </c>
      <c r="K30">
        <f t="shared" si="0"/>
        <v>0</v>
      </c>
      <c r="N30">
        <f>AVERAGE('NCT00097734:NCT02898636'!P14)</f>
        <v>96.948964329612068</v>
      </c>
    </row>
    <row r="31" spans="1:17">
      <c r="A31" s="1">
        <v>43</v>
      </c>
      <c r="B31" t="s">
        <v>7</v>
      </c>
      <c r="C31" t="s">
        <v>32</v>
      </c>
      <c r="D31" t="s">
        <v>57</v>
      </c>
      <c r="E31" t="s">
        <v>63</v>
      </c>
      <c r="F31" t="s">
        <v>92</v>
      </c>
      <c r="G31" t="s">
        <v>131</v>
      </c>
      <c r="H31">
        <v>1000</v>
      </c>
      <c r="I31">
        <f t="shared" si="1"/>
        <v>0</v>
      </c>
      <c r="J31">
        <f t="shared" si="2"/>
        <v>0</v>
      </c>
      <c r="K31">
        <f t="shared" si="0"/>
        <v>0</v>
      </c>
      <c r="N31">
        <f>AVERAGE('NCT00097734:NCT02898636'!P15)</f>
        <v>1.0880727074249665</v>
      </c>
    </row>
    <row r="32" spans="1:17">
      <c r="A32" s="1">
        <v>44</v>
      </c>
      <c r="B32" t="s">
        <v>7</v>
      </c>
      <c r="C32" t="s">
        <v>33</v>
      </c>
      <c r="D32" t="s">
        <v>43</v>
      </c>
      <c r="E32" t="s">
        <v>63</v>
      </c>
      <c r="F32" t="s">
        <v>93</v>
      </c>
      <c r="G32" t="s">
        <v>132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45</v>
      </c>
      <c r="B33" t="s">
        <v>7</v>
      </c>
      <c r="C33" t="s">
        <v>34</v>
      </c>
      <c r="D33" t="s">
        <v>59</v>
      </c>
      <c r="E33" t="s">
        <v>63</v>
      </c>
      <c r="F33" t="s">
        <v>94</v>
      </c>
      <c r="G33" t="s">
        <v>133</v>
      </c>
      <c r="H33">
        <v>1000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46</v>
      </c>
      <c r="B34" t="s">
        <v>7</v>
      </c>
      <c r="C34" t="s">
        <v>35</v>
      </c>
      <c r="D34" t="s">
        <v>60</v>
      </c>
      <c r="E34" t="s">
        <v>63</v>
      </c>
      <c r="F34" t="s">
        <v>95</v>
      </c>
      <c r="G34" t="s">
        <v>134</v>
      </c>
      <c r="H34">
        <v>827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47</v>
      </c>
      <c r="B35" t="s">
        <v>7</v>
      </c>
      <c r="C35" t="s">
        <v>35</v>
      </c>
      <c r="D35" t="s">
        <v>41</v>
      </c>
      <c r="E35" t="s">
        <v>63</v>
      </c>
      <c r="F35" t="s">
        <v>96</v>
      </c>
      <c r="G35" t="s">
        <v>135</v>
      </c>
      <c r="H35">
        <v>827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48</v>
      </c>
      <c r="B36" t="s">
        <v>7</v>
      </c>
      <c r="C36" t="s">
        <v>36</v>
      </c>
      <c r="D36" t="s">
        <v>53</v>
      </c>
      <c r="E36" t="s">
        <v>63</v>
      </c>
      <c r="F36" t="s">
        <v>97</v>
      </c>
      <c r="G36" t="s">
        <v>136</v>
      </c>
      <c r="H36">
        <v>1000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49</v>
      </c>
      <c r="B37" t="s">
        <v>7</v>
      </c>
      <c r="C37" t="s">
        <v>37</v>
      </c>
      <c r="D37" t="s">
        <v>53</v>
      </c>
      <c r="E37" t="s">
        <v>63</v>
      </c>
      <c r="F37" t="s">
        <v>98</v>
      </c>
      <c r="G37" t="s">
        <v>137</v>
      </c>
      <c r="H37">
        <v>1000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50</v>
      </c>
      <c r="B38" t="s">
        <v>7</v>
      </c>
      <c r="C38" t="s">
        <v>38</v>
      </c>
      <c r="D38" t="s">
        <v>56</v>
      </c>
      <c r="E38" t="s">
        <v>63</v>
      </c>
      <c r="F38" t="s">
        <v>99</v>
      </c>
      <c r="G38" t="s">
        <v>138</v>
      </c>
      <c r="H38">
        <v>901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51</v>
      </c>
      <c r="B39" t="s">
        <v>7</v>
      </c>
      <c r="C39" t="s">
        <v>38</v>
      </c>
      <c r="D39" t="s">
        <v>56</v>
      </c>
      <c r="E39" t="s">
        <v>63</v>
      </c>
      <c r="F39" t="s">
        <v>100</v>
      </c>
      <c r="G39" t="s">
        <v>139</v>
      </c>
      <c r="H39">
        <v>901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58</v>
      </c>
      <c r="B40" t="s">
        <v>7</v>
      </c>
      <c r="C40" t="s">
        <v>39</v>
      </c>
      <c r="D40" t="s">
        <v>61</v>
      </c>
      <c r="E40" t="s">
        <v>63</v>
      </c>
      <c r="F40" t="s">
        <v>101</v>
      </c>
      <c r="G40" t="s">
        <v>140</v>
      </c>
      <c r="H40">
        <v>1000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59</v>
      </c>
      <c r="B41" t="s">
        <v>7</v>
      </c>
      <c r="C41" t="s">
        <v>40</v>
      </c>
      <c r="D41" t="s">
        <v>62</v>
      </c>
      <c r="E41" t="s">
        <v>63</v>
      </c>
      <c r="F41" t="s">
        <v>102</v>
      </c>
      <c r="G41" t="s">
        <v>141</v>
      </c>
      <c r="H41">
        <v>1000</v>
      </c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baseColWidth="10" defaultColWidth="8.83203125" defaultRowHeight="14" x14ac:dyDescent="0"/>
  <cols>
    <col min="2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653</v>
      </c>
      <c r="C2" t="s">
        <v>517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653</v>
      </c>
      <c r="C3" t="s">
        <v>654</v>
      </c>
      <c r="D3" t="s">
        <v>301</v>
      </c>
      <c r="E3" t="s">
        <v>63</v>
      </c>
      <c r="F3" t="s">
        <v>660</v>
      </c>
      <c r="G3" t="s">
        <v>666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653</v>
      </c>
      <c r="C4" t="s">
        <v>655</v>
      </c>
      <c r="D4" t="s">
        <v>301</v>
      </c>
      <c r="E4" t="s">
        <v>63</v>
      </c>
      <c r="F4" t="s">
        <v>660</v>
      </c>
      <c r="G4" t="s">
        <v>666</v>
      </c>
      <c r="H4">
        <v>790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942.72727272727275</v>
      </c>
    </row>
    <row r="5" spans="1:16">
      <c r="A5" s="1">
        <v>3</v>
      </c>
      <c r="B5" t="s">
        <v>653</v>
      </c>
      <c r="C5" t="s">
        <v>655</v>
      </c>
      <c r="D5" t="s">
        <v>44</v>
      </c>
      <c r="E5" t="s">
        <v>63</v>
      </c>
      <c r="F5" t="s">
        <v>202</v>
      </c>
      <c r="G5" t="s">
        <v>240</v>
      </c>
      <c r="H5">
        <v>790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98.090866964351889</v>
      </c>
    </row>
    <row r="6" spans="1:16">
      <c r="A6" s="1">
        <v>4</v>
      </c>
      <c r="B6" t="s">
        <v>653</v>
      </c>
      <c r="C6" t="s">
        <v>655</v>
      </c>
      <c r="D6" t="s">
        <v>41</v>
      </c>
      <c r="E6" t="s">
        <v>63</v>
      </c>
      <c r="F6" t="s">
        <v>661</v>
      </c>
      <c r="G6" t="s">
        <v>667</v>
      </c>
      <c r="H6">
        <v>790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653</v>
      </c>
      <c r="C7" t="s">
        <v>656</v>
      </c>
      <c r="D7" t="s">
        <v>301</v>
      </c>
      <c r="E7" t="s">
        <v>63</v>
      </c>
      <c r="F7" t="s">
        <v>662</v>
      </c>
      <c r="G7" t="s">
        <v>668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653</v>
      </c>
      <c r="C8" t="s">
        <v>657</v>
      </c>
      <c r="D8" t="s">
        <v>301</v>
      </c>
      <c r="E8" t="s">
        <v>63</v>
      </c>
      <c r="F8" t="s">
        <v>663</v>
      </c>
      <c r="G8" t="s">
        <v>669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653</v>
      </c>
      <c r="C9" t="s">
        <v>658</v>
      </c>
      <c r="D9" t="s">
        <v>301</v>
      </c>
      <c r="E9" t="s">
        <v>63</v>
      </c>
      <c r="F9" t="s">
        <v>664</v>
      </c>
      <c r="G9" t="s">
        <v>670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653</v>
      </c>
      <c r="C10" t="s">
        <v>659</v>
      </c>
      <c r="D10" t="s">
        <v>301</v>
      </c>
      <c r="E10" t="s">
        <v>63</v>
      </c>
      <c r="F10" t="s">
        <v>665</v>
      </c>
      <c r="G10" t="s">
        <v>671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10</v>
      </c>
      <c r="B11" t="s">
        <v>653</v>
      </c>
      <c r="C11" t="s">
        <v>21</v>
      </c>
      <c r="D11" t="s">
        <v>50</v>
      </c>
      <c r="E11" t="s">
        <v>63</v>
      </c>
      <c r="F11" t="s">
        <v>80</v>
      </c>
      <c r="G11" t="s">
        <v>119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653</v>
      </c>
      <c r="C12" t="s">
        <v>159</v>
      </c>
      <c r="D12" t="s">
        <v>44</v>
      </c>
      <c r="E12" t="s">
        <v>63</v>
      </c>
      <c r="F12" t="s">
        <v>202</v>
      </c>
      <c r="G12" t="s">
        <v>240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N13" s="2" t="s">
        <v>887</v>
      </c>
    </row>
    <row r="14" spans="1:16">
      <c r="N14" s="3" t="s">
        <v>890</v>
      </c>
      <c r="O14">
        <f>COUNTIF(E:E,"M")</f>
        <v>11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7" workbookViewId="0">
      <selection activeCell="H14" sqref="H14:K41"/>
    </sheetView>
  </sheetViews>
  <sheetFormatPr baseColWidth="10" defaultColWidth="8.83203125" defaultRowHeight="14" x14ac:dyDescent="0"/>
  <cols>
    <col min="2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672</v>
      </c>
      <c r="C2" t="s">
        <v>673</v>
      </c>
      <c r="D2" t="s">
        <v>43</v>
      </c>
      <c r="E2" t="s">
        <v>63</v>
      </c>
      <c r="F2" t="s">
        <v>682</v>
      </c>
      <c r="G2" t="s">
        <v>694</v>
      </c>
      <c r="H2">
        <v>902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672</v>
      </c>
      <c r="C3" t="s">
        <v>673</v>
      </c>
      <c r="D3" t="s">
        <v>43</v>
      </c>
      <c r="E3" t="s">
        <v>63</v>
      </c>
      <c r="F3" t="s">
        <v>683</v>
      </c>
      <c r="G3" t="s">
        <v>695</v>
      </c>
      <c r="H3">
        <v>902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672</v>
      </c>
      <c r="C4" t="s">
        <v>674</v>
      </c>
      <c r="D4" t="s">
        <v>43</v>
      </c>
      <c r="E4" t="s">
        <v>63</v>
      </c>
      <c r="F4" t="s">
        <v>684</v>
      </c>
      <c r="G4" t="s">
        <v>696</v>
      </c>
      <c r="H4">
        <v>861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937.33333333333337</v>
      </c>
    </row>
    <row r="5" spans="1:16">
      <c r="A5" s="1">
        <v>3</v>
      </c>
      <c r="B5" t="s">
        <v>672</v>
      </c>
      <c r="C5" t="s">
        <v>674</v>
      </c>
      <c r="D5" t="s">
        <v>46</v>
      </c>
      <c r="E5" t="s">
        <v>63</v>
      </c>
      <c r="F5" t="s">
        <v>685</v>
      </c>
      <c r="G5" t="s">
        <v>697</v>
      </c>
      <c r="H5">
        <v>861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66.991632222829068</v>
      </c>
    </row>
    <row r="6" spans="1:16">
      <c r="A6" s="1">
        <v>4</v>
      </c>
      <c r="B6" t="s">
        <v>672</v>
      </c>
      <c r="C6" t="s">
        <v>675</v>
      </c>
      <c r="D6" t="s">
        <v>46</v>
      </c>
      <c r="E6" t="s">
        <v>63</v>
      </c>
      <c r="F6" t="s">
        <v>686</v>
      </c>
      <c r="G6" t="s">
        <v>698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672</v>
      </c>
      <c r="C7" t="s">
        <v>676</v>
      </c>
      <c r="D7" t="s">
        <v>44</v>
      </c>
      <c r="E7" t="s">
        <v>63</v>
      </c>
      <c r="F7" t="s">
        <v>687</v>
      </c>
      <c r="G7" t="s">
        <v>699</v>
      </c>
      <c r="H7">
        <v>861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672</v>
      </c>
      <c r="C8" t="s">
        <v>676</v>
      </c>
      <c r="D8" t="s">
        <v>49</v>
      </c>
      <c r="E8" t="s">
        <v>63</v>
      </c>
      <c r="F8" t="s">
        <v>688</v>
      </c>
      <c r="G8" t="s">
        <v>700</v>
      </c>
      <c r="H8">
        <v>861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672</v>
      </c>
      <c r="C9" t="s">
        <v>677</v>
      </c>
      <c r="D9" t="s">
        <v>44</v>
      </c>
      <c r="E9" t="s">
        <v>63</v>
      </c>
      <c r="F9" t="s">
        <v>689</v>
      </c>
      <c r="G9" t="s">
        <v>701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672</v>
      </c>
      <c r="C10" t="s">
        <v>678</v>
      </c>
      <c r="D10" t="s">
        <v>45</v>
      </c>
      <c r="E10" t="s">
        <v>63</v>
      </c>
      <c r="F10" t="s">
        <v>690</v>
      </c>
      <c r="G10" t="s">
        <v>702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672</v>
      </c>
      <c r="C11" t="s">
        <v>679</v>
      </c>
      <c r="D11" t="s">
        <v>681</v>
      </c>
      <c r="E11" t="s">
        <v>63</v>
      </c>
      <c r="F11" t="s">
        <v>691</v>
      </c>
      <c r="G11" t="s">
        <v>703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672</v>
      </c>
      <c r="C12" t="s">
        <v>679</v>
      </c>
      <c r="D12" t="s">
        <v>180</v>
      </c>
      <c r="E12" t="s">
        <v>63</v>
      </c>
      <c r="F12" t="s">
        <v>692</v>
      </c>
      <c r="G12" t="s">
        <v>704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672</v>
      </c>
      <c r="C13" t="s">
        <v>680</v>
      </c>
      <c r="D13" t="s">
        <v>61</v>
      </c>
      <c r="E13" t="s">
        <v>63</v>
      </c>
      <c r="F13" t="s">
        <v>693</v>
      </c>
      <c r="G13" t="s">
        <v>705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N14" s="3" t="s">
        <v>890</v>
      </c>
      <c r="O14">
        <f>COUNTIF(E:E,"M")</f>
        <v>12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7" workbookViewId="0">
      <selection activeCell="G44" sqref="G44"/>
    </sheetView>
  </sheetViews>
  <sheetFormatPr baseColWidth="10" defaultColWidth="8.83203125" defaultRowHeight="14" x14ac:dyDescent="0"/>
  <cols>
    <col min="2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706</v>
      </c>
      <c r="C2" t="s">
        <v>707</v>
      </c>
      <c r="D2" t="s">
        <v>41</v>
      </c>
      <c r="E2" t="s">
        <v>63</v>
      </c>
      <c r="F2" t="s">
        <v>305</v>
      </c>
      <c r="G2" t="s">
        <v>345</v>
      </c>
      <c r="H2">
        <v>827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706</v>
      </c>
      <c r="C3" t="s">
        <v>707</v>
      </c>
      <c r="D3" t="s">
        <v>171</v>
      </c>
      <c r="E3" t="s">
        <v>63</v>
      </c>
      <c r="F3" t="s">
        <v>575</v>
      </c>
      <c r="G3" t="s">
        <v>603</v>
      </c>
      <c r="H3">
        <v>827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706</v>
      </c>
      <c r="C4" t="s">
        <v>708</v>
      </c>
      <c r="D4" t="s">
        <v>48</v>
      </c>
      <c r="E4" t="s">
        <v>63</v>
      </c>
      <c r="F4" t="s">
        <v>724</v>
      </c>
      <c r="G4" t="s">
        <v>733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952.22727272727275</v>
      </c>
    </row>
    <row r="5" spans="1:16">
      <c r="A5" s="1">
        <v>3</v>
      </c>
      <c r="B5" t="s">
        <v>706</v>
      </c>
      <c r="C5" t="s">
        <v>709</v>
      </c>
      <c r="D5" t="s">
        <v>43</v>
      </c>
      <c r="E5" t="s">
        <v>63</v>
      </c>
      <c r="F5" t="s">
        <v>725</v>
      </c>
      <c r="G5" t="s">
        <v>734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75.888346440946535</v>
      </c>
    </row>
    <row r="6" spans="1:16">
      <c r="A6" s="1">
        <v>4</v>
      </c>
      <c r="B6" t="s">
        <v>706</v>
      </c>
      <c r="C6" t="s">
        <v>710</v>
      </c>
      <c r="D6" t="s">
        <v>48</v>
      </c>
      <c r="E6" t="s">
        <v>63</v>
      </c>
      <c r="F6" t="s">
        <v>82</v>
      </c>
      <c r="G6" t="s">
        <v>121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706</v>
      </c>
      <c r="C7" t="s">
        <v>711</v>
      </c>
      <c r="D7" t="s">
        <v>176</v>
      </c>
      <c r="E7" t="s">
        <v>63</v>
      </c>
      <c r="F7" t="s">
        <v>726</v>
      </c>
      <c r="G7" t="s">
        <v>735</v>
      </c>
      <c r="H7">
        <v>913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706</v>
      </c>
      <c r="C8" t="s">
        <v>711</v>
      </c>
      <c r="D8" t="s">
        <v>49</v>
      </c>
      <c r="E8" t="s">
        <v>63</v>
      </c>
      <c r="F8" t="s">
        <v>727</v>
      </c>
      <c r="G8" t="s">
        <v>736</v>
      </c>
      <c r="H8">
        <v>913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706</v>
      </c>
      <c r="C9" t="s">
        <v>712</v>
      </c>
      <c r="D9" t="s">
        <v>49</v>
      </c>
      <c r="E9" t="s">
        <v>63</v>
      </c>
      <c r="F9" t="s">
        <v>727</v>
      </c>
      <c r="G9" t="s">
        <v>736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706</v>
      </c>
      <c r="C10" t="s">
        <v>713</v>
      </c>
      <c r="D10" t="s">
        <v>44</v>
      </c>
      <c r="E10" t="s">
        <v>63</v>
      </c>
      <c r="F10" t="s">
        <v>728</v>
      </c>
      <c r="G10" t="s">
        <v>737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706</v>
      </c>
      <c r="C11" t="s">
        <v>25</v>
      </c>
      <c r="D11" t="s">
        <v>52</v>
      </c>
      <c r="E11" t="s">
        <v>63</v>
      </c>
      <c r="F11" t="s">
        <v>83</v>
      </c>
      <c r="G11" t="s">
        <v>122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706</v>
      </c>
      <c r="C12" t="s">
        <v>714</v>
      </c>
      <c r="D12" t="s">
        <v>44</v>
      </c>
      <c r="E12" t="s">
        <v>63</v>
      </c>
      <c r="F12" t="s">
        <v>729</v>
      </c>
      <c r="G12" t="s">
        <v>738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706</v>
      </c>
      <c r="C13" t="s">
        <v>715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13</v>
      </c>
      <c r="B14" t="s">
        <v>706</v>
      </c>
      <c r="C14" t="s">
        <v>26</v>
      </c>
      <c r="D14" t="s">
        <v>53</v>
      </c>
      <c r="E14" t="s">
        <v>63</v>
      </c>
      <c r="F14" t="s">
        <v>84</v>
      </c>
      <c r="G14" t="s">
        <v>123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3" t="s">
        <v>890</v>
      </c>
      <c r="O14">
        <f>COUNTIF(E:E,"M")</f>
        <v>22</v>
      </c>
      <c r="P14">
        <f>(O14/COUNTIF(B:B,"="&amp;B2))*100</f>
        <v>100</v>
      </c>
    </row>
    <row r="15" spans="1:16">
      <c r="A15" s="1">
        <v>14</v>
      </c>
      <c r="B15" t="s">
        <v>706</v>
      </c>
      <c r="C15" t="s">
        <v>716</v>
      </c>
      <c r="D15" t="s">
        <v>722</v>
      </c>
      <c r="E15" t="s">
        <v>63</v>
      </c>
      <c r="F15" t="s">
        <v>730</v>
      </c>
      <c r="G15" t="s">
        <v>739</v>
      </c>
      <c r="H15">
        <v>1000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15</v>
      </c>
      <c r="B16" t="s">
        <v>706</v>
      </c>
      <c r="C16" t="s">
        <v>716</v>
      </c>
      <c r="D16" t="s">
        <v>179</v>
      </c>
      <c r="E16" t="s">
        <v>63</v>
      </c>
      <c r="F16" t="s">
        <v>731</v>
      </c>
      <c r="G16" t="s">
        <v>740</v>
      </c>
      <c r="H16">
        <v>1000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18</v>
      </c>
      <c r="B17" t="s">
        <v>706</v>
      </c>
      <c r="C17" t="s">
        <v>521</v>
      </c>
      <c r="D17" t="s">
        <v>58</v>
      </c>
      <c r="E17" t="s">
        <v>63</v>
      </c>
      <c r="F17" t="s">
        <v>207</v>
      </c>
      <c r="G17" t="s">
        <v>246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19</v>
      </c>
      <c r="B18" t="s">
        <v>706</v>
      </c>
      <c r="C18" t="s">
        <v>717</v>
      </c>
      <c r="D18" t="s">
        <v>45</v>
      </c>
      <c r="E18" t="s">
        <v>63</v>
      </c>
      <c r="F18" t="s">
        <v>208</v>
      </c>
      <c r="G18" t="s">
        <v>247</v>
      </c>
      <c r="H18">
        <v>861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20</v>
      </c>
      <c r="B19" t="s">
        <v>706</v>
      </c>
      <c r="C19" t="s">
        <v>718</v>
      </c>
      <c r="D19" t="s">
        <v>49</v>
      </c>
      <c r="E19" t="s">
        <v>63</v>
      </c>
      <c r="F19" t="s">
        <v>727</v>
      </c>
      <c r="G19" t="s">
        <v>736</v>
      </c>
      <c r="H19">
        <v>1000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21</v>
      </c>
      <c r="B20" t="s">
        <v>706</v>
      </c>
      <c r="C20" t="s">
        <v>719</v>
      </c>
      <c r="D20" t="s">
        <v>723</v>
      </c>
      <c r="E20" t="s">
        <v>63</v>
      </c>
      <c r="F20" t="s">
        <v>732</v>
      </c>
      <c r="G20" t="s">
        <v>741</v>
      </c>
      <c r="H20">
        <v>1000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22</v>
      </c>
      <c r="B21" t="s">
        <v>706</v>
      </c>
      <c r="C21" t="s">
        <v>720</v>
      </c>
      <c r="D21" t="s">
        <v>43</v>
      </c>
      <c r="E21" t="s">
        <v>63</v>
      </c>
      <c r="F21" t="s">
        <v>576</v>
      </c>
      <c r="G21" t="s">
        <v>604</v>
      </c>
      <c r="H21">
        <v>1000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28</v>
      </c>
      <c r="B22" t="s">
        <v>706</v>
      </c>
      <c r="C22" t="s">
        <v>721</v>
      </c>
      <c r="D22" t="s">
        <v>45</v>
      </c>
      <c r="E22" t="s">
        <v>63</v>
      </c>
      <c r="F22" t="s">
        <v>322</v>
      </c>
      <c r="G22" t="s">
        <v>362</v>
      </c>
      <c r="H22">
        <v>804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29</v>
      </c>
      <c r="B23" t="s">
        <v>706</v>
      </c>
      <c r="C23" t="s">
        <v>721</v>
      </c>
      <c r="D23" t="s">
        <v>45</v>
      </c>
      <c r="E23" t="s">
        <v>63</v>
      </c>
      <c r="F23" t="s">
        <v>314</v>
      </c>
      <c r="G23" t="s">
        <v>354</v>
      </c>
      <c r="H23">
        <v>804</v>
      </c>
      <c r="I23">
        <f t="shared" si="1"/>
        <v>0</v>
      </c>
      <c r="J23">
        <f t="shared" si="2"/>
        <v>0</v>
      </c>
      <c r="K23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G1" workbookViewId="0">
      <selection activeCell="N9" sqref="N9:N10"/>
    </sheetView>
  </sheetViews>
  <sheetFormatPr baseColWidth="10" defaultColWidth="8.83203125" defaultRowHeight="14" x14ac:dyDescent="0"/>
  <cols>
    <col min="2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742</v>
      </c>
      <c r="C2" t="s">
        <v>389</v>
      </c>
      <c r="D2" t="s">
        <v>43</v>
      </c>
      <c r="E2" t="s">
        <v>63</v>
      </c>
      <c r="F2" t="s">
        <v>396</v>
      </c>
      <c r="G2" t="s">
        <v>399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742</v>
      </c>
      <c r="C3" t="s">
        <v>743</v>
      </c>
      <c r="D3" t="s">
        <v>751</v>
      </c>
      <c r="E3" t="s">
        <v>63</v>
      </c>
      <c r="F3" t="s">
        <v>752</v>
      </c>
      <c r="G3" t="s">
        <v>758</v>
      </c>
      <c r="H3">
        <v>753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742</v>
      </c>
      <c r="C4" t="s">
        <v>743</v>
      </c>
      <c r="D4" t="s">
        <v>56</v>
      </c>
      <c r="E4" t="s">
        <v>63</v>
      </c>
      <c r="F4" t="s">
        <v>88</v>
      </c>
      <c r="G4" t="s">
        <v>127</v>
      </c>
      <c r="H4">
        <v>753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AVERAGE(H2:H41)</f>
        <v>856.5333333333333</v>
      </c>
    </row>
    <row r="5" spans="1:16">
      <c r="A5" s="1">
        <v>3</v>
      </c>
      <c r="B5" t="s">
        <v>742</v>
      </c>
      <c r="C5" t="s">
        <v>743</v>
      </c>
      <c r="D5" t="s">
        <v>45</v>
      </c>
      <c r="E5" t="s">
        <v>63</v>
      </c>
      <c r="F5" t="s">
        <v>87</v>
      </c>
      <c r="G5" t="s">
        <v>126</v>
      </c>
      <c r="H5">
        <v>753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STDEV(H2:H41)</f>
        <v>100.86473733716444</v>
      </c>
    </row>
    <row r="6" spans="1:16">
      <c r="A6" s="1">
        <v>4</v>
      </c>
      <c r="B6" t="s">
        <v>742</v>
      </c>
      <c r="C6" t="s">
        <v>744</v>
      </c>
      <c r="D6" t="s">
        <v>48</v>
      </c>
      <c r="E6" t="s">
        <v>63</v>
      </c>
      <c r="F6" t="s">
        <v>753</v>
      </c>
      <c r="G6" t="s">
        <v>759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742</v>
      </c>
      <c r="C7" t="s">
        <v>745</v>
      </c>
      <c r="D7" t="s">
        <v>45</v>
      </c>
      <c r="E7" t="s">
        <v>63</v>
      </c>
      <c r="F7" t="s">
        <v>87</v>
      </c>
      <c r="G7" t="s">
        <v>126</v>
      </c>
      <c r="H7">
        <v>804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742</v>
      </c>
      <c r="C8" t="s">
        <v>745</v>
      </c>
      <c r="D8" t="s">
        <v>53</v>
      </c>
      <c r="E8" t="s">
        <v>63</v>
      </c>
      <c r="F8" t="s">
        <v>573</v>
      </c>
      <c r="G8" t="s">
        <v>601</v>
      </c>
      <c r="H8">
        <v>804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742</v>
      </c>
      <c r="C9" t="s">
        <v>746</v>
      </c>
      <c r="D9" t="s">
        <v>304</v>
      </c>
      <c r="E9" t="s">
        <v>181</v>
      </c>
      <c r="F9">
        <v>43533827</v>
      </c>
      <c r="G9" t="s">
        <v>760</v>
      </c>
      <c r="H9">
        <v>710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742</v>
      </c>
      <c r="C10" t="s">
        <v>747</v>
      </c>
      <c r="D10" t="s">
        <v>56</v>
      </c>
      <c r="E10" t="s">
        <v>63</v>
      </c>
      <c r="F10" t="s">
        <v>754</v>
      </c>
      <c r="G10" t="s">
        <v>761</v>
      </c>
      <c r="H10">
        <v>827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742</v>
      </c>
      <c r="C11" t="s">
        <v>748</v>
      </c>
      <c r="D11" t="s">
        <v>56</v>
      </c>
      <c r="E11" t="s">
        <v>63</v>
      </c>
      <c r="F11" t="s">
        <v>754</v>
      </c>
      <c r="G11" t="s">
        <v>761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742</v>
      </c>
      <c r="C12" t="s">
        <v>164</v>
      </c>
      <c r="D12" t="s">
        <v>58</v>
      </c>
      <c r="E12" t="s">
        <v>63</v>
      </c>
      <c r="F12" t="s">
        <v>207</v>
      </c>
      <c r="G12" t="s">
        <v>246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742</v>
      </c>
      <c r="C13" t="s">
        <v>749</v>
      </c>
      <c r="D13" t="s">
        <v>62</v>
      </c>
      <c r="E13" t="s">
        <v>63</v>
      </c>
      <c r="F13" t="s">
        <v>755</v>
      </c>
      <c r="G13" t="s">
        <v>762</v>
      </c>
      <c r="H13">
        <v>861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12</v>
      </c>
      <c r="B14" t="s">
        <v>742</v>
      </c>
      <c r="C14" t="s">
        <v>749</v>
      </c>
      <c r="D14" t="s">
        <v>56</v>
      </c>
      <c r="E14" t="s">
        <v>63</v>
      </c>
      <c r="F14" t="s">
        <v>756</v>
      </c>
      <c r="G14" t="s">
        <v>763</v>
      </c>
      <c r="H14">
        <v>861</v>
      </c>
      <c r="I14">
        <f t="shared" si="1"/>
        <v>0</v>
      </c>
      <c r="J14">
        <f t="shared" si="2"/>
        <v>0</v>
      </c>
      <c r="K14">
        <f t="shared" si="0"/>
        <v>0</v>
      </c>
      <c r="N14" s="3" t="s">
        <v>890</v>
      </c>
      <c r="O14">
        <f>COUNTIF(E:E,"M")</f>
        <v>14</v>
      </c>
      <c r="P14">
        <f>(O14/COUNTIF(B:B,"="&amp;B2))*100</f>
        <v>93.333333333333329</v>
      </c>
    </row>
    <row r="15" spans="1:16">
      <c r="A15" s="1">
        <v>13</v>
      </c>
      <c r="B15" t="s">
        <v>742</v>
      </c>
      <c r="C15" t="s">
        <v>750</v>
      </c>
      <c r="D15" t="s">
        <v>53</v>
      </c>
      <c r="E15" t="s">
        <v>63</v>
      </c>
      <c r="F15" t="s">
        <v>757</v>
      </c>
      <c r="G15" t="s">
        <v>764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1</v>
      </c>
      <c r="P15">
        <f>(O15/COUNTIF(B:B,"="&amp;B2))*100</f>
        <v>6.666666666666667</v>
      </c>
    </row>
    <row r="16" spans="1:16">
      <c r="A16" s="1">
        <v>14</v>
      </c>
      <c r="B16" t="s">
        <v>742</v>
      </c>
      <c r="C16" t="s">
        <v>750</v>
      </c>
      <c r="D16" t="s">
        <v>179</v>
      </c>
      <c r="E16" t="s">
        <v>63</v>
      </c>
      <c r="F16" t="s">
        <v>334</v>
      </c>
      <c r="G16" t="s">
        <v>375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6" workbookViewId="0">
      <selection activeCell="N9" sqref="N9:N10"/>
    </sheetView>
  </sheetViews>
  <sheetFormatPr baseColWidth="10" defaultColWidth="8.83203125" defaultRowHeight="14" x14ac:dyDescent="0"/>
  <cols>
    <col min="2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765</v>
      </c>
      <c r="C2" t="s">
        <v>766</v>
      </c>
      <c r="D2" t="s">
        <v>43</v>
      </c>
      <c r="E2" t="s">
        <v>63</v>
      </c>
      <c r="F2" t="s">
        <v>777</v>
      </c>
      <c r="G2" t="s">
        <v>787</v>
      </c>
      <c r="H2">
        <v>901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765</v>
      </c>
      <c r="C3" t="s">
        <v>766</v>
      </c>
      <c r="D3" t="s">
        <v>41</v>
      </c>
      <c r="E3" t="s">
        <v>63</v>
      </c>
      <c r="F3" t="s">
        <v>528</v>
      </c>
      <c r="G3" t="s">
        <v>533</v>
      </c>
      <c r="H3">
        <v>901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765</v>
      </c>
      <c r="C4" t="s">
        <v>767</v>
      </c>
      <c r="D4" t="s">
        <v>43</v>
      </c>
      <c r="E4" t="s">
        <v>63</v>
      </c>
      <c r="F4" t="s">
        <v>778</v>
      </c>
      <c r="G4" t="s">
        <v>788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880.42857142857144</v>
      </c>
    </row>
    <row r="5" spans="1:16">
      <c r="A5" s="1">
        <v>3</v>
      </c>
      <c r="B5" t="s">
        <v>765</v>
      </c>
      <c r="C5" t="s">
        <v>768</v>
      </c>
      <c r="D5" t="s">
        <v>180</v>
      </c>
      <c r="E5" t="s">
        <v>63</v>
      </c>
      <c r="F5" t="s">
        <v>779</v>
      </c>
      <c r="G5" t="s">
        <v>789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98.570062102329942</v>
      </c>
    </row>
    <row r="6" spans="1:16">
      <c r="A6" s="1">
        <v>4</v>
      </c>
      <c r="B6" t="s">
        <v>765</v>
      </c>
      <c r="C6" t="s">
        <v>769</v>
      </c>
      <c r="D6" t="s">
        <v>776</v>
      </c>
      <c r="E6" t="s">
        <v>181</v>
      </c>
      <c r="F6">
        <v>4175043</v>
      </c>
      <c r="G6" t="s">
        <v>790</v>
      </c>
      <c r="H6">
        <v>740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765</v>
      </c>
      <c r="C7" t="s">
        <v>770</v>
      </c>
      <c r="D7" t="s">
        <v>475</v>
      </c>
      <c r="E7" t="s">
        <v>63</v>
      </c>
      <c r="F7" t="s">
        <v>780</v>
      </c>
      <c r="G7" t="s">
        <v>791</v>
      </c>
      <c r="H7">
        <v>853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765</v>
      </c>
      <c r="C8" t="s">
        <v>770</v>
      </c>
      <c r="D8" t="s">
        <v>565</v>
      </c>
      <c r="E8" t="s">
        <v>63</v>
      </c>
      <c r="F8" t="s">
        <v>781</v>
      </c>
      <c r="G8" t="s">
        <v>792</v>
      </c>
      <c r="H8">
        <v>853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765</v>
      </c>
      <c r="C9" t="s">
        <v>770</v>
      </c>
      <c r="D9" t="s">
        <v>60</v>
      </c>
      <c r="E9" t="s">
        <v>63</v>
      </c>
      <c r="F9" t="s">
        <v>782</v>
      </c>
      <c r="G9" t="s">
        <v>793</v>
      </c>
      <c r="H9">
        <v>853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765</v>
      </c>
      <c r="C10" t="s">
        <v>556</v>
      </c>
      <c r="D10" t="s">
        <v>43</v>
      </c>
      <c r="E10" t="s">
        <v>63</v>
      </c>
      <c r="F10" t="s">
        <v>574</v>
      </c>
      <c r="G10" t="s">
        <v>602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765</v>
      </c>
      <c r="C11" t="s">
        <v>771</v>
      </c>
      <c r="D11" t="s">
        <v>43</v>
      </c>
      <c r="E11" t="s">
        <v>63</v>
      </c>
      <c r="F11" t="s">
        <v>527</v>
      </c>
      <c r="G11" t="s">
        <v>532</v>
      </c>
      <c r="H11">
        <v>827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765</v>
      </c>
      <c r="C12" t="s">
        <v>771</v>
      </c>
      <c r="D12" t="s">
        <v>43</v>
      </c>
      <c r="E12" t="s">
        <v>63</v>
      </c>
      <c r="F12" t="s">
        <v>783</v>
      </c>
      <c r="G12" t="s">
        <v>794</v>
      </c>
      <c r="H12">
        <v>827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765</v>
      </c>
      <c r="C13" t="s">
        <v>292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12</v>
      </c>
      <c r="B14" t="s">
        <v>765</v>
      </c>
      <c r="C14" t="s">
        <v>772</v>
      </c>
      <c r="D14" t="s">
        <v>41</v>
      </c>
      <c r="E14" t="s">
        <v>63</v>
      </c>
      <c r="F14" t="s">
        <v>784</v>
      </c>
      <c r="G14" t="s">
        <v>795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889</v>
      </c>
      <c r="O14">
        <f>COUNTIF(E:E,"M")</f>
        <v>20</v>
      </c>
      <c r="P14">
        <f>(O14/COUNTIF(B:B,"="&amp;B2))*100</f>
        <v>95.238095238095227</v>
      </c>
    </row>
    <row r="15" spans="1:16">
      <c r="A15" s="1">
        <v>13</v>
      </c>
      <c r="B15" t="s">
        <v>765</v>
      </c>
      <c r="C15" t="s">
        <v>773</v>
      </c>
      <c r="D15" t="s">
        <v>60</v>
      </c>
      <c r="E15" t="s">
        <v>63</v>
      </c>
      <c r="F15" t="s">
        <v>782</v>
      </c>
      <c r="G15" t="s">
        <v>793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1</v>
      </c>
      <c r="P15">
        <f>(O15/COUNTIF(B:B,"="&amp;B2))*100</f>
        <v>4.7619047619047619</v>
      </c>
    </row>
    <row r="16" spans="1:16">
      <c r="A16" s="1">
        <v>14</v>
      </c>
      <c r="B16" t="s">
        <v>765</v>
      </c>
      <c r="C16" t="s">
        <v>773</v>
      </c>
      <c r="D16" t="s">
        <v>41</v>
      </c>
      <c r="E16" t="s">
        <v>63</v>
      </c>
      <c r="F16" t="s">
        <v>784</v>
      </c>
      <c r="G16" t="s">
        <v>795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15</v>
      </c>
      <c r="B17" t="s">
        <v>765</v>
      </c>
      <c r="C17" t="s">
        <v>774</v>
      </c>
      <c r="D17" t="s">
        <v>58</v>
      </c>
      <c r="E17" t="s">
        <v>63</v>
      </c>
      <c r="F17" t="s">
        <v>785</v>
      </c>
      <c r="G17" t="s">
        <v>796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16</v>
      </c>
      <c r="B18" t="s">
        <v>765</v>
      </c>
      <c r="C18" t="s">
        <v>775</v>
      </c>
      <c r="D18" t="s">
        <v>179</v>
      </c>
      <c r="E18" t="s">
        <v>63</v>
      </c>
      <c r="F18" t="s">
        <v>211</v>
      </c>
      <c r="G18" t="s">
        <v>250</v>
      </c>
      <c r="H18">
        <v>753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17</v>
      </c>
      <c r="B19" t="s">
        <v>765</v>
      </c>
      <c r="C19" t="s">
        <v>775</v>
      </c>
      <c r="D19" t="s">
        <v>45</v>
      </c>
      <c r="E19" t="s">
        <v>63</v>
      </c>
      <c r="F19" t="s">
        <v>208</v>
      </c>
      <c r="G19" t="s">
        <v>247</v>
      </c>
      <c r="H19">
        <v>753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18</v>
      </c>
      <c r="B20" t="s">
        <v>765</v>
      </c>
      <c r="C20" t="s">
        <v>775</v>
      </c>
      <c r="D20" t="s">
        <v>45</v>
      </c>
      <c r="E20" t="s">
        <v>63</v>
      </c>
      <c r="F20" t="s">
        <v>786</v>
      </c>
      <c r="G20" t="s">
        <v>797</v>
      </c>
      <c r="H20">
        <v>753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19</v>
      </c>
      <c r="B21" t="s">
        <v>765</v>
      </c>
      <c r="C21" t="s">
        <v>775</v>
      </c>
      <c r="D21" t="s">
        <v>53</v>
      </c>
      <c r="E21" t="s">
        <v>63</v>
      </c>
      <c r="F21" t="s">
        <v>209</v>
      </c>
      <c r="G21" t="s">
        <v>248</v>
      </c>
      <c r="H21">
        <v>753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20</v>
      </c>
      <c r="B22" t="s">
        <v>765</v>
      </c>
      <c r="C22" t="s">
        <v>521</v>
      </c>
      <c r="D22" t="s">
        <v>58</v>
      </c>
      <c r="E22" t="s">
        <v>63</v>
      </c>
      <c r="F22" t="s">
        <v>207</v>
      </c>
      <c r="G22" t="s">
        <v>246</v>
      </c>
      <c r="H22">
        <v>1000</v>
      </c>
      <c r="I22">
        <f t="shared" si="1"/>
        <v>0</v>
      </c>
      <c r="J22">
        <f t="shared" si="2"/>
        <v>0</v>
      </c>
      <c r="K22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8" width="1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798</v>
      </c>
      <c r="C2" t="s">
        <v>799</v>
      </c>
      <c r="D2" t="s">
        <v>801</v>
      </c>
      <c r="E2" t="s">
        <v>63</v>
      </c>
      <c r="F2" t="s">
        <v>802</v>
      </c>
      <c r="G2" t="s">
        <v>803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798</v>
      </c>
      <c r="C3" t="s">
        <v>800</v>
      </c>
      <c r="D3" t="s">
        <v>801</v>
      </c>
      <c r="E3" t="s">
        <v>569</v>
      </c>
      <c r="F3" t="s">
        <v>594</v>
      </c>
      <c r="G3" t="s">
        <v>594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798</v>
      </c>
      <c r="C4" t="s">
        <v>774</v>
      </c>
      <c r="D4" t="s">
        <v>58</v>
      </c>
      <c r="E4" t="s">
        <v>63</v>
      </c>
      <c r="F4" t="s">
        <v>785</v>
      </c>
      <c r="G4" t="s">
        <v>796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666.66666666666663</v>
      </c>
    </row>
    <row r="5" spans="1:16">
      <c r="N5" s="2" t="s">
        <v>880</v>
      </c>
      <c r="O5">
        <f>STDEV(H:H)</f>
        <v>577.35026918962581</v>
      </c>
    </row>
    <row r="8" spans="1:16">
      <c r="N8" s="2"/>
      <c r="O8" s="2" t="s">
        <v>885</v>
      </c>
      <c r="P8" s="2" t="s">
        <v>886</v>
      </c>
    </row>
    <row r="9" spans="1:16"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884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887</v>
      </c>
    </row>
    <row r="14" spans="1:16">
      <c r="N14" s="2" t="s">
        <v>889</v>
      </c>
      <c r="O14">
        <f>COUNTIF(E:E,"M")</f>
        <v>2</v>
      </c>
      <c r="P14">
        <f>(O14/COUNTIF(B:B,"="&amp;B2))*100</f>
        <v>66.666666666666657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1</v>
      </c>
      <c r="P16">
        <f>(O16/COUNTIF(B:B,"="&amp;B2))*100</f>
        <v>33.333333333333329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6" workbookViewId="0">
      <selection activeCell="H19" sqref="H19:K41"/>
    </sheetView>
  </sheetViews>
  <sheetFormatPr baseColWidth="10" defaultColWidth="8.83203125" defaultRowHeight="14" x14ac:dyDescent="0"/>
  <cols>
    <col min="2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804</v>
      </c>
      <c r="C2" t="s">
        <v>268</v>
      </c>
      <c r="D2" t="s">
        <v>46</v>
      </c>
      <c r="E2" t="s">
        <v>63</v>
      </c>
      <c r="F2" t="s">
        <v>312</v>
      </c>
      <c r="G2" t="s">
        <v>352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804</v>
      </c>
      <c r="C3" t="s">
        <v>805</v>
      </c>
      <c r="D3" t="s">
        <v>46</v>
      </c>
      <c r="E3" t="s">
        <v>63</v>
      </c>
      <c r="F3" t="s">
        <v>816</v>
      </c>
      <c r="G3" t="s">
        <v>826</v>
      </c>
      <c r="H3">
        <v>923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804</v>
      </c>
      <c r="C4" t="s">
        <v>805</v>
      </c>
      <c r="D4" t="s">
        <v>179</v>
      </c>
      <c r="E4" t="s">
        <v>63</v>
      </c>
      <c r="F4" t="s">
        <v>334</v>
      </c>
      <c r="G4" t="s">
        <v>375</v>
      </c>
      <c r="H4">
        <v>923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955.82352941176475</v>
      </c>
    </row>
    <row r="5" spans="1:16">
      <c r="A5" s="1">
        <v>3</v>
      </c>
      <c r="B5" t="s">
        <v>804</v>
      </c>
      <c r="C5" t="s">
        <v>806</v>
      </c>
      <c r="D5" t="s">
        <v>46</v>
      </c>
      <c r="E5" t="s">
        <v>63</v>
      </c>
      <c r="F5" t="s">
        <v>817</v>
      </c>
      <c r="G5" t="s">
        <v>827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58.684788589247773</v>
      </c>
    </row>
    <row r="6" spans="1:16">
      <c r="A6" s="1">
        <v>4</v>
      </c>
      <c r="B6" t="s">
        <v>804</v>
      </c>
      <c r="C6" t="s">
        <v>807</v>
      </c>
      <c r="D6" t="s">
        <v>46</v>
      </c>
      <c r="E6" t="s">
        <v>63</v>
      </c>
      <c r="F6" t="s">
        <v>817</v>
      </c>
      <c r="G6" t="s">
        <v>827</v>
      </c>
      <c r="H6">
        <v>901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804</v>
      </c>
      <c r="C7" t="s">
        <v>807</v>
      </c>
      <c r="D7" t="s">
        <v>41</v>
      </c>
      <c r="E7" t="s">
        <v>63</v>
      </c>
      <c r="F7" t="s">
        <v>818</v>
      </c>
      <c r="G7" t="s">
        <v>828</v>
      </c>
      <c r="H7">
        <v>901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804</v>
      </c>
      <c r="C8" t="s">
        <v>808</v>
      </c>
      <c r="D8" t="s">
        <v>45</v>
      </c>
      <c r="E8" t="s">
        <v>63</v>
      </c>
      <c r="F8" t="s">
        <v>819</v>
      </c>
      <c r="G8" t="s">
        <v>829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804</v>
      </c>
      <c r="C9" t="s">
        <v>633</v>
      </c>
      <c r="D9" t="s">
        <v>51</v>
      </c>
      <c r="E9" t="s">
        <v>63</v>
      </c>
      <c r="F9" t="s">
        <v>643</v>
      </c>
      <c r="G9" t="s">
        <v>652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10</v>
      </c>
      <c r="B10" t="s">
        <v>804</v>
      </c>
      <c r="C10" t="s">
        <v>809</v>
      </c>
      <c r="D10" t="s">
        <v>44</v>
      </c>
      <c r="E10" t="s">
        <v>63</v>
      </c>
      <c r="F10" t="s">
        <v>202</v>
      </c>
      <c r="G10" t="s">
        <v>240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11</v>
      </c>
      <c r="B11" t="s">
        <v>804</v>
      </c>
      <c r="C11" t="s">
        <v>810</v>
      </c>
      <c r="D11" t="s">
        <v>44</v>
      </c>
      <c r="E11" t="s">
        <v>63</v>
      </c>
      <c r="F11" t="s">
        <v>642</v>
      </c>
      <c r="G11" t="s">
        <v>651</v>
      </c>
      <c r="H11">
        <v>861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804</v>
      </c>
      <c r="C12" t="s">
        <v>25</v>
      </c>
      <c r="D12" t="s">
        <v>52</v>
      </c>
      <c r="E12" t="s">
        <v>63</v>
      </c>
      <c r="F12" t="s">
        <v>83</v>
      </c>
      <c r="G12" t="s">
        <v>122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13</v>
      </c>
      <c r="B13" t="s">
        <v>804</v>
      </c>
      <c r="C13" t="s">
        <v>811</v>
      </c>
      <c r="D13" t="s">
        <v>46</v>
      </c>
      <c r="E13" t="s">
        <v>63</v>
      </c>
      <c r="F13" t="s">
        <v>820</v>
      </c>
      <c r="G13" t="s">
        <v>830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14</v>
      </c>
      <c r="B14" t="s">
        <v>804</v>
      </c>
      <c r="C14" t="s">
        <v>812</v>
      </c>
      <c r="D14" t="s">
        <v>46</v>
      </c>
      <c r="E14" t="s">
        <v>63</v>
      </c>
      <c r="F14" t="s">
        <v>821</v>
      </c>
      <c r="G14" t="s">
        <v>831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889</v>
      </c>
      <c r="O14">
        <f>COUNTIF(E:E,"M")</f>
        <v>17</v>
      </c>
      <c r="P14">
        <f>(O14/COUNTIF(B:B,"="&amp;B2))*100</f>
        <v>100</v>
      </c>
    </row>
    <row r="15" spans="1:16">
      <c r="A15" s="1">
        <v>15</v>
      </c>
      <c r="B15" t="s">
        <v>804</v>
      </c>
      <c r="C15" t="s">
        <v>813</v>
      </c>
      <c r="D15" t="s">
        <v>51</v>
      </c>
      <c r="E15" t="s">
        <v>63</v>
      </c>
      <c r="F15" t="s">
        <v>822</v>
      </c>
      <c r="G15" t="s">
        <v>832</v>
      </c>
      <c r="H15">
        <v>913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22</v>
      </c>
      <c r="B16" t="s">
        <v>804</v>
      </c>
      <c r="C16" t="s">
        <v>814</v>
      </c>
      <c r="D16" t="s">
        <v>56</v>
      </c>
      <c r="E16" t="s">
        <v>63</v>
      </c>
      <c r="F16" t="s">
        <v>823</v>
      </c>
      <c r="G16" t="s">
        <v>833</v>
      </c>
      <c r="H16">
        <v>827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23</v>
      </c>
      <c r="B17" t="s">
        <v>804</v>
      </c>
      <c r="C17" t="s">
        <v>815</v>
      </c>
      <c r="D17" t="s">
        <v>61</v>
      </c>
      <c r="E17" t="s">
        <v>63</v>
      </c>
      <c r="F17" t="s">
        <v>824</v>
      </c>
      <c r="G17" t="s">
        <v>834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24</v>
      </c>
      <c r="B18" t="s">
        <v>804</v>
      </c>
      <c r="C18" t="s">
        <v>815</v>
      </c>
      <c r="D18" t="s">
        <v>61</v>
      </c>
      <c r="E18" t="s">
        <v>63</v>
      </c>
      <c r="F18" t="s">
        <v>825</v>
      </c>
      <c r="G18" t="s">
        <v>835</v>
      </c>
      <c r="H18">
        <v>1000</v>
      </c>
      <c r="I18">
        <f t="shared" si="1"/>
        <v>0</v>
      </c>
      <c r="J18">
        <f t="shared" si="2"/>
        <v>0</v>
      </c>
      <c r="K18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7" workbookViewId="0">
      <selection activeCell="N9" sqref="N9:N10"/>
    </sheetView>
  </sheetViews>
  <sheetFormatPr baseColWidth="10" defaultColWidth="8.83203125" defaultRowHeight="14" x14ac:dyDescent="0"/>
  <cols>
    <col min="2" max="8" width="17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836</v>
      </c>
      <c r="C2" t="s">
        <v>837</v>
      </c>
      <c r="D2" t="s">
        <v>43</v>
      </c>
      <c r="E2" t="s">
        <v>63</v>
      </c>
      <c r="F2" t="s">
        <v>843</v>
      </c>
      <c r="G2" t="s">
        <v>848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836</v>
      </c>
      <c r="C3" t="s">
        <v>838</v>
      </c>
      <c r="D3" t="s">
        <v>43</v>
      </c>
      <c r="E3" t="s">
        <v>63</v>
      </c>
      <c r="F3" t="s">
        <v>844</v>
      </c>
      <c r="G3" t="s">
        <v>849</v>
      </c>
      <c r="H3">
        <v>913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836</v>
      </c>
      <c r="C4" t="s">
        <v>838</v>
      </c>
      <c r="D4" t="s">
        <v>842</v>
      </c>
      <c r="E4" t="s">
        <v>63</v>
      </c>
      <c r="F4" t="s">
        <v>845</v>
      </c>
      <c r="G4" t="s">
        <v>850</v>
      </c>
      <c r="H4">
        <v>913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935.22222222222217</v>
      </c>
    </row>
    <row r="5" spans="1:16">
      <c r="A5" s="1">
        <v>3</v>
      </c>
      <c r="B5" t="s">
        <v>836</v>
      </c>
      <c r="C5" t="s">
        <v>521</v>
      </c>
      <c r="D5" t="s">
        <v>58</v>
      </c>
      <c r="E5" t="s">
        <v>63</v>
      </c>
      <c r="F5" t="s">
        <v>207</v>
      </c>
      <c r="G5" t="s">
        <v>246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56.351082016625419</v>
      </c>
    </row>
    <row r="6" spans="1:16">
      <c r="A6" s="1">
        <v>4</v>
      </c>
      <c r="B6" t="s">
        <v>836</v>
      </c>
      <c r="C6" t="s">
        <v>839</v>
      </c>
      <c r="D6" t="s">
        <v>171</v>
      </c>
      <c r="E6" t="s">
        <v>63</v>
      </c>
      <c r="F6" t="s">
        <v>846</v>
      </c>
      <c r="G6" t="s">
        <v>851</v>
      </c>
      <c r="H6">
        <v>875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836</v>
      </c>
      <c r="C7" t="s">
        <v>839</v>
      </c>
      <c r="D7" t="s">
        <v>62</v>
      </c>
      <c r="E7" t="s">
        <v>63</v>
      </c>
      <c r="F7" t="s">
        <v>102</v>
      </c>
      <c r="G7" t="s">
        <v>141</v>
      </c>
      <c r="H7">
        <v>875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836</v>
      </c>
      <c r="C8" t="s">
        <v>839</v>
      </c>
      <c r="D8" t="s">
        <v>44</v>
      </c>
      <c r="E8" t="s">
        <v>63</v>
      </c>
      <c r="F8" t="s">
        <v>847</v>
      </c>
      <c r="G8" t="s">
        <v>852</v>
      </c>
      <c r="H8">
        <v>875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836</v>
      </c>
      <c r="C9" t="s">
        <v>840</v>
      </c>
      <c r="D9" t="s">
        <v>43</v>
      </c>
      <c r="E9" t="s">
        <v>63</v>
      </c>
      <c r="F9" t="s">
        <v>421</v>
      </c>
      <c r="G9" t="s">
        <v>438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836</v>
      </c>
      <c r="C10" t="s">
        <v>841</v>
      </c>
      <c r="D10" t="s">
        <v>45</v>
      </c>
      <c r="E10" t="s">
        <v>63</v>
      </c>
      <c r="F10" t="s">
        <v>786</v>
      </c>
      <c r="G10" t="s">
        <v>797</v>
      </c>
      <c r="H10">
        <v>966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884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887</v>
      </c>
    </row>
    <row r="14" spans="1:16">
      <c r="N14" s="2" t="s">
        <v>889</v>
      </c>
      <c r="O14">
        <f>COUNTIF(E:E,"M")</f>
        <v>9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13" sqref="H13:L42"/>
    </sheetView>
  </sheetViews>
  <sheetFormatPr baseColWidth="10" defaultColWidth="8.83203125" defaultRowHeight="14" x14ac:dyDescent="0"/>
  <cols>
    <col min="2" max="8" width="21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853</v>
      </c>
      <c r="C2" t="s">
        <v>854</v>
      </c>
      <c r="D2" t="s">
        <v>53</v>
      </c>
      <c r="E2" t="s">
        <v>63</v>
      </c>
      <c r="F2" t="s">
        <v>861</v>
      </c>
      <c r="G2" t="s">
        <v>854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853</v>
      </c>
      <c r="C3" t="s">
        <v>855</v>
      </c>
      <c r="D3" t="s">
        <v>43</v>
      </c>
      <c r="E3" t="s">
        <v>63</v>
      </c>
      <c r="F3" t="s">
        <v>862</v>
      </c>
      <c r="G3" t="s">
        <v>869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853</v>
      </c>
      <c r="C4" t="s">
        <v>856</v>
      </c>
      <c r="D4" t="s">
        <v>44</v>
      </c>
      <c r="E4" t="s">
        <v>63</v>
      </c>
      <c r="F4" t="s">
        <v>863</v>
      </c>
      <c r="G4" t="s">
        <v>870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927.90909090909088</v>
      </c>
    </row>
    <row r="5" spans="1:16">
      <c r="A5" s="1">
        <v>3</v>
      </c>
      <c r="B5" t="s">
        <v>853</v>
      </c>
      <c r="C5" t="s">
        <v>857</v>
      </c>
      <c r="D5" t="s">
        <v>53</v>
      </c>
      <c r="E5" t="s">
        <v>63</v>
      </c>
      <c r="F5" t="s">
        <v>864</v>
      </c>
      <c r="G5" t="s">
        <v>871</v>
      </c>
      <c r="H5">
        <v>861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84.547565956039847</v>
      </c>
    </row>
    <row r="6" spans="1:16">
      <c r="A6" s="1">
        <v>4</v>
      </c>
      <c r="B6" t="s">
        <v>853</v>
      </c>
      <c r="C6" t="s">
        <v>857</v>
      </c>
      <c r="D6" t="s">
        <v>48</v>
      </c>
      <c r="E6" t="s">
        <v>63</v>
      </c>
      <c r="F6" t="s">
        <v>865</v>
      </c>
      <c r="G6" t="s">
        <v>872</v>
      </c>
      <c r="H6">
        <v>861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853</v>
      </c>
      <c r="C7" t="s">
        <v>858</v>
      </c>
      <c r="D7" t="s">
        <v>45</v>
      </c>
      <c r="E7" t="s">
        <v>63</v>
      </c>
      <c r="F7" t="s">
        <v>208</v>
      </c>
      <c r="G7" t="s">
        <v>247</v>
      </c>
      <c r="H7">
        <v>861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853</v>
      </c>
      <c r="C8" t="s">
        <v>858</v>
      </c>
      <c r="D8" t="s">
        <v>56</v>
      </c>
      <c r="E8" t="s">
        <v>63</v>
      </c>
      <c r="F8" t="s">
        <v>196</v>
      </c>
      <c r="G8" t="s">
        <v>233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853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9</v>
      </c>
      <c r="B10" t="s">
        <v>853</v>
      </c>
      <c r="C10" t="s">
        <v>859</v>
      </c>
      <c r="D10" t="s">
        <v>299</v>
      </c>
      <c r="E10" t="s">
        <v>63</v>
      </c>
      <c r="F10" t="s">
        <v>866</v>
      </c>
      <c r="G10" t="s">
        <v>873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11</v>
      </c>
      <c r="B11" t="s">
        <v>853</v>
      </c>
      <c r="C11" t="s">
        <v>860</v>
      </c>
      <c r="D11" t="s">
        <v>45</v>
      </c>
      <c r="E11" t="s">
        <v>63</v>
      </c>
      <c r="F11" t="s">
        <v>867</v>
      </c>
      <c r="G11" t="s">
        <v>874</v>
      </c>
      <c r="H11">
        <v>812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853</v>
      </c>
      <c r="C12" t="s">
        <v>860</v>
      </c>
      <c r="D12" t="s">
        <v>56</v>
      </c>
      <c r="E12" t="s">
        <v>63</v>
      </c>
      <c r="F12" t="s">
        <v>868</v>
      </c>
      <c r="G12" t="s">
        <v>875</v>
      </c>
      <c r="H12">
        <v>812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N13" s="2" t="s">
        <v>887</v>
      </c>
    </row>
    <row r="14" spans="1:16">
      <c r="N14" s="2" t="s">
        <v>889</v>
      </c>
      <c r="O14">
        <f>COUNTIF(E:E,"M")</f>
        <v>11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F1" workbookViewId="0">
      <selection activeCell="N9" sqref="N9:N10"/>
    </sheetView>
  </sheetViews>
  <sheetFormatPr baseColWidth="10" defaultColWidth="8.83203125" defaultRowHeight="14" x14ac:dyDescent="0"/>
  <cols>
    <col min="2" max="8" width="2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142</v>
      </c>
      <c r="C2" t="s">
        <v>143</v>
      </c>
      <c r="D2" t="s">
        <v>43</v>
      </c>
      <c r="E2" t="s">
        <v>63</v>
      </c>
      <c r="F2" t="s">
        <v>182</v>
      </c>
      <c r="G2" t="s">
        <v>219</v>
      </c>
      <c r="H2">
        <v>901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142</v>
      </c>
      <c r="C3" t="s">
        <v>143</v>
      </c>
      <c r="D3" t="s">
        <v>50</v>
      </c>
      <c r="E3" t="s">
        <v>63</v>
      </c>
      <c r="F3" t="s">
        <v>183</v>
      </c>
      <c r="G3" t="s">
        <v>220</v>
      </c>
      <c r="H3">
        <v>901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142</v>
      </c>
      <c r="C4" t="s">
        <v>144</v>
      </c>
      <c r="D4" t="s">
        <v>43</v>
      </c>
      <c r="E4" t="s">
        <v>63</v>
      </c>
      <c r="F4" t="s">
        <v>184</v>
      </c>
      <c r="G4" t="s">
        <v>221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889.48780487804879</v>
      </c>
    </row>
    <row r="5" spans="1:16">
      <c r="A5" s="1">
        <v>5</v>
      </c>
      <c r="B5" t="s">
        <v>142</v>
      </c>
      <c r="C5" t="s">
        <v>145</v>
      </c>
      <c r="D5" t="s">
        <v>170</v>
      </c>
      <c r="E5" t="s">
        <v>63</v>
      </c>
      <c r="F5" t="s">
        <v>185</v>
      </c>
      <c r="G5" t="s">
        <v>222</v>
      </c>
      <c r="H5">
        <v>901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142.4912491964364</v>
      </c>
    </row>
    <row r="6" spans="1:16">
      <c r="A6" s="1">
        <v>6</v>
      </c>
      <c r="B6" t="s">
        <v>142</v>
      </c>
      <c r="C6" t="s">
        <v>145</v>
      </c>
      <c r="D6" t="s">
        <v>41</v>
      </c>
      <c r="E6" t="s">
        <v>63</v>
      </c>
      <c r="F6" t="s">
        <v>186</v>
      </c>
      <c r="G6" t="s">
        <v>223</v>
      </c>
      <c r="H6">
        <v>901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7</v>
      </c>
      <c r="B7" t="s">
        <v>142</v>
      </c>
      <c r="C7" t="s">
        <v>146</v>
      </c>
      <c r="D7" t="s">
        <v>43</v>
      </c>
      <c r="E7" t="s">
        <v>63</v>
      </c>
      <c r="F7" t="s">
        <v>187</v>
      </c>
      <c r="G7" t="s">
        <v>224</v>
      </c>
      <c r="H7">
        <v>901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8</v>
      </c>
      <c r="B8" t="s">
        <v>142</v>
      </c>
      <c r="C8" t="s">
        <v>146</v>
      </c>
      <c r="D8" t="s">
        <v>50</v>
      </c>
      <c r="E8" t="s">
        <v>63</v>
      </c>
      <c r="F8" t="s">
        <v>183</v>
      </c>
      <c r="G8" t="s">
        <v>220</v>
      </c>
      <c r="H8">
        <v>901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9</v>
      </c>
      <c r="B9" t="s">
        <v>142</v>
      </c>
      <c r="C9" t="s">
        <v>147</v>
      </c>
      <c r="D9" t="s">
        <v>43</v>
      </c>
      <c r="E9" t="s">
        <v>63</v>
      </c>
      <c r="F9" t="s">
        <v>188</v>
      </c>
      <c r="G9" t="s">
        <v>225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10</v>
      </c>
      <c r="B10" t="s">
        <v>142</v>
      </c>
      <c r="C10" t="s">
        <v>148</v>
      </c>
      <c r="D10" t="s">
        <v>57</v>
      </c>
      <c r="E10" t="s">
        <v>63</v>
      </c>
      <c r="F10" t="s">
        <v>189</v>
      </c>
      <c r="G10" t="s">
        <v>226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11</v>
      </c>
      <c r="B11" t="s">
        <v>142</v>
      </c>
      <c r="C11" t="s">
        <v>149</v>
      </c>
      <c r="D11" t="s">
        <v>171</v>
      </c>
      <c r="E11" t="s">
        <v>63</v>
      </c>
      <c r="F11" t="s">
        <v>190</v>
      </c>
      <c r="G11" t="s">
        <v>227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142</v>
      </c>
      <c r="C12" t="s">
        <v>150</v>
      </c>
      <c r="D12" t="s">
        <v>56</v>
      </c>
      <c r="E12" t="s">
        <v>63</v>
      </c>
      <c r="F12" t="s">
        <v>191</v>
      </c>
      <c r="G12" t="s">
        <v>228</v>
      </c>
      <c r="H12">
        <v>882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13</v>
      </c>
      <c r="B13" t="s">
        <v>142</v>
      </c>
      <c r="C13" t="s">
        <v>150</v>
      </c>
      <c r="D13" t="s">
        <v>56</v>
      </c>
      <c r="E13" t="s">
        <v>63</v>
      </c>
      <c r="F13" t="s">
        <v>192</v>
      </c>
      <c r="G13" t="s">
        <v>229</v>
      </c>
      <c r="H13">
        <v>861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14</v>
      </c>
      <c r="B14" t="s">
        <v>142</v>
      </c>
      <c r="C14" t="s">
        <v>151</v>
      </c>
      <c r="D14" t="s">
        <v>48</v>
      </c>
      <c r="E14" t="s">
        <v>63</v>
      </c>
      <c r="F14" t="s">
        <v>193</v>
      </c>
      <c r="G14" t="s">
        <v>230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39</v>
      </c>
      <c r="P14">
        <f>(O14/COUNTIF(B:B,"="&amp;B2))*100</f>
        <v>95.121951219512198</v>
      </c>
    </row>
    <row r="15" spans="1:16">
      <c r="A15" s="1">
        <v>15</v>
      </c>
      <c r="B15" t="s">
        <v>142</v>
      </c>
      <c r="C15" t="s">
        <v>152</v>
      </c>
      <c r="D15" t="s">
        <v>43</v>
      </c>
      <c r="E15" t="s">
        <v>63</v>
      </c>
      <c r="F15" t="s">
        <v>194</v>
      </c>
      <c r="G15" t="s">
        <v>231</v>
      </c>
      <c r="H15">
        <v>1000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2</v>
      </c>
      <c r="P15">
        <f>(O15/COUNTIF(B:B,"="&amp;B2))*100</f>
        <v>4.8780487804878048</v>
      </c>
    </row>
    <row r="16" spans="1:16">
      <c r="A16" s="1">
        <v>17</v>
      </c>
      <c r="B16" t="s">
        <v>142</v>
      </c>
      <c r="C16" t="s">
        <v>153</v>
      </c>
      <c r="D16" t="s">
        <v>172</v>
      </c>
      <c r="E16" t="s">
        <v>63</v>
      </c>
      <c r="F16" t="s">
        <v>195</v>
      </c>
      <c r="G16" t="s">
        <v>232</v>
      </c>
      <c r="H16">
        <v>1000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18</v>
      </c>
      <c r="B17" t="s">
        <v>142</v>
      </c>
      <c r="C17" t="s">
        <v>154</v>
      </c>
      <c r="D17" t="s">
        <v>56</v>
      </c>
      <c r="E17" t="s">
        <v>63</v>
      </c>
      <c r="F17" t="s">
        <v>196</v>
      </c>
      <c r="G17" t="s">
        <v>233</v>
      </c>
      <c r="H17">
        <v>770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19</v>
      </c>
      <c r="B18" t="s">
        <v>142</v>
      </c>
      <c r="C18" t="s">
        <v>154</v>
      </c>
      <c r="D18" t="s">
        <v>173</v>
      </c>
      <c r="E18" t="s">
        <v>63</v>
      </c>
      <c r="F18" t="s">
        <v>197</v>
      </c>
      <c r="G18" t="s">
        <v>234</v>
      </c>
      <c r="H18">
        <v>770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20</v>
      </c>
      <c r="B19" t="s">
        <v>142</v>
      </c>
      <c r="C19" t="s">
        <v>154</v>
      </c>
      <c r="D19" t="s">
        <v>56</v>
      </c>
      <c r="E19" t="s">
        <v>63</v>
      </c>
      <c r="F19" t="s">
        <v>100</v>
      </c>
      <c r="G19" t="s">
        <v>139</v>
      </c>
      <c r="H19">
        <v>770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21</v>
      </c>
      <c r="B20" t="s">
        <v>142</v>
      </c>
      <c r="C20" t="s">
        <v>154</v>
      </c>
      <c r="D20" t="s">
        <v>45</v>
      </c>
      <c r="E20" t="s">
        <v>63</v>
      </c>
      <c r="F20" t="s">
        <v>198</v>
      </c>
      <c r="G20" t="s">
        <v>235</v>
      </c>
      <c r="H20">
        <v>861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22</v>
      </c>
      <c r="B21" t="s">
        <v>142</v>
      </c>
      <c r="C21" t="s">
        <v>155</v>
      </c>
      <c r="D21" t="s">
        <v>55</v>
      </c>
      <c r="E21" t="s">
        <v>63</v>
      </c>
      <c r="F21" t="s">
        <v>199</v>
      </c>
      <c r="G21" t="s">
        <v>236</v>
      </c>
      <c r="H21">
        <v>1000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23</v>
      </c>
      <c r="B22" t="s">
        <v>142</v>
      </c>
      <c r="C22" t="s">
        <v>156</v>
      </c>
      <c r="D22" t="s">
        <v>174</v>
      </c>
      <c r="E22" t="s">
        <v>181</v>
      </c>
      <c r="F22">
        <v>19019932</v>
      </c>
      <c r="G22" t="s">
        <v>237</v>
      </c>
      <c r="H22">
        <v>450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24</v>
      </c>
      <c r="B23" t="s">
        <v>142</v>
      </c>
      <c r="C23" t="s">
        <v>157</v>
      </c>
      <c r="D23" t="s">
        <v>55</v>
      </c>
      <c r="E23" t="s">
        <v>63</v>
      </c>
      <c r="F23" t="s">
        <v>200</v>
      </c>
      <c r="G23" t="s">
        <v>238</v>
      </c>
      <c r="H23">
        <v>1000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25</v>
      </c>
      <c r="B24" t="s">
        <v>142</v>
      </c>
      <c r="C24" t="s">
        <v>158</v>
      </c>
      <c r="D24" t="s">
        <v>175</v>
      </c>
      <c r="E24" t="s">
        <v>63</v>
      </c>
      <c r="F24" t="s">
        <v>201</v>
      </c>
      <c r="G24" t="s">
        <v>239</v>
      </c>
      <c r="H24">
        <v>1000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26</v>
      </c>
      <c r="B25" t="s">
        <v>142</v>
      </c>
      <c r="C25" t="s">
        <v>159</v>
      </c>
      <c r="D25" t="s">
        <v>44</v>
      </c>
      <c r="E25" t="s">
        <v>63</v>
      </c>
      <c r="F25" t="s">
        <v>202</v>
      </c>
      <c r="G25" t="s">
        <v>240</v>
      </c>
      <c r="H25">
        <v>1000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27</v>
      </c>
      <c r="B26" t="s">
        <v>142</v>
      </c>
      <c r="C26" t="s">
        <v>160</v>
      </c>
      <c r="D26" t="s">
        <v>174</v>
      </c>
      <c r="E26" t="s">
        <v>181</v>
      </c>
      <c r="F26">
        <v>19079924</v>
      </c>
      <c r="G26" t="s">
        <v>241</v>
      </c>
      <c r="H26">
        <v>401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31</v>
      </c>
      <c r="B27" t="s">
        <v>142</v>
      </c>
      <c r="C27" t="s">
        <v>161</v>
      </c>
      <c r="D27" t="s">
        <v>176</v>
      </c>
      <c r="E27" t="s">
        <v>63</v>
      </c>
      <c r="F27" t="s">
        <v>203</v>
      </c>
      <c r="G27" t="s">
        <v>242</v>
      </c>
      <c r="H27">
        <v>1000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32</v>
      </c>
      <c r="B28" t="s">
        <v>142</v>
      </c>
      <c r="C28" t="s">
        <v>162</v>
      </c>
      <c r="D28" t="s">
        <v>177</v>
      </c>
      <c r="E28" t="s">
        <v>63</v>
      </c>
      <c r="F28" t="s">
        <v>204</v>
      </c>
      <c r="G28" t="s">
        <v>243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33</v>
      </c>
      <c r="B29" t="s">
        <v>142</v>
      </c>
      <c r="C29" t="s">
        <v>162</v>
      </c>
      <c r="D29" t="s">
        <v>178</v>
      </c>
      <c r="E29" t="s">
        <v>63</v>
      </c>
      <c r="F29" t="s">
        <v>205</v>
      </c>
      <c r="G29" t="s">
        <v>244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34</v>
      </c>
      <c r="B30" t="s">
        <v>142</v>
      </c>
      <c r="C30" t="s">
        <v>163</v>
      </c>
      <c r="D30" t="s">
        <v>56</v>
      </c>
      <c r="E30" t="s">
        <v>63</v>
      </c>
      <c r="F30" t="s">
        <v>206</v>
      </c>
      <c r="G30" t="s">
        <v>245</v>
      </c>
      <c r="H30">
        <v>694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35</v>
      </c>
      <c r="B31" t="s">
        <v>142</v>
      </c>
      <c r="C31" t="s">
        <v>164</v>
      </c>
      <c r="D31" t="s">
        <v>58</v>
      </c>
      <c r="E31" t="s">
        <v>63</v>
      </c>
      <c r="F31" t="s">
        <v>207</v>
      </c>
      <c r="G31" t="s">
        <v>246</v>
      </c>
      <c r="H31">
        <v>1000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36</v>
      </c>
      <c r="B32" t="s">
        <v>142</v>
      </c>
      <c r="C32" t="s">
        <v>165</v>
      </c>
      <c r="D32" t="s">
        <v>45</v>
      </c>
      <c r="E32" t="s">
        <v>63</v>
      </c>
      <c r="F32" t="s">
        <v>208</v>
      </c>
      <c r="G32" t="s">
        <v>247</v>
      </c>
      <c r="H32">
        <v>770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37</v>
      </c>
      <c r="B33" t="s">
        <v>142</v>
      </c>
      <c r="C33" t="s">
        <v>165</v>
      </c>
      <c r="D33" t="s">
        <v>53</v>
      </c>
      <c r="E33" t="s">
        <v>63</v>
      </c>
      <c r="F33" t="s">
        <v>209</v>
      </c>
      <c r="G33" t="s">
        <v>248</v>
      </c>
      <c r="H33">
        <v>770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38</v>
      </c>
      <c r="B34" t="s">
        <v>142</v>
      </c>
      <c r="C34" t="s">
        <v>165</v>
      </c>
      <c r="D34" t="s">
        <v>56</v>
      </c>
      <c r="E34" t="s">
        <v>63</v>
      </c>
      <c r="F34" t="s">
        <v>210</v>
      </c>
      <c r="G34" t="s">
        <v>249</v>
      </c>
      <c r="H34">
        <v>770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39</v>
      </c>
      <c r="B35" t="s">
        <v>142</v>
      </c>
      <c r="C35" t="s">
        <v>165</v>
      </c>
      <c r="D35" t="s">
        <v>179</v>
      </c>
      <c r="E35" t="s">
        <v>63</v>
      </c>
      <c r="F35" t="s">
        <v>211</v>
      </c>
      <c r="G35" t="s">
        <v>250</v>
      </c>
      <c r="H35">
        <v>1000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40</v>
      </c>
      <c r="B36" t="s">
        <v>142</v>
      </c>
      <c r="C36" t="s">
        <v>166</v>
      </c>
      <c r="D36" t="s">
        <v>56</v>
      </c>
      <c r="E36" t="s">
        <v>63</v>
      </c>
      <c r="F36" t="s">
        <v>212</v>
      </c>
      <c r="G36" t="s">
        <v>251</v>
      </c>
      <c r="H36">
        <v>804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41</v>
      </c>
      <c r="B37" t="s">
        <v>142</v>
      </c>
      <c r="C37" t="s">
        <v>166</v>
      </c>
      <c r="D37" t="s">
        <v>179</v>
      </c>
      <c r="E37" t="s">
        <v>63</v>
      </c>
      <c r="F37" t="s">
        <v>213</v>
      </c>
      <c r="G37" t="s">
        <v>252</v>
      </c>
      <c r="H37">
        <v>804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42</v>
      </c>
      <c r="B38" t="s">
        <v>142</v>
      </c>
      <c r="C38" t="s">
        <v>166</v>
      </c>
      <c r="D38" t="s">
        <v>179</v>
      </c>
      <c r="E38" t="s">
        <v>63</v>
      </c>
      <c r="F38" t="s">
        <v>214</v>
      </c>
      <c r="G38" t="s">
        <v>253</v>
      </c>
      <c r="H38">
        <v>804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43</v>
      </c>
      <c r="B39" t="s">
        <v>142</v>
      </c>
      <c r="C39" t="s">
        <v>167</v>
      </c>
      <c r="D39" t="s">
        <v>56</v>
      </c>
      <c r="E39" t="s">
        <v>63</v>
      </c>
      <c r="F39" t="s">
        <v>215</v>
      </c>
      <c r="G39" t="s">
        <v>254</v>
      </c>
      <c r="H39">
        <v>1000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44</v>
      </c>
      <c r="B40" t="s">
        <v>142</v>
      </c>
      <c r="C40" t="s">
        <v>167</v>
      </c>
      <c r="D40" t="s">
        <v>41</v>
      </c>
      <c r="E40" t="s">
        <v>63</v>
      </c>
      <c r="F40" t="s">
        <v>216</v>
      </c>
      <c r="G40" t="s">
        <v>255</v>
      </c>
      <c r="H40">
        <v>882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45</v>
      </c>
      <c r="B41" t="s">
        <v>142</v>
      </c>
      <c r="C41" t="s">
        <v>168</v>
      </c>
      <c r="D41" t="s">
        <v>61</v>
      </c>
      <c r="E41" t="s">
        <v>63</v>
      </c>
      <c r="F41" t="s">
        <v>217</v>
      </c>
      <c r="G41" t="s">
        <v>256</v>
      </c>
      <c r="H41">
        <v>1000</v>
      </c>
      <c r="I41">
        <f t="shared" si="1"/>
        <v>0</v>
      </c>
      <c r="J41">
        <f t="shared" si="2"/>
        <v>0</v>
      </c>
      <c r="K41">
        <f t="shared" si="0"/>
        <v>0</v>
      </c>
    </row>
    <row r="42" spans="1:11">
      <c r="A42" s="1">
        <v>50</v>
      </c>
      <c r="B42" t="s">
        <v>142</v>
      </c>
      <c r="C42" t="s">
        <v>169</v>
      </c>
      <c r="D42" t="s">
        <v>180</v>
      </c>
      <c r="E42" t="s">
        <v>63</v>
      </c>
      <c r="F42" t="s">
        <v>218</v>
      </c>
      <c r="G42" t="s">
        <v>257</v>
      </c>
      <c r="H42">
        <v>1000</v>
      </c>
      <c r="I42">
        <f t="shared" ref="I42" si="3">IF(L42="a",1,0)</f>
        <v>0</v>
      </c>
      <c r="J42">
        <f t="shared" ref="J42" si="4">IF(L42="s",1,0)</f>
        <v>0</v>
      </c>
      <c r="K42">
        <f t="shared" ref="K42" si="5">IF(L42="d",1,0)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N9" sqref="N9:N10"/>
    </sheetView>
  </sheetViews>
  <sheetFormatPr baseColWidth="10" defaultColWidth="8.83203125" defaultRowHeight="14" x14ac:dyDescent="0"/>
  <cols>
    <col min="2" max="8" width="19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63</v>
      </c>
      <c r="F2" t="s">
        <v>305</v>
      </c>
      <c r="G2" t="s">
        <v>345</v>
      </c>
      <c r="H2">
        <v>966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258</v>
      </c>
      <c r="C3" t="s">
        <v>260</v>
      </c>
      <c r="D3" t="s">
        <v>57</v>
      </c>
      <c r="E3" t="s">
        <v>63</v>
      </c>
      <c r="F3" t="s">
        <v>306</v>
      </c>
      <c r="G3" t="s">
        <v>346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258</v>
      </c>
      <c r="C4" t="s">
        <v>261</v>
      </c>
      <c r="D4" t="s">
        <v>57</v>
      </c>
      <c r="E4" t="s">
        <v>63</v>
      </c>
      <c r="F4" t="s">
        <v>307</v>
      </c>
      <c r="G4" t="s">
        <v>347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902.91803278688519</v>
      </c>
    </row>
    <row r="5" spans="1:16">
      <c r="A5" s="1">
        <v>6</v>
      </c>
      <c r="B5" t="s">
        <v>258</v>
      </c>
      <c r="C5" t="s">
        <v>262</v>
      </c>
      <c r="D5" t="s">
        <v>51</v>
      </c>
      <c r="E5" t="s">
        <v>63</v>
      </c>
      <c r="F5" t="s">
        <v>81</v>
      </c>
      <c r="G5" t="s">
        <v>120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113.47162568706558</v>
      </c>
    </row>
    <row r="6" spans="1:16">
      <c r="A6" s="1">
        <v>7</v>
      </c>
      <c r="B6" t="s">
        <v>258</v>
      </c>
      <c r="C6" t="s">
        <v>263</v>
      </c>
      <c r="D6" t="s">
        <v>51</v>
      </c>
      <c r="E6" t="s">
        <v>63</v>
      </c>
      <c r="F6" t="s">
        <v>81</v>
      </c>
      <c r="G6" t="s">
        <v>120</v>
      </c>
      <c r="H6">
        <v>861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8</v>
      </c>
      <c r="B7" t="s">
        <v>258</v>
      </c>
      <c r="C7" t="s">
        <v>263</v>
      </c>
      <c r="D7" t="s">
        <v>50</v>
      </c>
      <c r="E7" t="s">
        <v>63</v>
      </c>
      <c r="F7" t="s">
        <v>308</v>
      </c>
      <c r="G7" t="s">
        <v>348</v>
      </c>
      <c r="H7">
        <v>861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9</v>
      </c>
      <c r="B8" t="s">
        <v>258</v>
      </c>
      <c r="C8" t="s">
        <v>264</v>
      </c>
      <c r="D8" t="s">
        <v>45</v>
      </c>
      <c r="E8" t="s">
        <v>63</v>
      </c>
      <c r="F8" t="s">
        <v>309</v>
      </c>
      <c r="G8" t="s">
        <v>349</v>
      </c>
      <c r="H8">
        <v>901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10</v>
      </c>
      <c r="B9" t="s">
        <v>258</v>
      </c>
      <c r="C9" t="s">
        <v>265</v>
      </c>
      <c r="D9" t="s">
        <v>53</v>
      </c>
      <c r="E9" t="s">
        <v>63</v>
      </c>
      <c r="F9" t="s">
        <v>310</v>
      </c>
      <c r="G9" t="s">
        <v>350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11</v>
      </c>
      <c r="B10" t="s">
        <v>258</v>
      </c>
      <c r="C10" t="s">
        <v>266</v>
      </c>
      <c r="D10" t="s">
        <v>44</v>
      </c>
      <c r="E10" t="s">
        <v>63</v>
      </c>
      <c r="F10" t="s">
        <v>311</v>
      </c>
      <c r="G10" t="s">
        <v>351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12</v>
      </c>
      <c r="B11" t="s">
        <v>258</v>
      </c>
      <c r="C11" t="s">
        <v>267</v>
      </c>
      <c r="D11" t="s">
        <v>43</v>
      </c>
      <c r="E11" t="s">
        <v>63</v>
      </c>
      <c r="F11" t="s">
        <v>71</v>
      </c>
      <c r="G11" t="s">
        <v>110</v>
      </c>
      <c r="H11">
        <v>861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13</v>
      </c>
      <c r="B12" t="s">
        <v>258</v>
      </c>
      <c r="C12" t="s">
        <v>267</v>
      </c>
      <c r="D12" t="s">
        <v>50</v>
      </c>
      <c r="E12" t="s">
        <v>63</v>
      </c>
      <c r="F12" t="s">
        <v>183</v>
      </c>
      <c r="G12" t="s">
        <v>220</v>
      </c>
      <c r="H12">
        <v>861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14</v>
      </c>
      <c r="B13" t="s">
        <v>258</v>
      </c>
      <c r="C13" t="s">
        <v>268</v>
      </c>
      <c r="D13" t="s">
        <v>46</v>
      </c>
      <c r="E13" t="s">
        <v>63</v>
      </c>
      <c r="F13" t="s">
        <v>312</v>
      </c>
      <c r="G13" t="s">
        <v>352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15</v>
      </c>
      <c r="B14" t="s">
        <v>258</v>
      </c>
      <c r="C14" t="s">
        <v>269</v>
      </c>
      <c r="D14" t="s">
        <v>46</v>
      </c>
      <c r="E14" t="s">
        <v>63</v>
      </c>
      <c r="F14" t="s">
        <v>313</v>
      </c>
      <c r="G14" t="s">
        <v>353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59</v>
      </c>
      <c r="P14">
        <f>(O14/COUNTIF(B:B,"="&amp;B2))*100</f>
        <v>96.721311475409834</v>
      </c>
    </row>
    <row r="15" spans="1:16">
      <c r="A15" s="1">
        <v>16</v>
      </c>
      <c r="B15" t="s">
        <v>258</v>
      </c>
      <c r="C15" t="s">
        <v>270</v>
      </c>
      <c r="D15" t="s">
        <v>45</v>
      </c>
      <c r="E15" t="s">
        <v>63</v>
      </c>
      <c r="F15" t="s">
        <v>208</v>
      </c>
      <c r="G15" t="s">
        <v>247</v>
      </c>
      <c r="H15">
        <v>804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2</v>
      </c>
      <c r="P15">
        <f>(O15/COUNTIF(B:B,"="&amp;B2))*100</f>
        <v>3.278688524590164</v>
      </c>
    </row>
    <row r="16" spans="1:16">
      <c r="A16" s="1">
        <v>17</v>
      </c>
      <c r="B16" t="s">
        <v>258</v>
      </c>
      <c r="C16" t="s">
        <v>270</v>
      </c>
      <c r="D16" t="s">
        <v>45</v>
      </c>
      <c r="E16" t="s">
        <v>63</v>
      </c>
      <c r="F16" t="s">
        <v>314</v>
      </c>
      <c r="G16" t="s">
        <v>354</v>
      </c>
      <c r="H16">
        <v>804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18</v>
      </c>
      <c r="B17" t="s">
        <v>258</v>
      </c>
      <c r="C17" t="s">
        <v>271</v>
      </c>
      <c r="D17" t="s">
        <v>52</v>
      </c>
      <c r="E17" t="s">
        <v>63</v>
      </c>
      <c r="F17" t="s">
        <v>83</v>
      </c>
      <c r="G17" t="s">
        <v>122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19</v>
      </c>
      <c r="B18" t="s">
        <v>258</v>
      </c>
      <c r="C18" t="s">
        <v>26</v>
      </c>
      <c r="D18" t="s">
        <v>53</v>
      </c>
      <c r="E18" t="s">
        <v>63</v>
      </c>
      <c r="F18" t="s">
        <v>84</v>
      </c>
      <c r="G18" t="s">
        <v>123</v>
      </c>
      <c r="H18">
        <v>1000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20</v>
      </c>
      <c r="B19" t="s">
        <v>258</v>
      </c>
      <c r="C19" t="s">
        <v>272</v>
      </c>
      <c r="D19" t="s">
        <v>299</v>
      </c>
      <c r="E19" t="s">
        <v>63</v>
      </c>
      <c r="F19" t="s">
        <v>315</v>
      </c>
      <c r="G19" t="s">
        <v>355</v>
      </c>
      <c r="H19">
        <v>1000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21</v>
      </c>
      <c r="B20" t="s">
        <v>258</v>
      </c>
      <c r="C20" t="s">
        <v>273</v>
      </c>
      <c r="D20" t="s">
        <v>53</v>
      </c>
      <c r="E20" t="s">
        <v>63</v>
      </c>
      <c r="F20" t="s">
        <v>316</v>
      </c>
      <c r="G20" t="s">
        <v>356</v>
      </c>
      <c r="H20">
        <v>923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22</v>
      </c>
      <c r="B21" t="s">
        <v>258</v>
      </c>
      <c r="C21" t="s">
        <v>273</v>
      </c>
      <c r="D21" t="s">
        <v>53</v>
      </c>
      <c r="E21" t="s">
        <v>63</v>
      </c>
      <c r="F21" t="s">
        <v>317</v>
      </c>
      <c r="G21" t="s">
        <v>357</v>
      </c>
      <c r="H21">
        <v>923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23</v>
      </c>
      <c r="B22" t="s">
        <v>258</v>
      </c>
      <c r="C22" t="s">
        <v>274</v>
      </c>
      <c r="D22" t="s">
        <v>43</v>
      </c>
      <c r="E22" t="s">
        <v>63</v>
      </c>
      <c r="F22" t="s">
        <v>66</v>
      </c>
      <c r="G22" t="s">
        <v>105</v>
      </c>
      <c r="H22">
        <v>905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24</v>
      </c>
      <c r="B23" t="s">
        <v>258</v>
      </c>
      <c r="C23" t="s">
        <v>274</v>
      </c>
      <c r="D23" t="s">
        <v>53</v>
      </c>
      <c r="E23" t="s">
        <v>63</v>
      </c>
      <c r="F23" t="s">
        <v>317</v>
      </c>
      <c r="G23" t="s">
        <v>357</v>
      </c>
      <c r="H23">
        <v>905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25</v>
      </c>
      <c r="B24" t="s">
        <v>258</v>
      </c>
      <c r="C24" t="s">
        <v>275</v>
      </c>
      <c r="D24" t="s">
        <v>43</v>
      </c>
      <c r="E24" t="s">
        <v>63</v>
      </c>
      <c r="F24" t="s">
        <v>318</v>
      </c>
      <c r="G24" t="s">
        <v>358</v>
      </c>
      <c r="H24">
        <v>1000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26</v>
      </c>
      <c r="B25" t="s">
        <v>258</v>
      </c>
      <c r="C25" t="s">
        <v>276</v>
      </c>
      <c r="D25" t="s">
        <v>300</v>
      </c>
      <c r="E25" t="s">
        <v>63</v>
      </c>
      <c r="F25" t="s">
        <v>319</v>
      </c>
      <c r="G25" t="s">
        <v>359</v>
      </c>
      <c r="H25">
        <v>1000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27</v>
      </c>
      <c r="B26" t="s">
        <v>258</v>
      </c>
      <c r="C26" t="s">
        <v>277</v>
      </c>
      <c r="D26" t="s">
        <v>43</v>
      </c>
      <c r="E26" t="s">
        <v>63</v>
      </c>
      <c r="F26" t="s">
        <v>320</v>
      </c>
      <c r="G26" t="s">
        <v>360</v>
      </c>
      <c r="H26">
        <v>861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28</v>
      </c>
      <c r="B27" t="s">
        <v>258</v>
      </c>
      <c r="C27" t="s">
        <v>277</v>
      </c>
      <c r="D27" t="s">
        <v>41</v>
      </c>
      <c r="E27" t="s">
        <v>63</v>
      </c>
      <c r="F27" t="s">
        <v>321</v>
      </c>
      <c r="G27" t="s">
        <v>361</v>
      </c>
      <c r="H27">
        <v>861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29</v>
      </c>
      <c r="B28" t="s">
        <v>258</v>
      </c>
      <c r="C28" t="s">
        <v>278</v>
      </c>
      <c r="D28" t="s">
        <v>45</v>
      </c>
      <c r="E28" t="s">
        <v>63</v>
      </c>
      <c r="F28" t="s">
        <v>322</v>
      </c>
      <c r="G28" t="s">
        <v>362</v>
      </c>
      <c r="H28">
        <v>812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30</v>
      </c>
      <c r="B29" t="s">
        <v>258</v>
      </c>
      <c r="C29" t="s">
        <v>278</v>
      </c>
      <c r="D29" t="s">
        <v>45</v>
      </c>
      <c r="E29" t="s">
        <v>63</v>
      </c>
      <c r="F29" t="s">
        <v>314</v>
      </c>
      <c r="G29" t="s">
        <v>354</v>
      </c>
      <c r="H29">
        <v>812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31</v>
      </c>
      <c r="B30" t="s">
        <v>258</v>
      </c>
      <c r="C30" t="s">
        <v>279</v>
      </c>
      <c r="D30" t="s">
        <v>43</v>
      </c>
      <c r="E30" t="s">
        <v>63</v>
      </c>
      <c r="F30" t="s">
        <v>323</v>
      </c>
      <c r="G30" t="s">
        <v>363</v>
      </c>
      <c r="H30">
        <v>1000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32</v>
      </c>
      <c r="B31" t="s">
        <v>258</v>
      </c>
      <c r="C31" t="s">
        <v>280</v>
      </c>
      <c r="D31" t="s">
        <v>301</v>
      </c>
      <c r="E31" t="s">
        <v>63</v>
      </c>
      <c r="F31" t="s">
        <v>324</v>
      </c>
      <c r="G31" t="s">
        <v>364</v>
      </c>
      <c r="H31">
        <v>1000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33</v>
      </c>
      <c r="B32" t="s">
        <v>258</v>
      </c>
      <c r="C32" t="s">
        <v>281</v>
      </c>
      <c r="D32" t="s">
        <v>170</v>
      </c>
      <c r="E32" t="s">
        <v>63</v>
      </c>
      <c r="F32" t="s">
        <v>325</v>
      </c>
      <c r="G32" t="s">
        <v>365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34</v>
      </c>
      <c r="B33" t="s">
        <v>258</v>
      </c>
      <c r="C33" t="s">
        <v>282</v>
      </c>
      <c r="D33" t="s">
        <v>180</v>
      </c>
      <c r="E33" t="s">
        <v>63</v>
      </c>
      <c r="F33" t="s">
        <v>326</v>
      </c>
      <c r="G33" t="s">
        <v>366</v>
      </c>
      <c r="H33">
        <v>923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35</v>
      </c>
      <c r="B34" t="s">
        <v>258</v>
      </c>
      <c r="C34" t="s">
        <v>282</v>
      </c>
      <c r="D34" t="s">
        <v>41</v>
      </c>
      <c r="E34" t="s">
        <v>63</v>
      </c>
      <c r="F34" t="s">
        <v>327</v>
      </c>
      <c r="G34" t="s">
        <v>367</v>
      </c>
      <c r="H34">
        <v>923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36</v>
      </c>
      <c r="B35" t="s">
        <v>258</v>
      </c>
      <c r="C35" t="s">
        <v>23</v>
      </c>
      <c r="D35" t="s">
        <v>48</v>
      </c>
      <c r="E35" t="s">
        <v>63</v>
      </c>
      <c r="F35" t="s">
        <v>82</v>
      </c>
      <c r="G35" t="s">
        <v>121</v>
      </c>
      <c r="H35">
        <v>1000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37</v>
      </c>
      <c r="B36" t="s">
        <v>258</v>
      </c>
      <c r="C36" t="s">
        <v>283</v>
      </c>
      <c r="D36" t="s">
        <v>51</v>
      </c>
      <c r="E36" t="s">
        <v>63</v>
      </c>
      <c r="F36" t="s">
        <v>328</v>
      </c>
      <c r="G36" t="s">
        <v>368</v>
      </c>
      <c r="H36">
        <v>1000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38</v>
      </c>
      <c r="B37" t="s">
        <v>258</v>
      </c>
      <c r="C37" t="s">
        <v>284</v>
      </c>
      <c r="D37" t="s">
        <v>53</v>
      </c>
      <c r="E37" t="s">
        <v>63</v>
      </c>
      <c r="F37" t="s">
        <v>329</v>
      </c>
      <c r="G37" t="s">
        <v>369</v>
      </c>
      <c r="H37">
        <v>1000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39</v>
      </c>
      <c r="B38" t="s">
        <v>258</v>
      </c>
      <c r="C38" t="s">
        <v>285</v>
      </c>
      <c r="D38" t="s">
        <v>301</v>
      </c>
      <c r="E38" t="s">
        <v>63</v>
      </c>
      <c r="F38" t="s">
        <v>330</v>
      </c>
      <c r="G38" t="s">
        <v>370</v>
      </c>
      <c r="H38">
        <v>1000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40</v>
      </c>
      <c r="B39" t="s">
        <v>258</v>
      </c>
      <c r="C39" t="s">
        <v>286</v>
      </c>
      <c r="D39" t="s">
        <v>301</v>
      </c>
      <c r="E39" t="s">
        <v>63</v>
      </c>
      <c r="F39" t="s">
        <v>331</v>
      </c>
      <c r="G39" t="s">
        <v>371</v>
      </c>
      <c r="H39">
        <v>1000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41</v>
      </c>
      <c r="B40" t="s">
        <v>258</v>
      </c>
      <c r="C40" t="s">
        <v>287</v>
      </c>
      <c r="D40" t="s">
        <v>174</v>
      </c>
      <c r="E40" t="s">
        <v>181</v>
      </c>
      <c r="F40">
        <v>19127890</v>
      </c>
      <c r="G40" t="s">
        <v>372</v>
      </c>
      <c r="H40">
        <v>853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44</v>
      </c>
      <c r="B41" t="s">
        <v>258</v>
      </c>
      <c r="C41" t="s">
        <v>288</v>
      </c>
      <c r="D41" t="s">
        <v>45</v>
      </c>
      <c r="E41" t="s">
        <v>63</v>
      </c>
      <c r="F41" t="s">
        <v>332</v>
      </c>
      <c r="G41" t="s">
        <v>373</v>
      </c>
      <c r="H41">
        <v>827</v>
      </c>
      <c r="I41">
        <f t="shared" si="1"/>
        <v>0</v>
      </c>
      <c r="J41">
        <f t="shared" si="2"/>
        <v>0</v>
      </c>
      <c r="K41">
        <f t="shared" si="0"/>
        <v>0</v>
      </c>
    </row>
    <row r="42" spans="1:11">
      <c r="A42" s="1">
        <v>45</v>
      </c>
      <c r="B42" t="s">
        <v>258</v>
      </c>
      <c r="C42" t="s">
        <v>288</v>
      </c>
      <c r="D42" t="s">
        <v>41</v>
      </c>
      <c r="E42" t="s">
        <v>63</v>
      </c>
      <c r="F42" t="s">
        <v>333</v>
      </c>
      <c r="G42" t="s">
        <v>374</v>
      </c>
      <c r="H42">
        <v>827</v>
      </c>
      <c r="I42">
        <f t="shared" ref="I42:I62" si="3">IF(L42="a",1,0)</f>
        <v>0</v>
      </c>
      <c r="J42">
        <f t="shared" ref="J42:J62" si="4">IF(L42="s",1,0)</f>
        <v>0</v>
      </c>
      <c r="K42">
        <f t="shared" ref="K42:K62" si="5">IF(L42="d",1,0)</f>
        <v>0</v>
      </c>
    </row>
    <row r="43" spans="1:11">
      <c r="A43" s="1">
        <v>46</v>
      </c>
      <c r="B43" t="s">
        <v>258</v>
      </c>
      <c r="C43" t="s">
        <v>288</v>
      </c>
      <c r="D43" t="s">
        <v>179</v>
      </c>
      <c r="E43" t="s">
        <v>63</v>
      </c>
      <c r="F43" t="s">
        <v>334</v>
      </c>
      <c r="G43" t="s">
        <v>375</v>
      </c>
      <c r="H43">
        <v>827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>
      <c r="A44" s="1">
        <v>47</v>
      </c>
      <c r="B44" t="s">
        <v>258</v>
      </c>
      <c r="C44" t="s">
        <v>289</v>
      </c>
      <c r="D44" t="s">
        <v>45</v>
      </c>
      <c r="E44" t="s">
        <v>63</v>
      </c>
      <c r="F44" t="s">
        <v>322</v>
      </c>
      <c r="G44" t="s">
        <v>362</v>
      </c>
      <c r="H44">
        <v>812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>
      <c r="A45" s="1">
        <v>49</v>
      </c>
      <c r="B45" t="s">
        <v>258</v>
      </c>
      <c r="C45" t="s">
        <v>290</v>
      </c>
      <c r="D45" t="s">
        <v>171</v>
      </c>
      <c r="E45" t="s">
        <v>63</v>
      </c>
      <c r="F45" t="s">
        <v>335</v>
      </c>
      <c r="G45" t="s">
        <v>376</v>
      </c>
      <c r="H45">
        <v>1000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>
      <c r="A46" s="1">
        <v>53</v>
      </c>
      <c r="B46" t="s">
        <v>258</v>
      </c>
      <c r="C46" t="s">
        <v>291</v>
      </c>
      <c r="D46" t="s">
        <v>44</v>
      </c>
      <c r="E46" t="s">
        <v>63</v>
      </c>
      <c r="F46" t="s">
        <v>202</v>
      </c>
      <c r="G46" t="s">
        <v>240</v>
      </c>
      <c r="H46">
        <v>1000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>
      <c r="A47" s="1">
        <v>56</v>
      </c>
      <c r="B47" t="s">
        <v>258</v>
      </c>
      <c r="C47" t="s">
        <v>292</v>
      </c>
      <c r="D47" t="s">
        <v>45</v>
      </c>
      <c r="E47" t="s">
        <v>63</v>
      </c>
      <c r="F47" t="s">
        <v>336</v>
      </c>
      <c r="G47" t="s">
        <v>377</v>
      </c>
      <c r="H47">
        <v>1000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>
      <c r="A48" s="1">
        <v>57</v>
      </c>
      <c r="B48" t="s">
        <v>258</v>
      </c>
      <c r="C48" t="s">
        <v>293</v>
      </c>
      <c r="D48" t="s">
        <v>44</v>
      </c>
      <c r="E48" t="s">
        <v>63</v>
      </c>
      <c r="F48" t="s">
        <v>202</v>
      </c>
      <c r="G48" t="s">
        <v>240</v>
      </c>
      <c r="H48">
        <v>861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>
      <c r="A49" s="1">
        <v>58</v>
      </c>
      <c r="B49" t="s">
        <v>258</v>
      </c>
      <c r="C49" t="s">
        <v>293</v>
      </c>
      <c r="D49" t="s">
        <v>302</v>
      </c>
      <c r="E49" t="s">
        <v>63</v>
      </c>
      <c r="F49" t="s">
        <v>337</v>
      </c>
      <c r="G49" t="s">
        <v>378</v>
      </c>
      <c r="H49">
        <v>861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>
      <c r="A50" s="1">
        <v>59</v>
      </c>
      <c r="B50" t="s">
        <v>258</v>
      </c>
      <c r="C50" t="s">
        <v>294</v>
      </c>
      <c r="D50" t="s">
        <v>56</v>
      </c>
      <c r="E50" t="s">
        <v>63</v>
      </c>
      <c r="F50" t="s">
        <v>338</v>
      </c>
      <c r="G50" t="s">
        <v>379</v>
      </c>
      <c r="H50">
        <v>827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>
      <c r="A51" s="1">
        <v>60</v>
      </c>
      <c r="B51" t="s">
        <v>258</v>
      </c>
      <c r="C51" t="s">
        <v>294</v>
      </c>
      <c r="D51" t="s">
        <v>302</v>
      </c>
      <c r="E51" t="s">
        <v>63</v>
      </c>
      <c r="F51" t="s">
        <v>337</v>
      </c>
      <c r="G51" t="s">
        <v>378</v>
      </c>
      <c r="H51">
        <v>827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>
      <c r="A52" s="1">
        <v>61</v>
      </c>
      <c r="B52" t="s">
        <v>258</v>
      </c>
      <c r="C52" t="s">
        <v>294</v>
      </c>
      <c r="D52" t="s">
        <v>45</v>
      </c>
      <c r="E52" t="s">
        <v>63</v>
      </c>
      <c r="F52" t="s">
        <v>339</v>
      </c>
      <c r="G52" t="s">
        <v>380</v>
      </c>
      <c r="H52">
        <v>827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>
      <c r="A53" s="1">
        <v>62</v>
      </c>
      <c r="B53" t="s">
        <v>258</v>
      </c>
      <c r="C53" t="s">
        <v>294</v>
      </c>
      <c r="D53" t="s">
        <v>56</v>
      </c>
      <c r="E53" t="s">
        <v>63</v>
      </c>
      <c r="F53" t="s">
        <v>340</v>
      </c>
      <c r="G53" t="s">
        <v>381</v>
      </c>
      <c r="H53">
        <v>778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>
      <c r="A54" s="1">
        <v>63</v>
      </c>
      <c r="B54" t="s">
        <v>258</v>
      </c>
      <c r="C54" t="s">
        <v>294</v>
      </c>
      <c r="D54" t="s">
        <v>303</v>
      </c>
      <c r="E54" t="s">
        <v>63</v>
      </c>
      <c r="F54" t="s">
        <v>341</v>
      </c>
      <c r="G54" t="s">
        <v>382</v>
      </c>
      <c r="H54">
        <v>778</v>
      </c>
      <c r="I54">
        <f t="shared" si="3"/>
        <v>0</v>
      </c>
      <c r="J54">
        <f t="shared" si="4"/>
        <v>0</v>
      </c>
      <c r="K54">
        <f t="shared" si="5"/>
        <v>0</v>
      </c>
    </row>
    <row r="55" spans="1:11">
      <c r="A55" s="1">
        <v>64</v>
      </c>
      <c r="B55" t="s">
        <v>258</v>
      </c>
      <c r="C55" t="s">
        <v>294</v>
      </c>
      <c r="D55" t="s">
        <v>41</v>
      </c>
      <c r="E55" t="s">
        <v>63</v>
      </c>
      <c r="F55" t="s">
        <v>216</v>
      </c>
      <c r="G55" t="s">
        <v>255</v>
      </c>
      <c r="H55">
        <v>778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>
      <c r="A56" s="1">
        <v>65</v>
      </c>
      <c r="B56" t="s">
        <v>258</v>
      </c>
      <c r="C56" t="s">
        <v>295</v>
      </c>
      <c r="D56" t="s">
        <v>56</v>
      </c>
      <c r="E56" t="s">
        <v>63</v>
      </c>
      <c r="F56" t="s">
        <v>212</v>
      </c>
      <c r="G56" t="s">
        <v>251</v>
      </c>
      <c r="H56">
        <v>861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>
      <c r="A57" s="1">
        <v>66</v>
      </c>
      <c r="B57" t="s">
        <v>258</v>
      </c>
      <c r="C57" t="s">
        <v>295</v>
      </c>
      <c r="D57" t="s">
        <v>56</v>
      </c>
      <c r="E57" t="s">
        <v>63</v>
      </c>
      <c r="F57" t="s">
        <v>342</v>
      </c>
      <c r="G57" t="s">
        <v>383</v>
      </c>
      <c r="H57">
        <v>861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>
      <c r="A58" s="1">
        <v>67</v>
      </c>
      <c r="B58" t="s">
        <v>258</v>
      </c>
      <c r="C58" t="s">
        <v>296</v>
      </c>
      <c r="D58" t="s">
        <v>304</v>
      </c>
      <c r="E58" t="s">
        <v>181</v>
      </c>
      <c r="F58">
        <v>40758342</v>
      </c>
      <c r="G58" t="s">
        <v>384</v>
      </c>
      <c r="H58">
        <v>298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1">
      <c r="A59" s="1">
        <v>71</v>
      </c>
      <c r="B59" t="s">
        <v>258</v>
      </c>
      <c r="C59" t="s">
        <v>297</v>
      </c>
      <c r="D59" t="s">
        <v>56</v>
      </c>
      <c r="E59" t="s">
        <v>63</v>
      </c>
      <c r="F59" t="s">
        <v>343</v>
      </c>
      <c r="G59" t="s">
        <v>385</v>
      </c>
      <c r="H59">
        <v>1000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>
      <c r="A60" s="1">
        <v>75</v>
      </c>
      <c r="B60" t="s">
        <v>258</v>
      </c>
      <c r="C60" t="s">
        <v>159</v>
      </c>
      <c r="D60" t="s">
        <v>44</v>
      </c>
      <c r="E60" t="s">
        <v>63</v>
      </c>
      <c r="F60" t="s">
        <v>202</v>
      </c>
      <c r="G60" t="s">
        <v>240</v>
      </c>
      <c r="H60">
        <v>1000</v>
      </c>
      <c r="I60">
        <f t="shared" si="3"/>
        <v>0</v>
      </c>
      <c r="J60">
        <f t="shared" si="4"/>
        <v>0</v>
      </c>
      <c r="K60">
        <f t="shared" si="5"/>
        <v>0</v>
      </c>
    </row>
    <row r="61" spans="1:11">
      <c r="A61" s="1">
        <v>76</v>
      </c>
      <c r="B61" t="s">
        <v>258</v>
      </c>
      <c r="C61" t="s">
        <v>298</v>
      </c>
      <c r="D61" t="s">
        <v>45</v>
      </c>
      <c r="E61" t="s">
        <v>63</v>
      </c>
      <c r="F61" t="s">
        <v>198</v>
      </c>
      <c r="G61" t="s">
        <v>235</v>
      </c>
      <c r="H61">
        <v>804</v>
      </c>
      <c r="I61">
        <f t="shared" si="3"/>
        <v>0</v>
      </c>
      <c r="J61">
        <f t="shared" si="4"/>
        <v>0</v>
      </c>
      <c r="K61">
        <f t="shared" si="5"/>
        <v>0</v>
      </c>
    </row>
    <row r="62" spans="1:11">
      <c r="A62" s="1">
        <v>77</v>
      </c>
      <c r="B62" t="s">
        <v>258</v>
      </c>
      <c r="C62" t="s">
        <v>298</v>
      </c>
      <c r="D62" t="s">
        <v>41</v>
      </c>
      <c r="E62" t="s">
        <v>63</v>
      </c>
      <c r="F62" t="s">
        <v>344</v>
      </c>
      <c r="G62" t="s">
        <v>386</v>
      </c>
      <c r="H62">
        <v>804</v>
      </c>
      <c r="I62">
        <f t="shared" si="3"/>
        <v>0</v>
      </c>
      <c r="J62">
        <f t="shared" si="4"/>
        <v>0</v>
      </c>
      <c r="K62">
        <f t="shared" si="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5" sqref="G15"/>
    </sheetView>
  </sheetViews>
  <sheetFormatPr baseColWidth="10" defaultColWidth="8.83203125" defaultRowHeight="14" x14ac:dyDescent="0"/>
  <cols>
    <col min="2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387</v>
      </c>
      <c r="C2" t="s">
        <v>388</v>
      </c>
      <c r="D2" t="s">
        <v>41</v>
      </c>
      <c r="E2" t="s">
        <v>63</v>
      </c>
      <c r="F2" t="s">
        <v>305</v>
      </c>
      <c r="G2" t="s">
        <v>345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387</v>
      </c>
      <c r="C3" t="s">
        <v>389</v>
      </c>
      <c r="D3" t="s">
        <v>43</v>
      </c>
      <c r="E3" t="s">
        <v>63</v>
      </c>
      <c r="F3" t="s">
        <v>396</v>
      </c>
      <c r="G3" t="s">
        <v>399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387</v>
      </c>
      <c r="C4" t="s">
        <v>390</v>
      </c>
      <c r="D4" t="s">
        <v>395</v>
      </c>
      <c r="E4" t="s">
        <v>63</v>
      </c>
      <c r="F4" t="s">
        <v>397</v>
      </c>
      <c r="G4" t="s">
        <v>400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927.8</v>
      </c>
    </row>
    <row r="5" spans="1:16">
      <c r="A5" s="1">
        <v>3</v>
      </c>
      <c r="B5" t="s">
        <v>387</v>
      </c>
      <c r="C5" t="s">
        <v>391</v>
      </c>
      <c r="D5" t="s">
        <v>43</v>
      </c>
      <c r="E5" t="s">
        <v>63</v>
      </c>
      <c r="F5" t="s">
        <v>71</v>
      </c>
      <c r="G5" t="s">
        <v>110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94.912591367004623</v>
      </c>
    </row>
    <row r="6" spans="1:16">
      <c r="A6" s="1">
        <v>4</v>
      </c>
      <c r="B6" t="s">
        <v>387</v>
      </c>
      <c r="C6" t="s">
        <v>169</v>
      </c>
      <c r="D6" t="s">
        <v>180</v>
      </c>
      <c r="E6" t="s">
        <v>63</v>
      </c>
      <c r="F6" t="s">
        <v>218</v>
      </c>
      <c r="G6" t="s">
        <v>257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387</v>
      </c>
      <c r="C7" t="s">
        <v>392</v>
      </c>
      <c r="D7" t="s">
        <v>53</v>
      </c>
      <c r="E7" t="s">
        <v>63</v>
      </c>
      <c r="F7" t="s">
        <v>398</v>
      </c>
      <c r="G7" t="s">
        <v>401</v>
      </c>
      <c r="H7">
        <v>866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387</v>
      </c>
      <c r="C8" t="s">
        <v>393</v>
      </c>
      <c r="D8" t="s">
        <v>58</v>
      </c>
      <c r="E8" t="s">
        <v>63</v>
      </c>
      <c r="F8" t="s">
        <v>207</v>
      </c>
      <c r="G8" t="s">
        <v>246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387</v>
      </c>
      <c r="C9" t="s">
        <v>394</v>
      </c>
      <c r="D9" t="s">
        <v>45</v>
      </c>
      <c r="E9" t="s">
        <v>63</v>
      </c>
      <c r="F9" t="s">
        <v>208</v>
      </c>
      <c r="G9" t="s">
        <v>247</v>
      </c>
      <c r="H9">
        <v>804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387</v>
      </c>
      <c r="C10" t="s">
        <v>394</v>
      </c>
      <c r="D10" t="s">
        <v>56</v>
      </c>
      <c r="E10" t="s">
        <v>63</v>
      </c>
      <c r="F10" t="s">
        <v>343</v>
      </c>
      <c r="G10" t="s">
        <v>385</v>
      </c>
      <c r="H10">
        <v>804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387</v>
      </c>
      <c r="C11" t="s">
        <v>394</v>
      </c>
      <c r="D11" t="s">
        <v>45</v>
      </c>
      <c r="E11" t="s">
        <v>63</v>
      </c>
      <c r="F11" t="s">
        <v>322</v>
      </c>
      <c r="G11" t="s">
        <v>362</v>
      </c>
      <c r="H11">
        <v>804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887</v>
      </c>
    </row>
    <row r="14" spans="1:16">
      <c r="N14" s="2" t="s">
        <v>890</v>
      </c>
      <c r="O14">
        <f>COUNTIF(E:E,"M")</f>
        <v>10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26" sqref="H26:K41"/>
    </sheetView>
  </sheetViews>
  <sheetFormatPr baseColWidth="10" defaultColWidth="8.83203125" defaultRowHeight="14" x14ac:dyDescent="0"/>
  <cols>
    <col min="2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402</v>
      </c>
      <c r="C2" t="s">
        <v>403</v>
      </c>
      <c r="D2" t="s">
        <v>43</v>
      </c>
      <c r="E2" t="s">
        <v>63</v>
      </c>
      <c r="F2" t="s">
        <v>420</v>
      </c>
      <c r="G2" t="s">
        <v>437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402</v>
      </c>
      <c r="C3" t="s">
        <v>404</v>
      </c>
      <c r="D3" t="s">
        <v>43</v>
      </c>
      <c r="E3" t="s">
        <v>63</v>
      </c>
      <c r="F3" t="s">
        <v>421</v>
      </c>
      <c r="G3" t="s">
        <v>438</v>
      </c>
      <c r="H3">
        <v>861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402</v>
      </c>
      <c r="C4" t="s">
        <v>404</v>
      </c>
      <c r="D4" t="s">
        <v>49</v>
      </c>
      <c r="E4" t="s">
        <v>63</v>
      </c>
      <c r="F4" t="s">
        <v>422</v>
      </c>
      <c r="G4" t="s">
        <v>439</v>
      </c>
      <c r="H4">
        <v>861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900.91666666666663</v>
      </c>
    </row>
    <row r="5" spans="1:16">
      <c r="A5" s="1">
        <v>3</v>
      </c>
      <c r="B5" t="s">
        <v>402</v>
      </c>
      <c r="C5" t="s">
        <v>404</v>
      </c>
      <c r="D5" t="s">
        <v>53</v>
      </c>
      <c r="E5" t="s">
        <v>63</v>
      </c>
      <c r="F5" t="s">
        <v>317</v>
      </c>
      <c r="G5" t="s">
        <v>357</v>
      </c>
      <c r="H5">
        <v>861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83.229340910557497</v>
      </c>
    </row>
    <row r="6" spans="1:16">
      <c r="A6" s="1">
        <v>4</v>
      </c>
      <c r="B6" t="s">
        <v>402</v>
      </c>
      <c r="C6" t="s">
        <v>405</v>
      </c>
      <c r="D6" t="s">
        <v>48</v>
      </c>
      <c r="E6" t="s">
        <v>63</v>
      </c>
      <c r="F6" t="s">
        <v>423</v>
      </c>
      <c r="G6" t="s">
        <v>440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402</v>
      </c>
      <c r="C7" t="s">
        <v>406</v>
      </c>
      <c r="D7" t="s">
        <v>53</v>
      </c>
      <c r="E7" t="s">
        <v>63</v>
      </c>
      <c r="F7" t="s">
        <v>424</v>
      </c>
      <c r="G7" t="s">
        <v>441</v>
      </c>
      <c r="H7">
        <v>755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402</v>
      </c>
      <c r="C8" t="s">
        <v>406</v>
      </c>
      <c r="D8" t="s">
        <v>418</v>
      </c>
      <c r="E8" t="s">
        <v>63</v>
      </c>
      <c r="F8" t="s">
        <v>425</v>
      </c>
      <c r="G8" t="s">
        <v>442</v>
      </c>
      <c r="H8">
        <v>755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402</v>
      </c>
      <c r="C9" t="s">
        <v>406</v>
      </c>
      <c r="D9" t="s">
        <v>419</v>
      </c>
      <c r="E9" t="s">
        <v>63</v>
      </c>
      <c r="F9" t="s">
        <v>426</v>
      </c>
      <c r="G9" t="s">
        <v>443</v>
      </c>
      <c r="H9">
        <v>755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402</v>
      </c>
      <c r="C10" t="s">
        <v>407</v>
      </c>
      <c r="D10" t="s">
        <v>301</v>
      </c>
      <c r="E10" t="s">
        <v>63</v>
      </c>
      <c r="F10" t="s">
        <v>427</v>
      </c>
      <c r="G10" t="s">
        <v>444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402</v>
      </c>
      <c r="C11" t="s">
        <v>408</v>
      </c>
      <c r="D11" t="s">
        <v>43</v>
      </c>
      <c r="E11" t="s">
        <v>63</v>
      </c>
      <c r="F11" t="s">
        <v>428</v>
      </c>
      <c r="G11" t="s">
        <v>445</v>
      </c>
      <c r="H11">
        <v>861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402</v>
      </c>
      <c r="C12" t="s">
        <v>408</v>
      </c>
      <c r="D12" t="s">
        <v>41</v>
      </c>
      <c r="E12" t="s">
        <v>63</v>
      </c>
      <c r="F12" t="s">
        <v>327</v>
      </c>
      <c r="G12" t="s">
        <v>367</v>
      </c>
      <c r="H12">
        <v>861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402</v>
      </c>
      <c r="C13" t="s">
        <v>409</v>
      </c>
      <c r="D13" t="s">
        <v>49</v>
      </c>
      <c r="E13" t="s">
        <v>63</v>
      </c>
      <c r="F13" t="s">
        <v>429</v>
      </c>
      <c r="G13" t="s">
        <v>446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12</v>
      </c>
      <c r="B14" t="s">
        <v>402</v>
      </c>
      <c r="C14" t="s">
        <v>410</v>
      </c>
      <c r="D14" t="s">
        <v>48</v>
      </c>
      <c r="E14" t="s">
        <v>63</v>
      </c>
      <c r="F14" t="s">
        <v>430</v>
      </c>
      <c r="G14" t="s">
        <v>447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24</v>
      </c>
      <c r="P14">
        <f>(O14/COUNTIF(B:B,"="&amp;B2))*100</f>
        <v>100</v>
      </c>
    </row>
    <row r="15" spans="1:16">
      <c r="A15" s="1">
        <v>13</v>
      </c>
      <c r="B15" t="s">
        <v>402</v>
      </c>
      <c r="C15" t="s">
        <v>411</v>
      </c>
      <c r="D15" t="s">
        <v>43</v>
      </c>
      <c r="E15" t="s">
        <v>63</v>
      </c>
      <c r="F15" t="s">
        <v>71</v>
      </c>
      <c r="G15" t="s">
        <v>110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402</v>
      </c>
      <c r="C16" t="s">
        <v>411</v>
      </c>
      <c r="D16" t="s">
        <v>53</v>
      </c>
      <c r="E16" t="s">
        <v>63</v>
      </c>
      <c r="F16" t="s">
        <v>431</v>
      </c>
      <c r="G16" t="s">
        <v>448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15</v>
      </c>
      <c r="B17" t="s">
        <v>402</v>
      </c>
      <c r="C17" t="s">
        <v>412</v>
      </c>
      <c r="D17" t="s">
        <v>57</v>
      </c>
      <c r="E17" t="s">
        <v>63</v>
      </c>
      <c r="F17" t="s">
        <v>89</v>
      </c>
      <c r="G17" t="s">
        <v>128</v>
      </c>
      <c r="H17">
        <v>861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16</v>
      </c>
      <c r="B18" t="s">
        <v>402</v>
      </c>
      <c r="C18" t="s">
        <v>412</v>
      </c>
      <c r="D18" t="s">
        <v>53</v>
      </c>
      <c r="E18" t="s">
        <v>63</v>
      </c>
      <c r="F18" t="s">
        <v>431</v>
      </c>
      <c r="G18" t="s">
        <v>448</v>
      </c>
      <c r="H18">
        <v>861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17</v>
      </c>
      <c r="B19" t="s">
        <v>402</v>
      </c>
      <c r="C19" t="s">
        <v>264</v>
      </c>
      <c r="D19" t="s">
        <v>45</v>
      </c>
      <c r="E19" t="s">
        <v>63</v>
      </c>
      <c r="F19" t="s">
        <v>309</v>
      </c>
      <c r="G19" t="s">
        <v>349</v>
      </c>
      <c r="H19">
        <v>901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18</v>
      </c>
      <c r="B20" t="s">
        <v>402</v>
      </c>
      <c r="C20" t="s">
        <v>413</v>
      </c>
      <c r="D20" t="s">
        <v>43</v>
      </c>
      <c r="E20" t="s">
        <v>63</v>
      </c>
      <c r="F20" t="s">
        <v>432</v>
      </c>
      <c r="G20" t="s">
        <v>449</v>
      </c>
      <c r="H20">
        <v>1000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19</v>
      </c>
      <c r="B21" t="s">
        <v>402</v>
      </c>
      <c r="C21" t="s">
        <v>414</v>
      </c>
      <c r="D21" t="s">
        <v>57</v>
      </c>
      <c r="E21" t="s">
        <v>63</v>
      </c>
      <c r="F21" t="s">
        <v>433</v>
      </c>
      <c r="G21" t="s">
        <v>450</v>
      </c>
      <c r="H21">
        <v>861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20</v>
      </c>
      <c r="B22" t="s">
        <v>402</v>
      </c>
      <c r="C22" t="s">
        <v>415</v>
      </c>
      <c r="D22" t="s">
        <v>43</v>
      </c>
      <c r="E22" t="s">
        <v>63</v>
      </c>
      <c r="F22" t="s">
        <v>434</v>
      </c>
      <c r="G22" t="s">
        <v>451</v>
      </c>
      <c r="H22">
        <v>923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21</v>
      </c>
      <c r="B23" t="s">
        <v>402</v>
      </c>
      <c r="C23" t="s">
        <v>415</v>
      </c>
      <c r="D23" t="s">
        <v>171</v>
      </c>
      <c r="E23" t="s">
        <v>63</v>
      </c>
      <c r="F23" t="s">
        <v>435</v>
      </c>
      <c r="G23" t="s">
        <v>452</v>
      </c>
      <c r="H23">
        <v>923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22</v>
      </c>
      <c r="B24" t="s">
        <v>402</v>
      </c>
      <c r="C24" t="s">
        <v>416</v>
      </c>
      <c r="D24" t="s">
        <v>57</v>
      </c>
      <c r="E24" t="s">
        <v>63</v>
      </c>
      <c r="F24" t="s">
        <v>89</v>
      </c>
      <c r="G24" t="s">
        <v>128</v>
      </c>
      <c r="H24">
        <v>1000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23</v>
      </c>
      <c r="B25" t="s">
        <v>402</v>
      </c>
      <c r="C25" t="s">
        <v>417</v>
      </c>
      <c r="D25" t="s">
        <v>43</v>
      </c>
      <c r="E25" t="s">
        <v>63</v>
      </c>
      <c r="F25" t="s">
        <v>436</v>
      </c>
      <c r="G25" t="s">
        <v>453</v>
      </c>
      <c r="H25">
        <v>1000</v>
      </c>
      <c r="I25">
        <f t="shared" si="1"/>
        <v>0</v>
      </c>
      <c r="J25">
        <f t="shared" si="2"/>
        <v>0</v>
      </c>
      <c r="K25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32" sqref="I32:K41"/>
    </sheetView>
  </sheetViews>
  <sheetFormatPr baseColWidth="10" defaultColWidth="8.83203125" defaultRowHeight="14" x14ac:dyDescent="0"/>
  <cols>
    <col min="2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454</v>
      </c>
      <c r="C2" t="s">
        <v>159</v>
      </c>
      <c r="D2" t="s">
        <v>44</v>
      </c>
      <c r="E2" t="s">
        <v>63</v>
      </c>
      <c r="F2" t="s">
        <v>202</v>
      </c>
      <c r="G2" t="s">
        <v>240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454</v>
      </c>
      <c r="C3" t="s">
        <v>455</v>
      </c>
      <c r="D3" t="s">
        <v>55</v>
      </c>
      <c r="E3" t="s">
        <v>63</v>
      </c>
      <c r="F3" t="s">
        <v>476</v>
      </c>
      <c r="G3" t="s">
        <v>174</v>
      </c>
      <c r="H3">
        <v>827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454</v>
      </c>
      <c r="C4" t="s">
        <v>455</v>
      </c>
      <c r="D4" t="s">
        <v>474</v>
      </c>
      <c r="E4" t="s">
        <v>63</v>
      </c>
      <c r="F4" t="s">
        <v>477</v>
      </c>
      <c r="G4" t="s">
        <v>496</v>
      </c>
      <c r="H4">
        <v>827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910.9666666666667</v>
      </c>
    </row>
    <row r="5" spans="1:16">
      <c r="A5" s="1">
        <v>3</v>
      </c>
      <c r="B5" t="s">
        <v>454</v>
      </c>
      <c r="C5" t="s">
        <v>456</v>
      </c>
      <c r="D5" t="s">
        <v>45</v>
      </c>
      <c r="E5" t="s">
        <v>63</v>
      </c>
      <c r="F5" t="s">
        <v>322</v>
      </c>
      <c r="G5" t="s">
        <v>362</v>
      </c>
      <c r="H5">
        <v>827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78.728465400818123</v>
      </c>
    </row>
    <row r="6" spans="1:16">
      <c r="A6" s="1">
        <v>4</v>
      </c>
      <c r="B6" t="s">
        <v>454</v>
      </c>
      <c r="C6" t="s">
        <v>457</v>
      </c>
      <c r="D6" t="s">
        <v>299</v>
      </c>
      <c r="E6" t="s">
        <v>63</v>
      </c>
      <c r="F6" t="s">
        <v>478</v>
      </c>
      <c r="G6" t="s">
        <v>497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454</v>
      </c>
      <c r="C7" t="s">
        <v>458</v>
      </c>
      <c r="D7" t="s">
        <v>300</v>
      </c>
      <c r="E7" t="s">
        <v>63</v>
      </c>
      <c r="F7" t="s">
        <v>479</v>
      </c>
      <c r="G7" t="s">
        <v>498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454</v>
      </c>
      <c r="C8" t="s">
        <v>459</v>
      </c>
      <c r="D8" t="s">
        <v>52</v>
      </c>
      <c r="E8" t="s">
        <v>63</v>
      </c>
      <c r="F8" t="s">
        <v>83</v>
      </c>
      <c r="G8" t="s">
        <v>122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454</v>
      </c>
      <c r="C9" t="s">
        <v>460</v>
      </c>
      <c r="D9" t="s">
        <v>44</v>
      </c>
      <c r="E9" t="s">
        <v>63</v>
      </c>
      <c r="F9" t="s">
        <v>480</v>
      </c>
      <c r="G9" t="s">
        <v>499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454</v>
      </c>
      <c r="C10" t="s">
        <v>388</v>
      </c>
      <c r="D10" t="s">
        <v>41</v>
      </c>
      <c r="E10" t="s">
        <v>63</v>
      </c>
      <c r="F10" t="s">
        <v>305</v>
      </c>
      <c r="G10" t="s">
        <v>345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454</v>
      </c>
      <c r="C11" t="s">
        <v>461</v>
      </c>
      <c r="D11" t="s">
        <v>44</v>
      </c>
      <c r="E11" t="s">
        <v>63</v>
      </c>
      <c r="F11" t="s">
        <v>202</v>
      </c>
      <c r="G11" t="s">
        <v>240</v>
      </c>
      <c r="H11">
        <v>861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454</v>
      </c>
      <c r="C12" t="s">
        <v>461</v>
      </c>
      <c r="D12" t="s">
        <v>171</v>
      </c>
      <c r="E12" t="s">
        <v>63</v>
      </c>
      <c r="F12" t="s">
        <v>481</v>
      </c>
      <c r="G12" t="s">
        <v>500</v>
      </c>
      <c r="H12">
        <v>861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454</v>
      </c>
      <c r="C13" t="s">
        <v>462</v>
      </c>
      <c r="D13" t="s">
        <v>179</v>
      </c>
      <c r="E13" t="s">
        <v>63</v>
      </c>
      <c r="F13" t="s">
        <v>482</v>
      </c>
      <c r="G13" t="s">
        <v>501</v>
      </c>
      <c r="H13">
        <v>770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12</v>
      </c>
      <c r="B14" t="s">
        <v>454</v>
      </c>
      <c r="C14" t="s">
        <v>463</v>
      </c>
      <c r="D14" t="s">
        <v>43</v>
      </c>
      <c r="E14" t="s">
        <v>63</v>
      </c>
      <c r="F14" t="s">
        <v>483</v>
      </c>
      <c r="G14" t="s">
        <v>502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30</v>
      </c>
      <c r="P14">
        <f>(O14/COUNTIF(B:B,"="&amp;B2))*100</f>
        <v>100</v>
      </c>
    </row>
    <row r="15" spans="1:16">
      <c r="A15" s="1">
        <v>13</v>
      </c>
      <c r="B15" t="s">
        <v>454</v>
      </c>
      <c r="C15" t="s">
        <v>464</v>
      </c>
      <c r="D15" t="s">
        <v>179</v>
      </c>
      <c r="E15" t="s">
        <v>63</v>
      </c>
      <c r="F15" t="s">
        <v>484</v>
      </c>
      <c r="G15" t="s">
        <v>503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454</v>
      </c>
      <c r="C16" t="s">
        <v>464</v>
      </c>
      <c r="D16" t="s">
        <v>41</v>
      </c>
      <c r="E16" t="s">
        <v>63</v>
      </c>
      <c r="F16" t="s">
        <v>321</v>
      </c>
      <c r="G16" t="s">
        <v>361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1">
      <c r="A17" s="1">
        <v>15</v>
      </c>
      <c r="B17" t="s">
        <v>454</v>
      </c>
      <c r="C17" t="s">
        <v>465</v>
      </c>
      <c r="D17" t="s">
        <v>43</v>
      </c>
      <c r="E17" t="s">
        <v>63</v>
      </c>
      <c r="F17" t="s">
        <v>485</v>
      </c>
      <c r="G17" t="s">
        <v>504</v>
      </c>
      <c r="H17">
        <v>901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16</v>
      </c>
      <c r="B18" t="s">
        <v>454</v>
      </c>
      <c r="C18" t="s">
        <v>465</v>
      </c>
      <c r="D18" t="s">
        <v>45</v>
      </c>
      <c r="E18" t="s">
        <v>63</v>
      </c>
      <c r="F18" t="s">
        <v>486</v>
      </c>
      <c r="G18" t="s">
        <v>505</v>
      </c>
      <c r="H18">
        <v>901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17</v>
      </c>
      <c r="B19" t="s">
        <v>454</v>
      </c>
      <c r="C19" t="s">
        <v>466</v>
      </c>
      <c r="D19" t="s">
        <v>51</v>
      </c>
      <c r="E19" t="s">
        <v>63</v>
      </c>
      <c r="F19" t="s">
        <v>487</v>
      </c>
      <c r="G19" t="s">
        <v>506</v>
      </c>
      <c r="H19">
        <v>1000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18</v>
      </c>
      <c r="B20" t="s">
        <v>454</v>
      </c>
      <c r="C20" t="s">
        <v>467</v>
      </c>
      <c r="D20" t="s">
        <v>45</v>
      </c>
      <c r="E20" t="s">
        <v>63</v>
      </c>
      <c r="F20" t="s">
        <v>488</v>
      </c>
      <c r="G20" t="s">
        <v>507</v>
      </c>
      <c r="H20">
        <v>901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19</v>
      </c>
      <c r="B21" t="s">
        <v>454</v>
      </c>
      <c r="C21" t="s">
        <v>164</v>
      </c>
      <c r="D21" t="s">
        <v>58</v>
      </c>
      <c r="E21" t="s">
        <v>63</v>
      </c>
      <c r="F21" t="s">
        <v>207</v>
      </c>
      <c r="G21" t="s">
        <v>246</v>
      </c>
      <c r="H21">
        <v>1000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20</v>
      </c>
      <c r="B22" t="s">
        <v>454</v>
      </c>
      <c r="C22" t="s">
        <v>468</v>
      </c>
      <c r="D22" t="s">
        <v>45</v>
      </c>
      <c r="E22" t="s">
        <v>63</v>
      </c>
      <c r="F22" t="s">
        <v>208</v>
      </c>
      <c r="G22" t="s">
        <v>247</v>
      </c>
      <c r="H22">
        <v>861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21</v>
      </c>
      <c r="B23" t="s">
        <v>454</v>
      </c>
      <c r="C23" t="s">
        <v>468</v>
      </c>
      <c r="D23" t="s">
        <v>475</v>
      </c>
      <c r="E23" t="s">
        <v>63</v>
      </c>
      <c r="F23" t="s">
        <v>489</v>
      </c>
      <c r="G23" t="s">
        <v>508</v>
      </c>
      <c r="H23">
        <v>861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22</v>
      </c>
      <c r="B24" t="s">
        <v>454</v>
      </c>
      <c r="C24" t="s">
        <v>469</v>
      </c>
      <c r="D24" t="s">
        <v>48</v>
      </c>
      <c r="E24" t="s">
        <v>63</v>
      </c>
      <c r="F24" t="s">
        <v>490</v>
      </c>
      <c r="G24" t="s">
        <v>509</v>
      </c>
      <c r="H24">
        <v>861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23</v>
      </c>
      <c r="B25" t="s">
        <v>454</v>
      </c>
      <c r="C25" t="s">
        <v>469</v>
      </c>
      <c r="D25" t="s">
        <v>49</v>
      </c>
      <c r="E25" t="s">
        <v>63</v>
      </c>
      <c r="F25" t="s">
        <v>491</v>
      </c>
      <c r="G25" t="s">
        <v>510</v>
      </c>
      <c r="H25">
        <v>861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24</v>
      </c>
      <c r="B26" t="s">
        <v>454</v>
      </c>
      <c r="C26" t="s">
        <v>470</v>
      </c>
      <c r="D26" t="s">
        <v>53</v>
      </c>
      <c r="E26" t="s">
        <v>63</v>
      </c>
      <c r="F26" t="s">
        <v>492</v>
      </c>
      <c r="G26" t="s">
        <v>511</v>
      </c>
      <c r="H26">
        <v>1000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25</v>
      </c>
      <c r="B27" t="s">
        <v>454</v>
      </c>
      <c r="C27" t="s">
        <v>471</v>
      </c>
      <c r="D27" t="s">
        <v>53</v>
      </c>
      <c r="E27" t="s">
        <v>63</v>
      </c>
      <c r="F27" t="s">
        <v>493</v>
      </c>
      <c r="G27" t="s">
        <v>512</v>
      </c>
      <c r="H27">
        <v>875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26</v>
      </c>
      <c r="B28" t="s">
        <v>454</v>
      </c>
      <c r="C28" t="s">
        <v>472</v>
      </c>
      <c r="D28" t="s">
        <v>53</v>
      </c>
      <c r="E28" t="s">
        <v>63</v>
      </c>
      <c r="F28" t="s">
        <v>494</v>
      </c>
      <c r="G28" t="s">
        <v>513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27</v>
      </c>
      <c r="B29" t="s">
        <v>454</v>
      </c>
      <c r="C29" t="s">
        <v>473</v>
      </c>
      <c r="D29" t="s">
        <v>56</v>
      </c>
      <c r="E29" t="s">
        <v>63</v>
      </c>
      <c r="F29" t="s">
        <v>215</v>
      </c>
      <c r="G29" t="s">
        <v>254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28</v>
      </c>
      <c r="B30" t="s">
        <v>454</v>
      </c>
      <c r="C30" t="s">
        <v>473</v>
      </c>
      <c r="D30" t="s">
        <v>41</v>
      </c>
      <c r="E30" t="s">
        <v>63</v>
      </c>
      <c r="F30" t="s">
        <v>216</v>
      </c>
      <c r="G30" t="s">
        <v>255</v>
      </c>
      <c r="H30">
        <v>806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29</v>
      </c>
      <c r="B31" t="s">
        <v>454</v>
      </c>
      <c r="C31" t="s">
        <v>473</v>
      </c>
      <c r="D31" t="s">
        <v>56</v>
      </c>
      <c r="E31" t="s">
        <v>63</v>
      </c>
      <c r="F31" t="s">
        <v>495</v>
      </c>
      <c r="G31" t="s">
        <v>514</v>
      </c>
      <c r="H31">
        <v>806</v>
      </c>
      <c r="I31">
        <f t="shared" si="1"/>
        <v>0</v>
      </c>
      <c r="J31">
        <f t="shared" si="2"/>
        <v>0</v>
      </c>
      <c r="K3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5" sqref="I15:K43"/>
    </sheetView>
  </sheetViews>
  <sheetFormatPr baseColWidth="10" defaultColWidth="8.83203125" defaultRowHeight="14" x14ac:dyDescent="0"/>
  <cols>
    <col min="2" max="8" width="15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515</v>
      </c>
      <c r="C2" t="s">
        <v>516</v>
      </c>
      <c r="D2" t="s">
        <v>44</v>
      </c>
      <c r="E2" t="s">
        <v>63</v>
      </c>
      <c r="F2" t="s">
        <v>526</v>
      </c>
      <c r="G2" t="s">
        <v>531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515</v>
      </c>
      <c r="C3" t="s">
        <v>21</v>
      </c>
      <c r="D3" t="s">
        <v>50</v>
      </c>
      <c r="E3" t="s">
        <v>63</v>
      </c>
      <c r="F3" t="s">
        <v>80</v>
      </c>
      <c r="G3" t="s">
        <v>119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515</v>
      </c>
      <c r="C4" t="s">
        <v>517</v>
      </c>
      <c r="D4" t="s">
        <v>41</v>
      </c>
      <c r="E4" t="s">
        <v>63</v>
      </c>
      <c r="F4" t="s">
        <v>64</v>
      </c>
      <c r="G4" t="s">
        <v>103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943.23076923076928</v>
      </c>
    </row>
    <row r="5" spans="1:16">
      <c r="A5" s="1">
        <v>4</v>
      </c>
      <c r="B5" t="s">
        <v>515</v>
      </c>
      <c r="C5" t="s">
        <v>518</v>
      </c>
      <c r="D5" t="s">
        <v>43</v>
      </c>
      <c r="E5" t="s">
        <v>63</v>
      </c>
      <c r="F5" t="s">
        <v>527</v>
      </c>
      <c r="G5" t="s">
        <v>532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92.442012315968341</v>
      </c>
    </row>
    <row r="6" spans="1:16">
      <c r="A6" s="1">
        <v>5</v>
      </c>
      <c r="B6" t="s">
        <v>515</v>
      </c>
      <c r="C6" t="s">
        <v>519</v>
      </c>
      <c r="D6" t="s">
        <v>43</v>
      </c>
      <c r="E6" t="s">
        <v>63</v>
      </c>
      <c r="F6" t="s">
        <v>71</v>
      </c>
      <c r="G6" t="s">
        <v>110</v>
      </c>
      <c r="H6">
        <v>861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6</v>
      </c>
      <c r="B7" t="s">
        <v>515</v>
      </c>
      <c r="C7" t="s">
        <v>519</v>
      </c>
      <c r="D7" t="s">
        <v>41</v>
      </c>
      <c r="E7" t="s">
        <v>63</v>
      </c>
      <c r="F7" t="s">
        <v>528</v>
      </c>
      <c r="G7" t="s">
        <v>533</v>
      </c>
      <c r="H7">
        <v>861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10</v>
      </c>
      <c r="B8" t="s">
        <v>515</v>
      </c>
      <c r="C8" t="s">
        <v>266</v>
      </c>
      <c r="D8" t="s">
        <v>44</v>
      </c>
      <c r="E8" t="s">
        <v>63</v>
      </c>
      <c r="F8" t="s">
        <v>311</v>
      </c>
      <c r="G8" t="s">
        <v>351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16</v>
      </c>
      <c r="B9" t="s">
        <v>515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17</v>
      </c>
      <c r="B10" t="s">
        <v>515</v>
      </c>
      <c r="C10" t="s">
        <v>521</v>
      </c>
      <c r="D10" t="s">
        <v>58</v>
      </c>
      <c r="E10" t="s">
        <v>63</v>
      </c>
      <c r="F10" t="s">
        <v>207</v>
      </c>
      <c r="G10" t="s">
        <v>246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18</v>
      </c>
      <c r="B11" t="s">
        <v>515</v>
      </c>
      <c r="C11" t="s">
        <v>522</v>
      </c>
      <c r="D11" t="s">
        <v>56</v>
      </c>
      <c r="E11" t="s">
        <v>63</v>
      </c>
      <c r="F11" t="s">
        <v>196</v>
      </c>
      <c r="G11" t="s">
        <v>233</v>
      </c>
      <c r="H11">
        <v>770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19</v>
      </c>
      <c r="B12" t="s">
        <v>515</v>
      </c>
      <c r="C12" t="s">
        <v>522</v>
      </c>
      <c r="D12" t="s">
        <v>45</v>
      </c>
      <c r="E12" t="s">
        <v>63</v>
      </c>
      <c r="F12" t="s">
        <v>208</v>
      </c>
      <c r="G12" t="s">
        <v>247</v>
      </c>
      <c r="H12">
        <v>770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20</v>
      </c>
      <c r="B13" t="s">
        <v>515</v>
      </c>
      <c r="C13" t="s">
        <v>523</v>
      </c>
      <c r="D13" t="s">
        <v>525</v>
      </c>
      <c r="E13" t="s">
        <v>63</v>
      </c>
      <c r="F13" t="s">
        <v>530</v>
      </c>
      <c r="G13" t="s">
        <v>535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21</v>
      </c>
      <c r="B14" t="s">
        <v>515</v>
      </c>
      <c r="C14" t="s">
        <v>524</v>
      </c>
      <c r="D14" t="s">
        <v>44</v>
      </c>
      <c r="E14" t="s">
        <v>63</v>
      </c>
      <c r="F14" t="s">
        <v>526</v>
      </c>
      <c r="G14" t="s">
        <v>531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890</v>
      </c>
      <c r="O14">
        <f>COUNTIF(E:E,"M")</f>
        <v>13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N9" sqref="N9:N10"/>
    </sheetView>
  </sheetViews>
  <sheetFormatPr baseColWidth="10" defaultColWidth="8.83203125" defaultRowHeight="14" x14ac:dyDescent="0"/>
  <cols>
    <col min="2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536</v>
      </c>
      <c r="C2" t="s">
        <v>537</v>
      </c>
      <c r="D2" t="s">
        <v>55</v>
      </c>
      <c r="E2" t="s">
        <v>63</v>
      </c>
      <c r="F2" t="s">
        <v>200</v>
      </c>
      <c r="G2" t="s">
        <v>238</v>
      </c>
      <c r="H2">
        <v>901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536</v>
      </c>
      <c r="C3" t="s">
        <v>537</v>
      </c>
      <c r="D3" t="s">
        <v>56</v>
      </c>
      <c r="E3" t="s">
        <v>63</v>
      </c>
      <c r="F3" t="s">
        <v>338</v>
      </c>
      <c r="G3" t="s">
        <v>379</v>
      </c>
      <c r="H3">
        <v>901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536</v>
      </c>
      <c r="C4" t="s">
        <v>159</v>
      </c>
      <c r="D4" t="s">
        <v>44</v>
      </c>
      <c r="E4" t="s">
        <v>63</v>
      </c>
      <c r="F4" t="s">
        <v>202</v>
      </c>
      <c r="G4" t="s">
        <v>240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881.92</v>
      </c>
    </row>
    <row r="5" spans="1:16">
      <c r="A5" s="1">
        <v>6</v>
      </c>
      <c r="B5" t="s">
        <v>536</v>
      </c>
      <c r="C5" t="s">
        <v>538</v>
      </c>
      <c r="D5" t="s">
        <v>45</v>
      </c>
      <c r="E5" t="s">
        <v>63</v>
      </c>
      <c r="F5" t="s">
        <v>570</v>
      </c>
      <c r="G5" t="s">
        <v>598</v>
      </c>
      <c r="H5">
        <v>827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151.63259032602321</v>
      </c>
    </row>
    <row r="6" spans="1:16">
      <c r="A6" s="1">
        <v>7</v>
      </c>
      <c r="B6" t="s">
        <v>536</v>
      </c>
      <c r="C6" t="s">
        <v>538</v>
      </c>
      <c r="D6" t="s">
        <v>56</v>
      </c>
      <c r="E6" t="s">
        <v>63</v>
      </c>
      <c r="F6" t="s">
        <v>571</v>
      </c>
      <c r="G6" t="s">
        <v>599</v>
      </c>
      <c r="H6">
        <v>827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8</v>
      </c>
      <c r="B7" t="s">
        <v>536</v>
      </c>
      <c r="C7" t="s">
        <v>539</v>
      </c>
      <c r="D7" t="s">
        <v>45</v>
      </c>
      <c r="E7" t="s">
        <v>63</v>
      </c>
      <c r="F7" t="s">
        <v>87</v>
      </c>
      <c r="G7" t="s">
        <v>126</v>
      </c>
      <c r="H7">
        <v>827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9</v>
      </c>
      <c r="B8" t="s">
        <v>536</v>
      </c>
      <c r="C8" t="s">
        <v>539</v>
      </c>
      <c r="D8" t="s">
        <v>56</v>
      </c>
      <c r="E8" t="s">
        <v>63</v>
      </c>
      <c r="F8" t="s">
        <v>571</v>
      </c>
      <c r="G8" t="s">
        <v>599</v>
      </c>
      <c r="H8">
        <v>827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12</v>
      </c>
      <c r="B9" t="s">
        <v>536</v>
      </c>
      <c r="C9" t="s">
        <v>540</v>
      </c>
      <c r="D9" t="s">
        <v>44</v>
      </c>
      <c r="E9" t="s">
        <v>63</v>
      </c>
      <c r="F9" t="s">
        <v>572</v>
      </c>
      <c r="G9" t="s">
        <v>600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21</v>
      </c>
      <c r="B10" t="s">
        <v>536</v>
      </c>
      <c r="C10" t="s">
        <v>541</v>
      </c>
      <c r="D10" t="s">
        <v>44</v>
      </c>
      <c r="E10" t="s">
        <v>63</v>
      </c>
      <c r="F10" t="s">
        <v>202</v>
      </c>
      <c r="G10" t="s">
        <v>240</v>
      </c>
      <c r="H10">
        <v>861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22</v>
      </c>
      <c r="B11" t="s">
        <v>536</v>
      </c>
      <c r="C11" t="s">
        <v>541</v>
      </c>
      <c r="D11" t="s">
        <v>171</v>
      </c>
      <c r="E11" t="s">
        <v>63</v>
      </c>
      <c r="F11" t="s">
        <v>481</v>
      </c>
      <c r="G11" t="s">
        <v>500</v>
      </c>
      <c r="H11">
        <v>861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27</v>
      </c>
      <c r="B12" t="s">
        <v>536</v>
      </c>
      <c r="C12" t="s">
        <v>542</v>
      </c>
      <c r="D12" t="s">
        <v>45</v>
      </c>
      <c r="E12" t="s">
        <v>63</v>
      </c>
      <c r="F12" t="s">
        <v>87</v>
      </c>
      <c r="G12" t="s">
        <v>126</v>
      </c>
      <c r="H12">
        <v>827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28</v>
      </c>
      <c r="B13" t="s">
        <v>536</v>
      </c>
      <c r="C13" t="s">
        <v>542</v>
      </c>
      <c r="D13" t="s">
        <v>53</v>
      </c>
      <c r="E13" t="s">
        <v>63</v>
      </c>
      <c r="F13" t="s">
        <v>573</v>
      </c>
      <c r="G13" t="s">
        <v>601</v>
      </c>
      <c r="H13">
        <v>827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29</v>
      </c>
      <c r="B14" t="s">
        <v>536</v>
      </c>
      <c r="C14" t="s">
        <v>543</v>
      </c>
      <c r="D14" t="s">
        <v>41</v>
      </c>
      <c r="E14" t="s">
        <v>63</v>
      </c>
      <c r="F14" t="s">
        <v>186</v>
      </c>
      <c r="G14" t="s">
        <v>223</v>
      </c>
      <c r="H14">
        <v>861</v>
      </c>
      <c r="I14">
        <f t="shared" si="1"/>
        <v>0</v>
      </c>
      <c r="J14">
        <f t="shared" si="2"/>
        <v>0</v>
      </c>
      <c r="K14">
        <f t="shared" si="0"/>
        <v>0</v>
      </c>
      <c r="N14" s="3" t="s">
        <v>890</v>
      </c>
      <c r="O14">
        <f>COUNTIF(E:E,"M")</f>
        <v>49</v>
      </c>
      <c r="P14">
        <f>(O14/COUNTIF(B:B,"="&amp;B2))*100</f>
        <v>98</v>
      </c>
    </row>
    <row r="15" spans="1:16">
      <c r="A15" s="1">
        <v>30</v>
      </c>
      <c r="B15" t="s">
        <v>536</v>
      </c>
      <c r="C15" t="s">
        <v>543</v>
      </c>
      <c r="D15" t="s">
        <v>51</v>
      </c>
      <c r="E15" t="s">
        <v>63</v>
      </c>
      <c r="F15" t="s">
        <v>81</v>
      </c>
      <c r="G15" t="s">
        <v>120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39</v>
      </c>
      <c r="B16" t="s">
        <v>536</v>
      </c>
      <c r="C16" t="s">
        <v>544</v>
      </c>
      <c r="D16" t="s">
        <v>43</v>
      </c>
      <c r="E16" t="s">
        <v>63</v>
      </c>
      <c r="F16" t="s">
        <v>574</v>
      </c>
      <c r="G16" t="s">
        <v>602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1</v>
      </c>
      <c r="P16">
        <f>(O16/COUNTIF(B:B,"="&amp;B2))*100</f>
        <v>2</v>
      </c>
    </row>
    <row r="17" spans="1:11">
      <c r="A17" s="1">
        <v>40</v>
      </c>
      <c r="B17" t="s">
        <v>536</v>
      </c>
      <c r="C17" t="s">
        <v>544</v>
      </c>
      <c r="D17" t="s">
        <v>41</v>
      </c>
      <c r="E17" t="s">
        <v>63</v>
      </c>
      <c r="F17" t="s">
        <v>321</v>
      </c>
      <c r="G17" t="s">
        <v>361</v>
      </c>
      <c r="H17">
        <v>861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41</v>
      </c>
      <c r="B18" t="s">
        <v>536</v>
      </c>
      <c r="C18" t="s">
        <v>545</v>
      </c>
      <c r="D18" t="s">
        <v>41</v>
      </c>
      <c r="E18" t="s">
        <v>63</v>
      </c>
      <c r="F18" t="s">
        <v>305</v>
      </c>
      <c r="G18" t="s">
        <v>345</v>
      </c>
      <c r="H18">
        <v>827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42</v>
      </c>
      <c r="B19" t="s">
        <v>536</v>
      </c>
      <c r="C19" t="s">
        <v>545</v>
      </c>
      <c r="D19" t="s">
        <v>171</v>
      </c>
      <c r="E19" t="s">
        <v>63</v>
      </c>
      <c r="F19" t="s">
        <v>575</v>
      </c>
      <c r="G19" t="s">
        <v>603</v>
      </c>
      <c r="H19">
        <v>827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43</v>
      </c>
      <c r="B20" t="s">
        <v>536</v>
      </c>
      <c r="C20" t="s">
        <v>546</v>
      </c>
      <c r="D20" t="s">
        <v>43</v>
      </c>
      <c r="E20" t="s">
        <v>63</v>
      </c>
      <c r="F20" t="s">
        <v>576</v>
      </c>
      <c r="G20" t="s">
        <v>604</v>
      </c>
      <c r="H20">
        <v>901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44</v>
      </c>
      <c r="B21" t="s">
        <v>536</v>
      </c>
      <c r="C21" t="s">
        <v>546</v>
      </c>
      <c r="D21" t="s">
        <v>50</v>
      </c>
      <c r="E21" t="s">
        <v>63</v>
      </c>
      <c r="F21" t="s">
        <v>183</v>
      </c>
      <c r="G21" t="s">
        <v>220</v>
      </c>
      <c r="H21">
        <v>901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45</v>
      </c>
      <c r="B22" t="s">
        <v>536</v>
      </c>
      <c r="C22" t="s">
        <v>547</v>
      </c>
      <c r="D22" t="s">
        <v>475</v>
      </c>
      <c r="E22" t="s">
        <v>63</v>
      </c>
      <c r="F22" t="s">
        <v>577</v>
      </c>
      <c r="G22" t="s">
        <v>605</v>
      </c>
      <c r="H22">
        <v>1000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46</v>
      </c>
      <c r="B23" t="s">
        <v>536</v>
      </c>
      <c r="C23" t="s">
        <v>548</v>
      </c>
      <c r="D23" t="s">
        <v>565</v>
      </c>
      <c r="E23" t="s">
        <v>63</v>
      </c>
      <c r="F23" t="s">
        <v>578</v>
      </c>
      <c r="G23" t="s">
        <v>606</v>
      </c>
      <c r="H23">
        <v>902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47</v>
      </c>
      <c r="B24" t="s">
        <v>536</v>
      </c>
      <c r="C24" t="s">
        <v>548</v>
      </c>
      <c r="D24" t="s">
        <v>475</v>
      </c>
      <c r="E24" t="s">
        <v>63</v>
      </c>
      <c r="F24" t="s">
        <v>579</v>
      </c>
      <c r="G24" t="s">
        <v>607</v>
      </c>
      <c r="H24">
        <v>902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48</v>
      </c>
      <c r="B25" t="s">
        <v>536</v>
      </c>
      <c r="C25" t="s">
        <v>549</v>
      </c>
      <c r="D25" t="s">
        <v>43</v>
      </c>
      <c r="E25" t="s">
        <v>63</v>
      </c>
      <c r="F25" t="s">
        <v>580</v>
      </c>
      <c r="G25" t="s">
        <v>608</v>
      </c>
      <c r="H25">
        <v>901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49</v>
      </c>
      <c r="B26" t="s">
        <v>536</v>
      </c>
      <c r="C26" t="s">
        <v>549</v>
      </c>
      <c r="D26" t="s">
        <v>50</v>
      </c>
      <c r="E26" t="s">
        <v>63</v>
      </c>
      <c r="F26" t="s">
        <v>183</v>
      </c>
      <c r="G26" t="s">
        <v>220</v>
      </c>
      <c r="H26">
        <v>901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50</v>
      </c>
      <c r="B27" t="s">
        <v>536</v>
      </c>
      <c r="C27" t="s">
        <v>550</v>
      </c>
      <c r="D27" t="s">
        <v>170</v>
      </c>
      <c r="E27" t="s">
        <v>63</v>
      </c>
      <c r="F27" t="s">
        <v>581</v>
      </c>
      <c r="G27" t="s">
        <v>609</v>
      </c>
      <c r="H27">
        <v>1000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51</v>
      </c>
      <c r="B28" t="s">
        <v>536</v>
      </c>
      <c r="C28" t="s">
        <v>551</v>
      </c>
      <c r="D28" t="s">
        <v>170</v>
      </c>
      <c r="E28" t="s">
        <v>63</v>
      </c>
      <c r="F28" t="s">
        <v>185</v>
      </c>
      <c r="G28" t="s">
        <v>222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52</v>
      </c>
      <c r="B29" t="s">
        <v>536</v>
      </c>
      <c r="C29" t="s">
        <v>552</v>
      </c>
      <c r="D29" t="s">
        <v>179</v>
      </c>
      <c r="E29" t="s">
        <v>63</v>
      </c>
      <c r="F29" t="s">
        <v>582</v>
      </c>
      <c r="G29" t="s">
        <v>610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53</v>
      </c>
      <c r="B30" t="s">
        <v>536</v>
      </c>
      <c r="C30" t="s">
        <v>553</v>
      </c>
      <c r="D30" t="s">
        <v>565</v>
      </c>
      <c r="E30" t="s">
        <v>63</v>
      </c>
      <c r="F30" t="s">
        <v>583</v>
      </c>
      <c r="G30" t="s">
        <v>611</v>
      </c>
      <c r="H30">
        <v>901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54</v>
      </c>
      <c r="B31" t="s">
        <v>536</v>
      </c>
      <c r="C31" t="s">
        <v>553</v>
      </c>
      <c r="D31" t="s">
        <v>53</v>
      </c>
      <c r="E31" t="s">
        <v>63</v>
      </c>
      <c r="F31" t="s">
        <v>584</v>
      </c>
      <c r="G31" t="s">
        <v>612</v>
      </c>
      <c r="H31">
        <v>901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55</v>
      </c>
      <c r="B32" t="s">
        <v>536</v>
      </c>
      <c r="C32" t="s">
        <v>554</v>
      </c>
      <c r="D32" t="s">
        <v>53</v>
      </c>
      <c r="E32" t="s">
        <v>63</v>
      </c>
      <c r="F32" t="s">
        <v>84</v>
      </c>
      <c r="G32" t="s">
        <v>123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56</v>
      </c>
      <c r="B33" t="s">
        <v>536</v>
      </c>
      <c r="C33" t="s">
        <v>555</v>
      </c>
      <c r="D33" t="s">
        <v>299</v>
      </c>
      <c r="E33" t="s">
        <v>63</v>
      </c>
      <c r="F33" t="s">
        <v>315</v>
      </c>
      <c r="G33" t="s">
        <v>355</v>
      </c>
      <c r="H33">
        <v>1000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57</v>
      </c>
      <c r="B34" t="s">
        <v>536</v>
      </c>
      <c r="C34" t="s">
        <v>459</v>
      </c>
      <c r="D34" t="s">
        <v>52</v>
      </c>
      <c r="E34" t="s">
        <v>63</v>
      </c>
      <c r="F34" t="s">
        <v>83</v>
      </c>
      <c r="G34" t="s">
        <v>122</v>
      </c>
      <c r="H34">
        <v>1000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59</v>
      </c>
      <c r="B35" t="s">
        <v>536</v>
      </c>
      <c r="C35" t="s">
        <v>460</v>
      </c>
      <c r="D35" t="s">
        <v>44</v>
      </c>
      <c r="E35" t="s">
        <v>63</v>
      </c>
      <c r="F35" t="s">
        <v>480</v>
      </c>
      <c r="G35" t="s">
        <v>499</v>
      </c>
      <c r="H35">
        <v>1000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62</v>
      </c>
      <c r="B36" t="s">
        <v>536</v>
      </c>
      <c r="C36" t="s">
        <v>556</v>
      </c>
      <c r="D36" t="s">
        <v>43</v>
      </c>
      <c r="E36" t="s">
        <v>63</v>
      </c>
      <c r="F36" t="s">
        <v>574</v>
      </c>
      <c r="G36" t="s">
        <v>602</v>
      </c>
      <c r="H36">
        <v>1000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63</v>
      </c>
      <c r="B37" t="s">
        <v>536</v>
      </c>
      <c r="C37" t="s">
        <v>276</v>
      </c>
      <c r="D37" t="s">
        <v>300</v>
      </c>
      <c r="E37" t="s">
        <v>63</v>
      </c>
      <c r="F37" t="s">
        <v>319</v>
      </c>
      <c r="G37" t="s">
        <v>359</v>
      </c>
      <c r="H37">
        <v>1000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64</v>
      </c>
      <c r="B38" t="s">
        <v>536</v>
      </c>
      <c r="C38" t="s">
        <v>557</v>
      </c>
      <c r="D38" t="s">
        <v>47</v>
      </c>
      <c r="E38" t="s">
        <v>63</v>
      </c>
      <c r="F38" t="s">
        <v>585</v>
      </c>
      <c r="G38" t="s">
        <v>613</v>
      </c>
      <c r="H38">
        <v>897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65</v>
      </c>
      <c r="B39" t="s">
        <v>536</v>
      </c>
      <c r="C39" t="s">
        <v>558</v>
      </c>
      <c r="D39" t="s">
        <v>43</v>
      </c>
      <c r="E39" t="s">
        <v>63</v>
      </c>
      <c r="F39" t="s">
        <v>586</v>
      </c>
      <c r="G39" t="s">
        <v>614</v>
      </c>
      <c r="H39">
        <v>1000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66</v>
      </c>
      <c r="B40" t="s">
        <v>536</v>
      </c>
      <c r="C40" t="s">
        <v>164</v>
      </c>
      <c r="D40" t="s">
        <v>58</v>
      </c>
      <c r="E40" t="s">
        <v>63</v>
      </c>
      <c r="F40" t="s">
        <v>207</v>
      </c>
      <c r="G40" t="s">
        <v>246</v>
      </c>
      <c r="H40">
        <v>1000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67</v>
      </c>
      <c r="B41" t="s">
        <v>536</v>
      </c>
      <c r="C41" t="s">
        <v>559</v>
      </c>
      <c r="D41" t="s">
        <v>49</v>
      </c>
      <c r="E41" t="s">
        <v>63</v>
      </c>
      <c r="F41" t="s">
        <v>587</v>
      </c>
      <c r="G41" t="s">
        <v>615</v>
      </c>
      <c r="H41">
        <v>827</v>
      </c>
      <c r="I41">
        <f t="shared" si="1"/>
        <v>0</v>
      </c>
      <c r="J41">
        <f t="shared" si="2"/>
        <v>0</v>
      </c>
      <c r="K41">
        <f t="shared" si="0"/>
        <v>0</v>
      </c>
    </row>
    <row r="42" spans="1:11">
      <c r="A42" s="1">
        <v>68</v>
      </c>
      <c r="B42" t="s">
        <v>536</v>
      </c>
      <c r="C42" t="s">
        <v>559</v>
      </c>
      <c r="D42" t="s">
        <v>179</v>
      </c>
      <c r="E42" t="s">
        <v>63</v>
      </c>
      <c r="F42" t="s">
        <v>588</v>
      </c>
      <c r="G42" t="s">
        <v>616</v>
      </c>
      <c r="H42">
        <v>827</v>
      </c>
      <c r="I42">
        <f t="shared" ref="I42:I51" si="3">IF(L42="a",1,0)</f>
        <v>0</v>
      </c>
      <c r="J42">
        <f t="shared" ref="J42:J51" si="4">IF(L42="s",1,0)</f>
        <v>0</v>
      </c>
      <c r="K42">
        <f t="shared" ref="K42:K51" si="5">IF(L42="d",1,0)</f>
        <v>0</v>
      </c>
    </row>
    <row r="43" spans="1:11">
      <c r="A43" s="1">
        <v>69</v>
      </c>
      <c r="B43" t="s">
        <v>536</v>
      </c>
      <c r="C43" t="s">
        <v>559</v>
      </c>
      <c r="D43" t="s">
        <v>41</v>
      </c>
      <c r="E43" t="s">
        <v>63</v>
      </c>
      <c r="F43" t="s">
        <v>589</v>
      </c>
      <c r="G43" t="s">
        <v>617</v>
      </c>
      <c r="H43">
        <v>827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>
      <c r="A44" s="1">
        <v>70</v>
      </c>
      <c r="B44" t="s">
        <v>536</v>
      </c>
      <c r="C44" t="s">
        <v>560</v>
      </c>
      <c r="D44" t="s">
        <v>56</v>
      </c>
      <c r="E44" t="s">
        <v>63</v>
      </c>
      <c r="F44" t="s">
        <v>590</v>
      </c>
      <c r="G44" t="s">
        <v>618</v>
      </c>
      <c r="H44">
        <v>901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>
      <c r="A45" s="1">
        <v>71</v>
      </c>
      <c r="B45" t="s">
        <v>536</v>
      </c>
      <c r="C45" t="s">
        <v>560</v>
      </c>
      <c r="D45" t="s">
        <v>61</v>
      </c>
      <c r="E45" t="s">
        <v>63</v>
      </c>
      <c r="F45" t="s">
        <v>591</v>
      </c>
      <c r="G45" t="s">
        <v>619</v>
      </c>
      <c r="H45">
        <v>901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>
      <c r="A46" s="1">
        <v>72</v>
      </c>
      <c r="B46" t="s">
        <v>536</v>
      </c>
      <c r="C46" t="s">
        <v>561</v>
      </c>
      <c r="D46" t="s">
        <v>566</v>
      </c>
      <c r="E46" t="s">
        <v>63</v>
      </c>
      <c r="F46" t="s">
        <v>592</v>
      </c>
      <c r="G46" t="s">
        <v>620</v>
      </c>
      <c r="H46">
        <v>901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>
      <c r="A47" s="1">
        <v>73</v>
      </c>
      <c r="B47" t="s">
        <v>536</v>
      </c>
      <c r="C47" t="s">
        <v>561</v>
      </c>
      <c r="D47" t="s">
        <v>56</v>
      </c>
      <c r="E47" t="s">
        <v>63</v>
      </c>
      <c r="F47" t="s">
        <v>593</v>
      </c>
      <c r="G47" t="s">
        <v>621</v>
      </c>
      <c r="H47">
        <v>901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>
      <c r="A48" s="1">
        <v>74</v>
      </c>
      <c r="B48" t="s">
        <v>536</v>
      </c>
      <c r="C48" t="s">
        <v>562</v>
      </c>
      <c r="D48" t="s">
        <v>56</v>
      </c>
      <c r="E48" t="s">
        <v>569</v>
      </c>
      <c r="F48" t="s">
        <v>594</v>
      </c>
      <c r="G48" t="s">
        <v>594</v>
      </c>
      <c r="H48"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>
      <c r="A49" s="1">
        <v>75</v>
      </c>
      <c r="B49" t="s">
        <v>536</v>
      </c>
      <c r="C49" t="s">
        <v>563</v>
      </c>
      <c r="D49" t="s">
        <v>300</v>
      </c>
      <c r="E49" t="s">
        <v>63</v>
      </c>
      <c r="F49" t="s">
        <v>595</v>
      </c>
      <c r="G49" t="s">
        <v>622</v>
      </c>
      <c r="H49">
        <v>1000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>
      <c r="A50" s="1">
        <v>78</v>
      </c>
      <c r="B50" t="s">
        <v>536</v>
      </c>
      <c r="C50" t="s">
        <v>564</v>
      </c>
      <c r="D50" t="s">
        <v>567</v>
      </c>
      <c r="E50" t="s">
        <v>63</v>
      </c>
      <c r="F50" t="s">
        <v>596</v>
      </c>
      <c r="G50" t="s">
        <v>623</v>
      </c>
      <c r="H50">
        <v>660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>
      <c r="A51" s="1">
        <v>79</v>
      </c>
      <c r="B51" t="s">
        <v>536</v>
      </c>
      <c r="C51" t="s">
        <v>564</v>
      </c>
      <c r="D51" t="s">
        <v>568</v>
      </c>
      <c r="E51" t="s">
        <v>63</v>
      </c>
      <c r="F51" t="s">
        <v>597</v>
      </c>
      <c r="G51" t="s">
        <v>624</v>
      </c>
      <c r="H51">
        <v>660</v>
      </c>
      <c r="I51">
        <f t="shared" si="3"/>
        <v>0</v>
      </c>
      <c r="J51">
        <f t="shared" si="4"/>
        <v>0</v>
      </c>
      <c r="K51">
        <f t="shared" si="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8" width="16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625</v>
      </c>
      <c r="C2" t="s">
        <v>626</v>
      </c>
      <c r="D2" t="s">
        <v>51</v>
      </c>
      <c r="E2" t="s">
        <v>63</v>
      </c>
      <c r="F2" t="s">
        <v>81</v>
      </c>
      <c r="G2" t="s">
        <v>120</v>
      </c>
      <c r="H2">
        <v>861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625</v>
      </c>
      <c r="C3" t="s">
        <v>626</v>
      </c>
      <c r="D3" t="s">
        <v>43</v>
      </c>
      <c r="E3" t="s">
        <v>63</v>
      </c>
      <c r="F3" t="s">
        <v>635</v>
      </c>
      <c r="G3" t="s">
        <v>644</v>
      </c>
      <c r="H3">
        <v>861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625</v>
      </c>
      <c r="C4" t="s">
        <v>627</v>
      </c>
      <c r="D4" t="s">
        <v>45</v>
      </c>
      <c r="E4" t="s">
        <v>63</v>
      </c>
      <c r="F4" t="s">
        <v>314</v>
      </c>
      <c r="G4" t="s">
        <v>354</v>
      </c>
      <c r="H4">
        <v>827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AVERAGE(H:H)</f>
        <v>907.46153846153845</v>
      </c>
    </row>
    <row r="5" spans="1:16">
      <c r="A5" s="1">
        <v>4</v>
      </c>
      <c r="B5" t="s">
        <v>625</v>
      </c>
      <c r="C5" t="s">
        <v>628</v>
      </c>
      <c r="D5" t="s">
        <v>44</v>
      </c>
      <c r="E5" t="s">
        <v>63</v>
      </c>
      <c r="F5" t="s">
        <v>636</v>
      </c>
      <c r="G5" t="s">
        <v>645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90.656508669276278</v>
      </c>
    </row>
    <row r="6" spans="1:16">
      <c r="A6" s="1">
        <v>8</v>
      </c>
      <c r="B6" t="s">
        <v>625</v>
      </c>
      <c r="C6" t="s">
        <v>629</v>
      </c>
      <c r="D6" t="s">
        <v>43</v>
      </c>
      <c r="E6" t="s">
        <v>63</v>
      </c>
      <c r="F6" t="s">
        <v>637</v>
      </c>
      <c r="G6" t="s">
        <v>646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9</v>
      </c>
      <c r="B7" t="s">
        <v>625</v>
      </c>
      <c r="C7" t="s">
        <v>630</v>
      </c>
      <c r="D7" t="s">
        <v>475</v>
      </c>
      <c r="E7" t="s">
        <v>63</v>
      </c>
      <c r="F7" t="s">
        <v>638</v>
      </c>
      <c r="G7" t="s">
        <v>647</v>
      </c>
      <c r="H7">
        <v>812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10</v>
      </c>
      <c r="B8" t="s">
        <v>625</v>
      </c>
      <c r="C8" t="s">
        <v>630</v>
      </c>
      <c r="D8" t="s">
        <v>634</v>
      </c>
      <c r="E8" t="s">
        <v>63</v>
      </c>
      <c r="F8" t="s">
        <v>639</v>
      </c>
      <c r="G8" t="s">
        <v>648</v>
      </c>
      <c r="H8">
        <v>812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11</v>
      </c>
      <c r="B9" t="s">
        <v>625</v>
      </c>
      <c r="C9" t="s">
        <v>630</v>
      </c>
      <c r="D9" t="s">
        <v>301</v>
      </c>
      <c r="E9" t="s">
        <v>63</v>
      </c>
      <c r="F9" t="s">
        <v>640</v>
      </c>
      <c r="G9" t="s">
        <v>649</v>
      </c>
      <c r="H9">
        <v>812</v>
      </c>
      <c r="I9">
        <f t="shared" si="1"/>
        <v>0</v>
      </c>
      <c r="J9">
        <f t="shared" si="2"/>
        <v>0</v>
      </c>
      <c r="K9">
        <f t="shared" si="0"/>
        <v>0</v>
      </c>
      <c r="N9" s="3" t="s">
        <v>883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12</v>
      </c>
      <c r="B10" t="s">
        <v>625</v>
      </c>
      <c r="C10" t="s">
        <v>630</v>
      </c>
      <c r="D10" t="s">
        <v>302</v>
      </c>
      <c r="E10" t="s">
        <v>63</v>
      </c>
      <c r="F10" t="s">
        <v>641</v>
      </c>
      <c r="G10" t="s">
        <v>650</v>
      </c>
      <c r="H10">
        <v>812</v>
      </c>
      <c r="I10">
        <f t="shared" si="1"/>
        <v>0</v>
      </c>
      <c r="J10">
        <f t="shared" si="2"/>
        <v>0</v>
      </c>
      <c r="K10">
        <f t="shared" si="0"/>
        <v>0</v>
      </c>
      <c r="N10" s="3" t="s">
        <v>882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13</v>
      </c>
      <c r="B11" t="s">
        <v>625</v>
      </c>
      <c r="C11" t="s">
        <v>631</v>
      </c>
      <c r="D11" t="s">
        <v>46</v>
      </c>
      <c r="E11" t="s">
        <v>63</v>
      </c>
      <c r="F11" t="s">
        <v>312</v>
      </c>
      <c r="G11" t="s">
        <v>352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14</v>
      </c>
      <c r="B12" t="s">
        <v>625</v>
      </c>
      <c r="C12" t="s">
        <v>632</v>
      </c>
      <c r="D12" t="s">
        <v>44</v>
      </c>
      <c r="E12" t="s">
        <v>63</v>
      </c>
      <c r="F12" t="s">
        <v>642</v>
      </c>
      <c r="G12" t="s">
        <v>651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15</v>
      </c>
      <c r="B13" t="s">
        <v>625</v>
      </c>
      <c r="C13" t="s">
        <v>633</v>
      </c>
      <c r="D13" t="s">
        <v>51</v>
      </c>
      <c r="E13" t="s">
        <v>63</v>
      </c>
      <c r="F13" t="s">
        <v>643</v>
      </c>
      <c r="G13" t="s">
        <v>652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A14" s="1">
        <v>18</v>
      </c>
      <c r="B14" t="s">
        <v>625</v>
      </c>
      <c r="C14" t="s">
        <v>521</v>
      </c>
      <c r="D14" t="s">
        <v>58</v>
      </c>
      <c r="E14" t="s">
        <v>63</v>
      </c>
      <c r="F14" t="s">
        <v>207</v>
      </c>
      <c r="G14" t="s">
        <v>246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3" t="s">
        <v>890</v>
      </c>
      <c r="O14">
        <f>COUNTIF(E:E,"M")</f>
        <v>13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2019-12-09T19:17:15Z</dcterms:modified>
</cp:coreProperties>
</file>