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15" windowWidth="19875" windowHeight="7650"/>
  </bookViews>
  <sheets>
    <sheet name="Merge of Teilnehmeranzahl_BEvöl" sheetId="1" r:id="rId1"/>
  </sheets>
  <calcPr calcId="0" concurrentCalc="0"/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2" i="1"/>
  <c r="T8" i="1"/>
  <c r="T2" i="1"/>
  <c r="T3" i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AH8" i="1"/>
  <c r="U8" i="1"/>
  <c r="U2" i="1"/>
  <c r="U3" i="1"/>
  <c r="U4" i="1"/>
  <c r="U5" i="1"/>
  <c r="U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AI8" i="1"/>
  <c r="V8" i="1"/>
  <c r="V2" i="1"/>
  <c r="V3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AJ8" i="1"/>
  <c r="AL8" i="1"/>
  <c r="AH2" i="1"/>
  <c r="AI2" i="1"/>
  <c r="AJ2" i="1"/>
  <c r="AL2" i="1"/>
  <c r="AH9" i="1"/>
  <c r="AI9" i="1"/>
  <c r="AJ9" i="1"/>
  <c r="AL9" i="1"/>
  <c r="AH12" i="1"/>
  <c r="AI12" i="1"/>
  <c r="AJ12" i="1"/>
  <c r="AL12" i="1"/>
  <c r="AH11" i="1"/>
  <c r="AI11" i="1"/>
  <c r="AJ11" i="1"/>
  <c r="AL11" i="1"/>
  <c r="AH5" i="1"/>
  <c r="AI5" i="1"/>
  <c r="AJ5" i="1"/>
  <c r="AL5" i="1"/>
  <c r="AH6" i="1"/>
  <c r="AI6" i="1"/>
  <c r="AJ6" i="1"/>
  <c r="AL6" i="1"/>
  <c r="AH4" i="1"/>
  <c r="AI4" i="1"/>
  <c r="AJ4" i="1"/>
  <c r="AL4" i="1"/>
  <c r="AH13" i="1"/>
  <c r="AI13" i="1"/>
  <c r="AJ13" i="1"/>
  <c r="AL13" i="1"/>
  <c r="AH7" i="1"/>
  <c r="AI7" i="1"/>
  <c r="AJ7" i="1"/>
  <c r="AL7" i="1"/>
  <c r="AH16" i="1"/>
  <c r="AI16" i="1"/>
  <c r="AJ16" i="1"/>
  <c r="AL16" i="1"/>
  <c r="AH10" i="1"/>
  <c r="AI10" i="1"/>
  <c r="AJ10" i="1"/>
  <c r="AL10" i="1"/>
  <c r="AH17" i="1"/>
  <c r="AI17" i="1"/>
  <c r="AJ17" i="1"/>
  <c r="AL17" i="1"/>
  <c r="AH14" i="1"/>
  <c r="AI14" i="1"/>
  <c r="AJ14" i="1"/>
  <c r="AL14" i="1"/>
  <c r="AH15" i="1"/>
  <c r="AI15" i="1"/>
  <c r="AJ15" i="1"/>
  <c r="AL15" i="1"/>
  <c r="AH24" i="1"/>
  <c r="AI24" i="1"/>
  <c r="AJ24" i="1"/>
  <c r="AL24" i="1"/>
  <c r="AH21" i="1"/>
  <c r="AI21" i="1"/>
  <c r="AJ21" i="1"/>
  <c r="AL21" i="1"/>
  <c r="AH18" i="1"/>
  <c r="AI18" i="1"/>
  <c r="AJ18" i="1"/>
  <c r="AL18" i="1"/>
  <c r="AH19" i="1"/>
  <c r="AI19" i="1"/>
  <c r="AJ19" i="1"/>
  <c r="AL19" i="1"/>
  <c r="AH20" i="1"/>
  <c r="AI20" i="1"/>
  <c r="AJ20" i="1"/>
  <c r="AL20" i="1"/>
  <c r="AH22" i="1"/>
  <c r="AI22" i="1"/>
  <c r="AJ22" i="1"/>
  <c r="AL22" i="1"/>
  <c r="AH26" i="1"/>
  <c r="AI26" i="1"/>
  <c r="AJ26" i="1"/>
  <c r="AL26" i="1"/>
  <c r="AH23" i="1"/>
  <c r="AI23" i="1"/>
  <c r="AJ23" i="1"/>
  <c r="AL23" i="1"/>
  <c r="AH25" i="1"/>
  <c r="AI25" i="1"/>
  <c r="AJ25" i="1"/>
  <c r="AL25" i="1"/>
  <c r="AH27" i="1"/>
  <c r="AI27" i="1"/>
  <c r="AJ27" i="1"/>
  <c r="AL27" i="1"/>
  <c r="AH28" i="1"/>
  <c r="AI28" i="1"/>
  <c r="AJ28" i="1"/>
  <c r="AL28" i="1"/>
  <c r="AH29" i="1"/>
  <c r="AI29" i="1"/>
  <c r="AJ29" i="1"/>
  <c r="AL29" i="1"/>
  <c r="AH30" i="1"/>
  <c r="AI30" i="1"/>
  <c r="AJ30" i="1"/>
  <c r="AL30" i="1"/>
  <c r="AH31" i="1"/>
  <c r="AI31" i="1"/>
  <c r="AJ31" i="1"/>
  <c r="AL31" i="1"/>
  <c r="AH32" i="1"/>
  <c r="AI32" i="1"/>
  <c r="AJ32" i="1"/>
  <c r="AL32" i="1"/>
  <c r="AH33" i="1"/>
  <c r="AI33" i="1"/>
  <c r="AJ33" i="1"/>
  <c r="AL33" i="1"/>
  <c r="AH34" i="1"/>
  <c r="AI34" i="1"/>
  <c r="AJ34" i="1"/>
  <c r="AL34" i="1"/>
  <c r="AH35" i="1"/>
  <c r="AI35" i="1"/>
  <c r="AJ35" i="1"/>
  <c r="AL35" i="1"/>
  <c r="AH36" i="1"/>
  <c r="AI36" i="1"/>
  <c r="AJ36" i="1"/>
  <c r="AL36" i="1"/>
  <c r="AH37" i="1"/>
  <c r="AI37" i="1"/>
  <c r="AJ37" i="1"/>
  <c r="AL37" i="1"/>
  <c r="AH38" i="1"/>
  <c r="AI38" i="1"/>
  <c r="AJ38" i="1"/>
  <c r="AL38" i="1"/>
  <c r="AH39" i="1"/>
  <c r="AI39" i="1"/>
  <c r="AJ39" i="1"/>
  <c r="AL39" i="1"/>
  <c r="AH40" i="1"/>
  <c r="AI40" i="1"/>
  <c r="AJ40" i="1"/>
  <c r="AL40" i="1"/>
  <c r="AH41" i="1"/>
  <c r="AI41" i="1"/>
  <c r="AJ41" i="1"/>
  <c r="AL41" i="1"/>
  <c r="AH42" i="1"/>
  <c r="AI42" i="1"/>
  <c r="AJ42" i="1"/>
  <c r="AL42" i="1"/>
  <c r="AH43" i="1"/>
  <c r="AI43" i="1"/>
  <c r="AJ43" i="1"/>
  <c r="AL43" i="1"/>
  <c r="AH44" i="1"/>
  <c r="AI44" i="1"/>
  <c r="AJ44" i="1"/>
  <c r="AL44" i="1"/>
  <c r="AH45" i="1"/>
  <c r="AI45" i="1"/>
  <c r="AJ45" i="1"/>
  <c r="AL45" i="1"/>
  <c r="AH46" i="1"/>
  <c r="AI46" i="1"/>
  <c r="AJ46" i="1"/>
  <c r="AL46" i="1"/>
  <c r="AH47" i="1"/>
  <c r="AI47" i="1"/>
  <c r="AJ47" i="1"/>
  <c r="AL47" i="1"/>
  <c r="AH48" i="1"/>
  <c r="AI48" i="1"/>
  <c r="AJ48" i="1"/>
  <c r="AL48" i="1"/>
  <c r="AH49" i="1"/>
  <c r="AI49" i="1"/>
  <c r="AJ49" i="1"/>
  <c r="AL49" i="1"/>
  <c r="AH50" i="1"/>
  <c r="AI50" i="1"/>
  <c r="AJ50" i="1"/>
  <c r="AL50" i="1"/>
  <c r="AH51" i="1"/>
  <c r="AI51" i="1"/>
  <c r="AJ51" i="1"/>
  <c r="AL51" i="1"/>
  <c r="AH52" i="1"/>
  <c r="AI52" i="1"/>
  <c r="AJ52" i="1"/>
  <c r="AL52" i="1"/>
  <c r="AH53" i="1"/>
  <c r="AI53" i="1"/>
  <c r="AJ53" i="1"/>
  <c r="AL53" i="1"/>
  <c r="AH54" i="1"/>
  <c r="AI54" i="1"/>
  <c r="AJ54" i="1"/>
  <c r="AL54" i="1"/>
  <c r="AH55" i="1"/>
  <c r="AI55" i="1"/>
  <c r="AJ55" i="1"/>
  <c r="AL55" i="1"/>
  <c r="AH56" i="1"/>
  <c r="AI56" i="1"/>
  <c r="AJ56" i="1"/>
  <c r="AL56" i="1"/>
  <c r="AH57" i="1"/>
  <c r="AI57" i="1"/>
  <c r="AJ57" i="1"/>
  <c r="AL57" i="1"/>
  <c r="AH58" i="1"/>
  <c r="AI58" i="1"/>
  <c r="AJ58" i="1"/>
  <c r="AL58" i="1"/>
  <c r="AH59" i="1"/>
  <c r="AI59" i="1"/>
  <c r="AJ59" i="1"/>
  <c r="AL59" i="1"/>
  <c r="AH60" i="1"/>
  <c r="AI60" i="1"/>
  <c r="AJ60" i="1"/>
  <c r="AL60" i="1"/>
  <c r="AH61" i="1"/>
  <c r="AI61" i="1"/>
  <c r="AJ61" i="1"/>
  <c r="AL61" i="1"/>
  <c r="AH62" i="1"/>
  <c r="AI62" i="1"/>
  <c r="AJ62" i="1"/>
  <c r="AL62" i="1"/>
  <c r="AH63" i="1"/>
  <c r="AI63" i="1"/>
  <c r="AJ63" i="1"/>
  <c r="AL63" i="1"/>
  <c r="AH64" i="1"/>
  <c r="AI64" i="1"/>
  <c r="AJ64" i="1"/>
  <c r="AL64" i="1"/>
  <c r="AH65" i="1"/>
  <c r="AI65" i="1"/>
  <c r="AJ65" i="1"/>
  <c r="AL65" i="1"/>
  <c r="AH66" i="1"/>
  <c r="AI66" i="1"/>
  <c r="AJ66" i="1"/>
  <c r="AL66" i="1"/>
  <c r="AH67" i="1"/>
  <c r="AI67" i="1"/>
  <c r="AJ67" i="1"/>
  <c r="AL67" i="1"/>
  <c r="AH68" i="1"/>
  <c r="AI68" i="1"/>
  <c r="AJ68" i="1"/>
  <c r="AL68" i="1"/>
  <c r="AH69" i="1"/>
  <c r="AI69" i="1"/>
  <c r="AJ69" i="1"/>
  <c r="AL69" i="1"/>
  <c r="AH70" i="1"/>
  <c r="AI70" i="1"/>
  <c r="AJ70" i="1"/>
  <c r="AL70" i="1"/>
  <c r="AH71" i="1"/>
  <c r="AI71" i="1"/>
  <c r="AJ71" i="1"/>
  <c r="AL71" i="1"/>
  <c r="AH72" i="1"/>
  <c r="AI72" i="1"/>
  <c r="AJ72" i="1"/>
  <c r="AL72" i="1"/>
  <c r="AH73" i="1"/>
  <c r="AI73" i="1"/>
  <c r="AJ73" i="1"/>
  <c r="AL73" i="1"/>
  <c r="AH74" i="1"/>
  <c r="AI74" i="1"/>
  <c r="AJ74" i="1"/>
  <c r="AL74" i="1"/>
  <c r="AH75" i="1"/>
  <c r="AI75" i="1"/>
  <c r="AJ75" i="1"/>
  <c r="AL75" i="1"/>
  <c r="AH76" i="1"/>
  <c r="AI76" i="1"/>
  <c r="AJ76" i="1"/>
  <c r="AL76" i="1"/>
  <c r="AH77" i="1"/>
  <c r="AI77" i="1"/>
  <c r="AJ77" i="1"/>
  <c r="AL77" i="1"/>
  <c r="AH78" i="1"/>
  <c r="AI78" i="1"/>
  <c r="AJ78" i="1"/>
  <c r="AL78" i="1"/>
  <c r="AH79" i="1"/>
  <c r="AI79" i="1"/>
  <c r="AJ79" i="1"/>
  <c r="AL79" i="1"/>
  <c r="AH80" i="1"/>
  <c r="AI80" i="1"/>
  <c r="AJ80" i="1"/>
  <c r="AL80" i="1"/>
  <c r="AH81" i="1"/>
  <c r="AI81" i="1"/>
  <c r="AJ81" i="1"/>
  <c r="AL81" i="1"/>
  <c r="AH82" i="1"/>
  <c r="AI82" i="1"/>
  <c r="AJ82" i="1"/>
  <c r="AL82" i="1"/>
  <c r="AH83" i="1"/>
  <c r="AI83" i="1"/>
  <c r="AJ83" i="1"/>
  <c r="AL83" i="1"/>
  <c r="AH84" i="1"/>
  <c r="AI84" i="1"/>
  <c r="AJ84" i="1"/>
  <c r="AL84" i="1"/>
  <c r="AH85" i="1"/>
  <c r="AI85" i="1"/>
  <c r="AJ85" i="1"/>
  <c r="AL85" i="1"/>
  <c r="AH86" i="1"/>
  <c r="AI86" i="1"/>
  <c r="AJ86" i="1"/>
  <c r="AL86" i="1"/>
  <c r="AH87" i="1"/>
  <c r="AI87" i="1"/>
  <c r="AJ87" i="1"/>
  <c r="AL87" i="1"/>
  <c r="AH88" i="1"/>
  <c r="AI88" i="1"/>
  <c r="AJ88" i="1"/>
  <c r="AL88" i="1"/>
  <c r="AH89" i="1"/>
  <c r="AI89" i="1"/>
  <c r="AJ89" i="1"/>
  <c r="AL89" i="1"/>
  <c r="AH3" i="1"/>
  <c r="AI3" i="1"/>
  <c r="AJ3" i="1"/>
  <c r="AL3" i="1"/>
  <c r="AK8" i="1"/>
  <c r="AK2" i="1"/>
  <c r="AK9" i="1"/>
  <c r="AK12" i="1"/>
  <c r="AK11" i="1"/>
  <c r="AK5" i="1"/>
  <c r="AK6" i="1"/>
  <c r="AK4" i="1"/>
  <c r="AK13" i="1"/>
  <c r="AK7" i="1"/>
  <c r="AK16" i="1"/>
  <c r="AK10" i="1"/>
  <c r="AK17" i="1"/>
  <c r="AK14" i="1"/>
  <c r="AK15" i="1"/>
  <c r="AK24" i="1"/>
  <c r="AK21" i="1"/>
  <c r="AK18" i="1"/>
  <c r="AK19" i="1"/>
  <c r="AK20" i="1"/>
  <c r="AK22" i="1"/>
  <c r="AK26" i="1"/>
  <c r="AK23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3" i="1"/>
  <c r="P8" i="1"/>
  <c r="P3" i="1"/>
  <c r="P2" i="1"/>
  <c r="P9" i="1"/>
  <c r="P12" i="1"/>
  <c r="P11" i="1"/>
  <c r="P6" i="1"/>
  <c r="P4" i="1"/>
  <c r="P13" i="1"/>
  <c r="P7" i="1"/>
  <c r="P16" i="1"/>
  <c r="P10" i="1"/>
  <c r="P17" i="1"/>
  <c r="P14" i="1"/>
  <c r="P15" i="1"/>
  <c r="P24" i="1"/>
  <c r="P21" i="1"/>
  <c r="P18" i="1"/>
  <c r="P19" i="1"/>
  <c r="P20" i="1"/>
  <c r="P22" i="1"/>
  <c r="P26" i="1"/>
  <c r="P23" i="1"/>
  <c r="P25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5" i="1"/>
  <c r="AC8" i="1"/>
  <c r="Q8" i="1"/>
  <c r="Q3" i="1"/>
  <c r="Q2" i="1"/>
  <c r="Q9" i="1"/>
  <c r="Q12" i="1"/>
  <c r="Q11" i="1"/>
  <c r="Q6" i="1"/>
  <c r="Q4" i="1"/>
  <c r="Q13" i="1"/>
  <c r="Q7" i="1"/>
  <c r="Q16" i="1"/>
  <c r="Q10" i="1"/>
  <c r="Q17" i="1"/>
  <c r="Q14" i="1"/>
  <c r="Q15" i="1"/>
  <c r="Q24" i="1"/>
  <c r="Q21" i="1"/>
  <c r="Q18" i="1"/>
  <c r="Q19" i="1"/>
  <c r="Q20" i="1"/>
  <c r="Q22" i="1"/>
  <c r="Q26" i="1"/>
  <c r="Q23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5" i="1"/>
  <c r="AD8" i="1"/>
  <c r="R8" i="1"/>
  <c r="R3" i="1"/>
  <c r="R2" i="1"/>
  <c r="R9" i="1"/>
  <c r="R12" i="1"/>
  <c r="R11" i="1"/>
  <c r="R6" i="1"/>
  <c r="R4" i="1"/>
  <c r="R13" i="1"/>
  <c r="R7" i="1"/>
  <c r="R16" i="1"/>
  <c r="R10" i="1"/>
  <c r="R17" i="1"/>
  <c r="R14" i="1"/>
  <c r="R15" i="1"/>
  <c r="R24" i="1"/>
  <c r="R21" i="1"/>
  <c r="R18" i="1"/>
  <c r="R19" i="1"/>
  <c r="R20" i="1"/>
  <c r="R22" i="1"/>
  <c r="R26" i="1"/>
  <c r="R23" i="1"/>
  <c r="R25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5" i="1"/>
  <c r="AE8" i="1"/>
  <c r="AG8" i="1"/>
  <c r="AC2" i="1"/>
  <c r="AD2" i="1"/>
  <c r="AE2" i="1"/>
  <c r="AG2" i="1"/>
  <c r="AC12" i="1"/>
  <c r="AD12" i="1"/>
  <c r="AE12" i="1"/>
  <c r="AG12" i="1"/>
  <c r="AC15" i="1"/>
  <c r="AD15" i="1"/>
  <c r="AE15" i="1"/>
  <c r="AG15" i="1"/>
  <c r="AC26" i="1"/>
  <c r="AD26" i="1"/>
  <c r="AE26" i="1"/>
  <c r="AG26" i="1"/>
  <c r="AC4" i="1"/>
  <c r="AD4" i="1"/>
  <c r="AE4" i="1"/>
  <c r="AG4" i="1"/>
  <c r="AC7" i="1"/>
  <c r="AD7" i="1"/>
  <c r="AE7" i="1"/>
  <c r="AG7" i="1"/>
  <c r="AC3" i="1"/>
  <c r="AD3" i="1"/>
  <c r="AE3" i="1"/>
  <c r="AG3" i="1"/>
  <c r="AC16" i="1"/>
  <c r="AD16" i="1"/>
  <c r="AE16" i="1"/>
  <c r="AG16" i="1"/>
  <c r="AC10" i="1"/>
  <c r="AD10" i="1"/>
  <c r="AE10" i="1"/>
  <c r="AG10" i="1"/>
  <c r="AC22" i="1"/>
  <c r="AD22" i="1"/>
  <c r="AE22" i="1"/>
  <c r="AG22" i="1"/>
  <c r="AC17" i="1"/>
  <c r="AD17" i="1"/>
  <c r="AE17" i="1"/>
  <c r="AG17" i="1"/>
  <c r="AC6" i="1"/>
  <c r="AD6" i="1"/>
  <c r="AE6" i="1"/>
  <c r="AG6" i="1"/>
  <c r="AC18" i="1"/>
  <c r="AD18" i="1"/>
  <c r="AE18" i="1"/>
  <c r="AG18" i="1"/>
  <c r="AC21" i="1"/>
  <c r="AD21" i="1"/>
  <c r="AE21" i="1"/>
  <c r="AG21" i="1"/>
  <c r="AC13" i="1"/>
  <c r="AD13" i="1"/>
  <c r="AE13" i="1"/>
  <c r="AG13" i="1"/>
  <c r="AC19" i="1"/>
  <c r="AD19" i="1"/>
  <c r="AE19" i="1"/>
  <c r="AG19" i="1"/>
  <c r="AC11" i="1"/>
  <c r="AD11" i="1"/>
  <c r="AE11" i="1"/>
  <c r="AG11" i="1"/>
  <c r="AC23" i="1"/>
  <c r="AD23" i="1"/>
  <c r="AE23" i="1"/>
  <c r="AG23" i="1"/>
  <c r="AC20" i="1"/>
  <c r="AD20" i="1"/>
  <c r="AE20" i="1"/>
  <c r="AG20" i="1"/>
  <c r="AC9" i="1"/>
  <c r="AD9" i="1"/>
  <c r="AE9" i="1"/>
  <c r="AG9" i="1"/>
  <c r="AC24" i="1"/>
  <c r="AD24" i="1"/>
  <c r="AE24" i="1"/>
  <c r="AG24" i="1"/>
  <c r="AC14" i="1"/>
  <c r="AD14" i="1"/>
  <c r="AE14" i="1"/>
  <c r="AG14" i="1"/>
  <c r="AC25" i="1"/>
  <c r="AD25" i="1"/>
  <c r="AE25" i="1"/>
  <c r="AG25" i="1"/>
  <c r="AC27" i="1"/>
  <c r="AD27" i="1"/>
  <c r="AE27" i="1"/>
  <c r="AG27" i="1"/>
  <c r="AC28" i="1"/>
  <c r="AD28" i="1"/>
  <c r="AE28" i="1"/>
  <c r="AG28" i="1"/>
  <c r="AC29" i="1"/>
  <c r="AD29" i="1"/>
  <c r="AE29" i="1"/>
  <c r="AG29" i="1"/>
  <c r="AC30" i="1"/>
  <c r="AD30" i="1"/>
  <c r="AE30" i="1"/>
  <c r="AG30" i="1"/>
  <c r="AC31" i="1"/>
  <c r="AD31" i="1"/>
  <c r="AE31" i="1"/>
  <c r="AG31" i="1"/>
  <c r="AC32" i="1"/>
  <c r="AD32" i="1"/>
  <c r="AE32" i="1"/>
  <c r="AG32" i="1"/>
  <c r="AC33" i="1"/>
  <c r="AD33" i="1"/>
  <c r="AE33" i="1"/>
  <c r="AG33" i="1"/>
  <c r="AC34" i="1"/>
  <c r="AD34" i="1"/>
  <c r="AE34" i="1"/>
  <c r="AG34" i="1"/>
  <c r="AC35" i="1"/>
  <c r="AD35" i="1"/>
  <c r="AE35" i="1"/>
  <c r="AG35" i="1"/>
  <c r="AC36" i="1"/>
  <c r="AD36" i="1"/>
  <c r="AE36" i="1"/>
  <c r="AG36" i="1"/>
  <c r="AC37" i="1"/>
  <c r="AD37" i="1"/>
  <c r="AE37" i="1"/>
  <c r="AG37" i="1"/>
  <c r="AC38" i="1"/>
  <c r="AD38" i="1"/>
  <c r="AE38" i="1"/>
  <c r="AG38" i="1"/>
  <c r="AC39" i="1"/>
  <c r="AD39" i="1"/>
  <c r="AE39" i="1"/>
  <c r="AG39" i="1"/>
  <c r="AC40" i="1"/>
  <c r="AD40" i="1"/>
  <c r="AE40" i="1"/>
  <c r="AG40" i="1"/>
  <c r="AC41" i="1"/>
  <c r="AD41" i="1"/>
  <c r="AE41" i="1"/>
  <c r="AG41" i="1"/>
  <c r="AC42" i="1"/>
  <c r="AD42" i="1"/>
  <c r="AE42" i="1"/>
  <c r="AG42" i="1"/>
  <c r="AC43" i="1"/>
  <c r="AD43" i="1"/>
  <c r="AE43" i="1"/>
  <c r="AG43" i="1"/>
  <c r="AC44" i="1"/>
  <c r="AD44" i="1"/>
  <c r="AE44" i="1"/>
  <c r="AG44" i="1"/>
  <c r="AC45" i="1"/>
  <c r="AD45" i="1"/>
  <c r="AE45" i="1"/>
  <c r="AG45" i="1"/>
  <c r="AC46" i="1"/>
  <c r="AD46" i="1"/>
  <c r="AE46" i="1"/>
  <c r="AG46" i="1"/>
  <c r="AC47" i="1"/>
  <c r="AD47" i="1"/>
  <c r="AE47" i="1"/>
  <c r="AG47" i="1"/>
  <c r="AC48" i="1"/>
  <c r="AD48" i="1"/>
  <c r="AE48" i="1"/>
  <c r="AG48" i="1"/>
  <c r="AC49" i="1"/>
  <c r="AD49" i="1"/>
  <c r="AE49" i="1"/>
  <c r="AG49" i="1"/>
  <c r="AC50" i="1"/>
  <c r="AD50" i="1"/>
  <c r="AE50" i="1"/>
  <c r="AG50" i="1"/>
  <c r="AC51" i="1"/>
  <c r="AD51" i="1"/>
  <c r="AE51" i="1"/>
  <c r="AG51" i="1"/>
  <c r="AC52" i="1"/>
  <c r="AD52" i="1"/>
  <c r="AE52" i="1"/>
  <c r="AG52" i="1"/>
  <c r="AC53" i="1"/>
  <c r="AD53" i="1"/>
  <c r="AE53" i="1"/>
  <c r="AG53" i="1"/>
  <c r="AC54" i="1"/>
  <c r="AD54" i="1"/>
  <c r="AE54" i="1"/>
  <c r="AG54" i="1"/>
  <c r="AC55" i="1"/>
  <c r="AD55" i="1"/>
  <c r="AE55" i="1"/>
  <c r="AG55" i="1"/>
  <c r="AC56" i="1"/>
  <c r="AD56" i="1"/>
  <c r="AE56" i="1"/>
  <c r="AG56" i="1"/>
  <c r="AC57" i="1"/>
  <c r="AD57" i="1"/>
  <c r="AE57" i="1"/>
  <c r="AG57" i="1"/>
  <c r="AC58" i="1"/>
  <c r="AD58" i="1"/>
  <c r="AE58" i="1"/>
  <c r="AG58" i="1"/>
  <c r="AC59" i="1"/>
  <c r="AD59" i="1"/>
  <c r="AE59" i="1"/>
  <c r="AG59" i="1"/>
  <c r="AC60" i="1"/>
  <c r="AD60" i="1"/>
  <c r="AE60" i="1"/>
  <c r="AG60" i="1"/>
  <c r="AC61" i="1"/>
  <c r="AD61" i="1"/>
  <c r="AE61" i="1"/>
  <c r="AG61" i="1"/>
  <c r="AC62" i="1"/>
  <c r="AD62" i="1"/>
  <c r="AE62" i="1"/>
  <c r="AG62" i="1"/>
  <c r="AC63" i="1"/>
  <c r="AD63" i="1"/>
  <c r="AE63" i="1"/>
  <c r="AG63" i="1"/>
  <c r="AC64" i="1"/>
  <c r="AD64" i="1"/>
  <c r="AE64" i="1"/>
  <c r="AG64" i="1"/>
  <c r="AC65" i="1"/>
  <c r="AD65" i="1"/>
  <c r="AE65" i="1"/>
  <c r="AG65" i="1"/>
  <c r="AC66" i="1"/>
  <c r="AD66" i="1"/>
  <c r="AE66" i="1"/>
  <c r="AG66" i="1"/>
  <c r="AC67" i="1"/>
  <c r="AD67" i="1"/>
  <c r="AE67" i="1"/>
  <c r="AG67" i="1"/>
  <c r="AC68" i="1"/>
  <c r="AD68" i="1"/>
  <c r="AE68" i="1"/>
  <c r="AG68" i="1"/>
  <c r="AC69" i="1"/>
  <c r="AD69" i="1"/>
  <c r="AE69" i="1"/>
  <c r="AG69" i="1"/>
  <c r="AC70" i="1"/>
  <c r="AD70" i="1"/>
  <c r="AE70" i="1"/>
  <c r="AG70" i="1"/>
  <c r="AC71" i="1"/>
  <c r="AD71" i="1"/>
  <c r="AE71" i="1"/>
  <c r="AG71" i="1"/>
  <c r="AC72" i="1"/>
  <c r="AD72" i="1"/>
  <c r="AE72" i="1"/>
  <c r="AG72" i="1"/>
  <c r="AC73" i="1"/>
  <c r="AD73" i="1"/>
  <c r="AE73" i="1"/>
  <c r="AG73" i="1"/>
  <c r="AC74" i="1"/>
  <c r="AD74" i="1"/>
  <c r="AE74" i="1"/>
  <c r="AG74" i="1"/>
  <c r="AC75" i="1"/>
  <c r="AD75" i="1"/>
  <c r="AE75" i="1"/>
  <c r="AG75" i="1"/>
  <c r="AC76" i="1"/>
  <c r="AD76" i="1"/>
  <c r="AE76" i="1"/>
  <c r="AG76" i="1"/>
  <c r="AC77" i="1"/>
  <c r="AD77" i="1"/>
  <c r="AE77" i="1"/>
  <c r="AG77" i="1"/>
  <c r="AC78" i="1"/>
  <c r="AD78" i="1"/>
  <c r="AE78" i="1"/>
  <c r="AG78" i="1"/>
  <c r="AC79" i="1"/>
  <c r="AD79" i="1"/>
  <c r="AE79" i="1"/>
  <c r="AG79" i="1"/>
  <c r="AC80" i="1"/>
  <c r="AD80" i="1"/>
  <c r="AE80" i="1"/>
  <c r="AG80" i="1"/>
  <c r="AC81" i="1"/>
  <c r="AD81" i="1"/>
  <c r="AE81" i="1"/>
  <c r="AG81" i="1"/>
  <c r="AC82" i="1"/>
  <c r="AD82" i="1"/>
  <c r="AE82" i="1"/>
  <c r="AG82" i="1"/>
  <c r="AC83" i="1"/>
  <c r="AD83" i="1"/>
  <c r="AE83" i="1"/>
  <c r="AG83" i="1"/>
  <c r="AC84" i="1"/>
  <c r="AD84" i="1"/>
  <c r="AE84" i="1"/>
  <c r="AG84" i="1"/>
  <c r="AC85" i="1"/>
  <c r="AD85" i="1"/>
  <c r="AE85" i="1"/>
  <c r="AG85" i="1"/>
  <c r="AC86" i="1"/>
  <c r="AD86" i="1"/>
  <c r="AE86" i="1"/>
  <c r="AG86" i="1"/>
  <c r="AC87" i="1"/>
  <c r="AD87" i="1"/>
  <c r="AE87" i="1"/>
  <c r="AG87" i="1"/>
  <c r="AC88" i="1"/>
  <c r="AD88" i="1"/>
  <c r="AE88" i="1"/>
  <c r="AG88" i="1"/>
  <c r="AC89" i="1"/>
  <c r="AD89" i="1"/>
  <c r="AE89" i="1"/>
  <c r="AG89" i="1"/>
  <c r="AC5" i="1"/>
  <c r="AD5" i="1"/>
  <c r="AE5" i="1"/>
  <c r="AG5" i="1"/>
  <c r="AF8" i="1"/>
  <c r="AF2" i="1"/>
  <c r="AF12" i="1"/>
  <c r="AF15" i="1"/>
  <c r="AF26" i="1"/>
  <c r="AF4" i="1"/>
  <c r="AF7" i="1"/>
  <c r="AF3" i="1"/>
  <c r="AF16" i="1"/>
  <c r="AF10" i="1"/>
  <c r="AF22" i="1"/>
  <c r="AF17" i="1"/>
  <c r="AF6" i="1"/>
  <c r="AF18" i="1"/>
  <c r="AF21" i="1"/>
  <c r="AF13" i="1"/>
  <c r="AF19" i="1"/>
  <c r="AF11" i="1"/>
  <c r="AF23" i="1"/>
  <c r="AF20" i="1"/>
  <c r="AF9" i="1"/>
  <c r="AF24" i="1"/>
  <c r="AF14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5" i="1"/>
  <c r="L28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25" i="1"/>
  <c r="L14" i="1"/>
  <c r="L24" i="1"/>
  <c r="L20" i="1"/>
  <c r="L9" i="1"/>
  <c r="L23" i="1"/>
  <c r="L11" i="1"/>
  <c r="L19" i="1"/>
  <c r="L13" i="1"/>
  <c r="L21" i="1"/>
  <c r="L18" i="1"/>
  <c r="L6" i="1"/>
  <c r="L17" i="1"/>
  <c r="L22" i="1"/>
  <c r="L10" i="1"/>
  <c r="L16" i="1"/>
  <c r="L3" i="1"/>
  <c r="L7" i="1"/>
  <c r="L4" i="1"/>
  <c r="L26" i="1"/>
  <c r="L15" i="1"/>
  <c r="L12" i="1"/>
  <c r="L2" i="1"/>
  <c r="L8" i="1"/>
  <c r="L5" i="1"/>
  <c r="X28" i="1"/>
  <c r="M28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25" i="1"/>
  <c r="M14" i="1"/>
  <c r="M24" i="1"/>
  <c r="M20" i="1"/>
  <c r="M9" i="1"/>
  <c r="M23" i="1"/>
  <c r="M11" i="1"/>
  <c r="M19" i="1"/>
  <c r="M13" i="1"/>
  <c r="M21" i="1"/>
  <c r="M18" i="1"/>
  <c r="M6" i="1"/>
  <c r="M17" i="1"/>
  <c r="M22" i="1"/>
  <c r="M10" i="1"/>
  <c r="M16" i="1"/>
  <c r="M3" i="1"/>
  <c r="M7" i="1"/>
  <c r="M4" i="1"/>
  <c r="M26" i="1"/>
  <c r="M15" i="1"/>
  <c r="M12" i="1"/>
  <c r="M2" i="1"/>
  <c r="M8" i="1"/>
  <c r="M5" i="1"/>
  <c r="Y28" i="1"/>
  <c r="N28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5" i="1"/>
  <c r="N14" i="1"/>
  <c r="N24" i="1"/>
  <c r="N20" i="1"/>
  <c r="N9" i="1"/>
  <c r="N23" i="1"/>
  <c r="N11" i="1"/>
  <c r="N19" i="1"/>
  <c r="N13" i="1"/>
  <c r="N21" i="1"/>
  <c r="N18" i="1"/>
  <c r="N6" i="1"/>
  <c r="N17" i="1"/>
  <c r="N22" i="1"/>
  <c r="N10" i="1"/>
  <c r="N16" i="1"/>
  <c r="N3" i="1"/>
  <c r="N7" i="1"/>
  <c r="N4" i="1"/>
  <c r="N26" i="1"/>
  <c r="N15" i="1"/>
  <c r="N12" i="1"/>
  <c r="N2" i="1"/>
  <c r="N8" i="1"/>
  <c r="N5" i="1"/>
  <c r="Z28" i="1"/>
  <c r="AB28" i="1"/>
  <c r="X29" i="1"/>
  <c r="Y29" i="1"/>
  <c r="Z29" i="1"/>
  <c r="AB29" i="1"/>
  <c r="X30" i="1"/>
  <c r="Y30" i="1"/>
  <c r="Z30" i="1"/>
  <c r="AB30" i="1"/>
  <c r="X20" i="1"/>
  <c r="Y20" i="1"/>
  <c r="Z20" i="1"/>
  <c r="AB20" i="1"/>
  <c r="X6" i="1"/>
  <c r="Y6" i="1"/>
  <c r="Z6" i="1"/>
  <c r="AB6" i="1"/>
  <c r="X31" i="1"/>
  <c r="Y31" i="1"/>
  <c r="Z31" i="1"/>
  <c r="AB31" i="1"/>
  <c r="X8" i="1"/>
  <c r="Y8" i="1"/>
  <c r="Z8" i="1"/>
  <c r="AB8" i="1"/>
  <c r="X32" i="1"/>
  <c r="Y32" i="1"/>
  <c r="Z32" i="1"/>
  <c r="AB32" i="1"/>
  <c r="X33" i="1"/>
  <c r="Y33" i="1"/>
  <c r="Z33" i="1"/>
  <c r="AB33" i="1"/>
  <c r="X34" i="1"/>
  <c r="Y34" i="1"/>
  <c r="Z34" i="1"/>
  <c r="AB34" i="1"/>
  <c r="X35" i="1"/>
  <c r="Y35" i="1"/>
  <c r="Z35" i="1"/>
  <c r="AB35" i="1"/>
  <c r="X36" i="1"/>
  <c r="Y36" i="1"/>
  <c r="Z36" i="1"/>
  <c r="AB36" i="1"/>
  <c r="X37" i="1"/>
  <c r="Y37" i="1"/>
  <c r="Z37" i="1"/>
  <c r="AB37" i="1"/>
  <c r="X10" i="1"/>
  <c r="Y10" i="1"/>
  <c r="Z10" i="1"/>
  <c r="AB10" i="1"/>
  <c r="X38" i="1"/>
  <c r="Y38" i="1"/>
  <c r="Z38" i="1"/>
  <c r="AB38" i="1"/>
  <c r="X39" i="1"/>
  <c r="Y39" i="1"/>
  <c r="Z39" i="1"/>
  <c r="AB39" i="1"/>
  <c r="X26" i="1"/>
  <c r="Y26" i="1"/>
  <c r="Z26" i="1"/>
  <c r="AB26" i="1"/>
  <c r="X12" i="1"/>
  <c r="Y12" i="1"/>
  <c r="Z12" i="1"/>
  <c r="AB12" i="1"/>
  <c r="X40" i="1"/>
  <c r="Y40" i="1"/>
  <c r="Z40" i="1"/>
  <c r="AB40" i="1"/>
  <c r="X13" i="1"/>
  <c r="Y13" i="1"/>
  <c r="Z13" i="1"/>
  <c r="AB13" i="1"/>
  <c r="X41" i="1"/>
  <c r="Y41" i="1"/>
  <c r="Z41" i="1"/>
  <c r="AB41" i="1"/>
  <c r="X42" i="1"/>
  <c r="Y42" i="1"/>
  <c r="Z42" i="1"/>
  <c r="AB42" i="1"/>
  <c r="X43" i="1"/>
  <c r="Y43" i="1"/>
  <c r="Z43" i="1"/>
  <c r="AB43" i="1"/>
  <c r="X14" i="1"/>
  <c r="Y14" i="1"/>
  <c r="Z14" i="1"/>
  <c r="AB14" i="1"/>
  <c r="X18" i="1"/>
  <c r="Y18" i="1"/>
  <c r="Z18" i="1"/>
  <c r="AB18" i="1"/>
  <c r="X44" i="1"/>
  <c r="Y44" i="1"/>
  <c r="Z44" i="1"/>
  <c r="AB44" i="1"/>
  <c r="X15" i="1"/>
  <c r="Y15" i="1"/>
  <c r="Z15" i="1"/>
  <c r="AB15" i="1"/>
  <c r="X45" i="1"/>
  <c r="Y45" i="1"/>
  <c r="Z45" i="1"/>
  <c r="AB45" i="1"/>
  <c r="X46" i="1"/>
  <c r="Y46" i="1"/>
  <c r="Z46" i="1"/>
  <c r="AB46" i="1"/>
  <c r="X47" i="1"/>
  <c r="Y47" i="1"/>
  <c r="Z47" i="1"/>
  <c r="AB47" i="1"/>
  <c r="X48" i="1"/>
  <c r="Y48" i="1"/>
  <c r="Z48" i="1"/>
  <c r="AB48" i="1"/>
  <c r="X49" i="1"/>
  <c r="Y49" i="1"/>
  <c r="Z49" i="1"/>
  <c r="AB49" i="1"/>
  <c r="X50" i="1"/>
  <c r="Y50" i="1"/>
  <c r="Z50" i="1"/>
  <c r="AB50" i="1"/>
  <c r="X51" i="1"/>
  <c r="Y51" i="1"/>
  <c r="Z51" i="1"/>
  <c r="AB51" i="1"/>
  <c r="X52" i="1"/>
  <c r="Y52" i="1"/>
  <c r="Z52" i="1"/>
  <c r="AB52" i="1"/>
  <c r="X19" i="1"/>
  <c r="Y19" i="1"/>
  <c r="Z19" i="1"/>
  <c r="AB19" i="1"/>
  <c r="X53" i="1"/>
  <c r="Y53" i="1"/>
  <c r="Z53" i="1"/>
  <c r="AB53" i="1"/>
  <c r="X23" i="1"/>
  <c r="Y23" i="1"/>
  <c r="Z23" i="1"/>
  <c r="AB23" i="1"/>
  <c r="X54" i="1"/>
  <c r="Y54" i="1"/>
  <c r="Z54" i="1"/>
  <c r="AB54" i="1"/>
  <c r="X21" i="1"/>
  <c r="Y21" i="1"/>
  <c r="Z21" i="1"/>
  <c r="AB21" i="1"/>
  <c r="X55" i="1"/>
  <c r="Y55" i="1"/>
  <c r="Z55" i="1"/>
  <c r="AB55" i="1"/>
  <c r="X9" i="1"/>
  <c r="Y9" i="1"/>
  <c r="Z9" i="1"/>
  <c r="AB9" i="1"/>
  <c r="X56" i="1"/>
  <c r="Y56" i="1"/>
  <c r="Z56" i="1"/>
  <c r="AB56" i="1"/>
  <c r="X57" i="1"/>
  <c r="Y57" i="1"/>
  <c r="Z57" i="1"/>
  <c r="AB57" i="1"/>
  <c r="X58" i="1"/>
  <c r="Y58" i="1"/>
  <c r="Z58" i="1"/>
  <c r="AB58" i="1"/>
  <c r="X59" i="1"/>
  <c r="Y59" i="1"/>
  <c r="Z59" i="1"/>
  <c r="AB59" i="1"/>
  <c r="X60" i="1"/>
  <c r="Y60" i="1"/>
  <c r="Z60" i="1"/>
  <c r="AB60" i="1"/>
  <c r="X61" i="1"/>
  <c r="Y61" i="1"/>
  <c r="Z61" i="1"/>
  <c r="AB61" i="1"/>
  <c r="X62" i="1"/>
  <c r="Y62" i="1"/>
  <c r="Z62" i="1"/>
  <c r="AB62" i="1"/>
  <c r="X63" i="1"/>
  <c r="Y63" i="1"/>
  <c r="Z63" i="1"/>
  <c r="AB63" i="1"/>
  <c r="X64" i="1"/>
  <c r="Y64" i="1"/>
  <c r="Z64" i="1"/>
  <c r="AB64" i="1"/>
  <c r="X65" i="1"/>
  <c r="Y65" i="1"/>
  <c r="Z65" i="1"/>
  <c r="AB65" i="1"/>
  <c r="X66" i="1"/>
  <c r="Y66" i="1"/>
  <c r="Z66" i="1"/>
  <c r="AB66" i="1"/>
  <c r="X67" i="1"/>
  <c r="Y67" i="1"/>
  <c r="Z67" i="1"/>
  <c r="AB67" i="1"/>
  <c r="X68" i="1"/>
  <c r="Y68" i="1"/>
  <c r="Z68" i="1"/>
  <c r="AB68" i="1"/>
  <c r="X5" i="1"/>
  <c r="Y5" i="1"/>
  <c r="Z5" i="1"/>
  <c r="AB5" i="1"/>
  <c r="X69" i="1"/>
  <c r="Y69" i="1"/>
  <c r="Z69" i="1"/>
  <c r="AB69" i="1"/>
  <c r="X2" i="1"/>
  <c r="Y2" i="1"/>
  <c r="Z2" i="1"/>
  <c r="AB2" i="1"/>
  <c r="X70" i="1"/>
  <c r="Y70" i="1"/>
  <c r="Z70" i="1"/>
  <c r="AB70" i="1"/>
  <c r="X71" i="1"/>
  <c r="Y71" i="1"/>
  <c r="Z71" i="1"/>
  <c r="AB71" i="1"/>
  <c r="X72" i="1"/>
  <c r="Y72" i="1"/>
  <c r="Z72" i="1"/>
  <c r="AB72" i="1"/>
  <c r="X73" i="1"/>
  <c r="Y73" i="1"/>
  <c r="Z73" i="1"/>
  <c r="AB73" i="1"/>
  <c r="X16" i="1"/>
  <c r="Y16" i="1"/>
  <c r="Z16" i="1"/>
  <c r="AB16" i="1"/>
  <c r="X74" i="1"/>
  <c r="Y74" i="1"/>
  <c r="Z74" i="1"/>
  <c r="AB74" i="1"/>
  <c r="X75" i="1"/>
  <c r="Y75" i="1"/>
  <c r="Z75" i="1"/>
  <c r="AB75" i="1"/>
  <c r="X17" i="1"/>
  <c r="Y17" i="1"/>
  <c r="Z17" i="1"/>
  <c r="AB17" i="1"/>
  <c r="X76" i="1"/>
  <c r="Y76" i="1"/>
  <c r="Z76" i="1"/>
  <c r="AB76" i="1"/>
  <c r="X77" i="1"/>
  <c r="Y77" i="1"/>
  <c r="Z77" i="1"/>
  <c r="AB77" i="1"/>
  <c r="X11" i="1"/>
  <c r="Y11" i="1"/>
  <c r="Z11" i="1"/>
  <c r="AB11" i="1"/>
  <c r="X3" i="1"/>
  <c r="Y3" i="1"/>
  <c r="Z3" i="1"/>
  <c r="AB3" i="1"/>
  <c r="X78" i="1"/>
  <c r="Y78" i="1"/>
  <c r="Z78" i="1"/>
  <c r="AB78" i="1"/>
  <c r="X7" i="1"/>
  <c r="Y7" i="1"/>
  <c r="Z7" i="1"/>
  <c r="AB7" i="1"/>
  <c r="X4" i="1"/>
  <c r="Y4" i="1"/>
  <c r="Z4" i="1"/>
  <c r="AB4" i="1"/>
  <c r="X79" i="1"/>
  <c r="Y79" i="1"/>
  <c r="Z79" i="1"/>
  <c r="AB79" i="1"/>
  <c r="X80" i="1"/>
  <c r="Y80" i="1"/>
  <c r="Z80" i="1"/>
  <c r="AB80" i="1"/>
  <c r="X81" i="1"/>
  <c r="Y81" i="1"/>
  <c r="Z81" i="1"/>
  <c r="AB81" i="1"/>
  <c r="X82" i="1"/>
  <c r="Y82" i="1"/>
  <c r="Z82" i="1"/>
  <c r="AB82" i="1"/>
  <c r="X83" i="1"/>
  <c r="Y83" i="1"/>
  <c r="Z83" i="1"/>
  <c r="AB83" i="1"/>
  <c r="X84" i="1"/>
  <c r="Y84" i="1"/>
  <c r="Z84" i="1"/>
  <c r="AB84" i="1"/>
  <c r="X85" i="1"/>
  <c r="Y85" i="1"/>
  <c r="Z85" i="1"/>
  <c r="AB85" i="1"/>
  <c r="X24" i="1"/>
  <c r="Y24" i="1"/>
  <c r="Z24" i="1"/>
  <c r="AB24" i="1"/>
  <c r="X25" i="1"/>
  <c r="Y25" i="1"/>
  <c r="Z25" i="1"/>
  <c r="AB25" i="1"/>
  <c r="X22" i="1"/>
  <c r="Y22" i="1"/>
  <c r="Z22" i="1"/>
  <c r="AB22" i="1"/>
  <c r="X86" i="1"/>
  <c r="Y86" i="1"/>
  <c r="Z86" i="1"/>
  <c r="AB86" i="1"/>
  <c r="X87" i="1"/>
  <c r="Y87" i="1"/>
  <c r="Z87" i="1"/>
  <c r="AB87" i="1"/>
  <c r="X88" i="1"/>
  <c r="Y88" i="1"/>
  <c r="Z88" i="1"/>
  <c r="AB88" i="1"/>
  <c r="X89" i="1"/>
  <c r="Y89" i="1"/>
  <c r="Z89" i="1"/>
  <c r="AB89" i="1"/>
  <c r="X27" i="1"/>
  <c r="Y27" i="1"/>
  <c r="Z27" i="1"/>
  <c r="AB27" i="1"/>
  <c r="AA28" i="1"/>
  <c r="AA29" i="1"/>
  <c r="AA30" i="1"/>
  <c r="AA20" i="1"/>
  <c r="AA6" i="1"/>
  <c r="AA31" i="1"/>
  <c r="AA8" i="1"/>
  <c r="AA32" i="1"/>
  <c r="AA33" i="1"/>
  <c r="AA34" i="1"/>
  <c r="AA35" i="1"/>
  <c r="AA36" i="1"/>
  <c r="AA37" i="1"/>
  <c r="AA10" i="1"/>
  <c r="AA38" i="1"/>
  <c r="AA39" i="1"/>
  <c r="AA26" i="1"/>
  <c r="AA12" i="1"/>
  <c r="AA40" i="1"/>
  <c r="AA13" i="1"/>
  <c r="AA41" i="1"/>
  <c r="AA42" i="1"/>
  <c r="AA43" i="1"/>
  <c r="AA14" i="1"/>
  <c r="AA18" i="1"/>
  <c r="AA44" i="1"/>
  <c r="AA15" i="1"/>
  <c r="AA45" i="1"/>
  <c r="AA46" i="1"/>
  <c r="AA47" i="1"/>
  <c r="AA48" i="1"/>
  <c r="AA49" i="1"/>
  <c r="AA50" i="1"/>
  <c r="AA51" i="1"/>
  <c r="AA52" i="1"/>
  <c r="AA19" i="1"/>
  <c r="AA53" i="1"/>
  <c r="AA23" i="1"/>
  <c r="AA54" i="1"/>
  <c r="AA21" i="1"/>
  <c r="AA55" i="1"/>
  <c r="AA9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5" i="1"/>
  <c r="AA69" i="1"/>
  <c r="AA2" i="1"/>
  <c r="AA70" i="1"/>
  <c r="AA71" i="1"/>
  <c r="AA72" i="1"/>
  <c r="AA73" i="1"/>
  <c r="AA16" i="1"/>
  <c r="AA74" i="1"/>
  <c r="AA75" i="1"/>
  <c r="AA17" i="1"/>
  <c r="AA76" i="1"/>
  <c r="AA77" i="1"/>
  <c r="AA11" i="1"/>
  <c r="AA3" i="1"/>
  <c r="AA78" i="1"/>
  <c r="AA7" i="1"/>
  <c r="AA4" i="1"/>
  <c r="AA79" i="1"/>
  <c r="AA80" i="1"/>
  <c r="AA81" i="1"/>
  <c r="AA82" i="1"/>
  <c r="AA83" i="1"/>
  <c r="AA84" i="1"/>
  <c r="AA85" i="1"/>
  <c r="AA24" i="1"/>
  <c r="AA25" i="1"/>
  <c r="AA22" i="1"/>
  <c r="AA86" i="1"/>
  <c r="AA87" i="1"/>
  <c r="AA88" i="1"/>
  <c r="AA89" i="1"/>
  <c r="AA27" i="1"/>
  <c r="J28" i="1"/>
  <c r="W28" i="1"/>
  <c r="J29" i="1"/>
  <c r="W29" i="1"/>
  <c r="J30" i="1"/>
  <c r="W30" i="1"/>
  <c r="J20" i="1"/>
  <c r="W20" i="1"/>
  <c r="J6" i="1"/>
  <c r="W6" i="1"/>
  <c r="J31" i="1"/>
  <c r="W31" i="1"/>
  <c r="J8" i="1"/>
  <c r="W8" i="1"/>
  <c r="J32" i="1"/>
  <c r="W32" i="1"/>
  <c r="J33" i="1"/>
  <c r="W33" i="1"/>
  <c r="J34" i="1"/>
  <c r="W34" i="1"/>
  <c r="J35" i="1"/>
  <c r="W35" i="1"/>
  <c r="J36" i="1"/>
  <c r="W36" i="1"/>
  <c r="J37" i="1"/>
  <c r="W37" i="1"/>
  <c r="J10" i="1"/>
  <c r="W10" i="1"/>
  <c r="J38" i="1"/>
  <c r="W38" i="1"/>
  <c r="J39" i="1"/>
  <c r="W39" i="1"/>
  <c r="J26" i="1"/>
  <c r="W26" i="1"/>
  <c r="J12" i="1"/>
  <c r="W12" i="1"/>
  <c r="J40" i="1"/>
  <c r="W40" i="1"/>
  <c r="J13" i="1"/>
  <c r="W13" i="1"/>
  <c r="J41" i="1"/>
  <c r="W41" i="1"/>
  <c r="J42" i="1"/>
  <c r="W42" i="1"/>
  <c r="J43" i="1"/>
  <c r="W43" i="1"/>
  <c r="J14" i="1"/>
  <c r="W14" i="1"/>
  <c r="J18" i="1"/>
  <c r="W18" i="1"/>
  <c r="J44" i="1"/>
  <c r="W44" i="1"/>
  <c r="J15" i="1"/>
  <c r="W15" i="1"/>
  <c r="J45" i="1"/>
  <c r="W45" i="1"/>
  <c r="J46" i="1"/>
  <c r="W46" i="1"/>
  <c r="J47" i="1"/>
  <c r="W47" i="1"/>
  <c r="J48" i="1"/>
  <c r="W48" i="1"/>
  <c r="J49" i="1"/>
  <c r="W49" i="1"/>
  <c r="J50" i="1"/>
  <c r="W50" i="1"/>
  <c r="J51" i="1"/>
  <c r="W51" i="1"/>
  <c r="J52" i="1"/>
  <c r="W52" i="1"/>
  <c r="J19" i="1"/>
  <c r="W19" i="1"/>
  <c r="J53" i="1"/>
  <c r="W53" i="1"/>
  <c r="J23" i="1"/>
  <c r="W23" i="1"/>
  <c r="J54" i="1"/>
  <c r="W54" i="1"/>
  <c r="J21" i="1"/>
  <c r="W21" i="1"/>
  <c r="J55" i="1"/>
  <c r="W55" i="1"/>
  <c r="J9" i="1"/>
  <c r="W9" i="1"/>
  <c r="J56" i="1"/>
  <c r="W56" i="1"/>
  <c r="J57" i="1"/>
  <c r="W57" i="1"/>
  <c r="J58" i="1"/>
  <c r="W58" i="1"/>
  <c r="J59" i="1"/>
  <c r="W59" i="1"/>
  <c r="J60" i="1"/>
  <c r="W60" i="1"/>
  <c r="J61" i="1"/>
  <c r="W61" i="1"/>
  <c r="J62" i="1"/>
  <c r="W62" i="1"/>
  <c r="J63" i="1"/>
  <c r="W63" i="1"/>
  <c r="J64" i="1"/>
  <c r="W64" i="1"/>
  <c r="J65" i="1"/>
  <c r="W65" i="1"/>
  <c r="J66" i="1"/>
  <c r="W66" i="1"/>
  <c r="J67" i="1"/>
  <c r="W67" i="1"/>
  <c r="J68" i="1"/>
  <c r="W68" i="1"/>
  <c r="J5" i="1"/>
  <c r="W5" i="1"/>
  <c r="J69" i="1"/>
  <c r="W69" i="1"/>
  <c r="J2" i="1"/>
  <c r="W2" i="1"/>
  <c r="J70" i="1"/>
  <c r="W70" i="1"/>
  <c r="J71" i="1"/>
  <c r="W71" i="1"/>
  <c r="J72" i="1"/>
  <c r="W72" i="1"/>
  <c r="J73" i="1"/>
  <c r="W73" i="1"/>
  <c r="J16" i="1"/>
  <c r="W16" i="1"/>
  <c r="J74" i="1"/>
  <c r="W74" i="1"/>
  <c r="J75" i="1"/>
  <c r="W75" i="1"/>
  <c r="J17" i="1"/>
  <c r="W17" i="1"/>
  <c r="J76" i="1"/>
  <c r="W76" i="1"/>
  <c r="J77" i="1"/>
  <c r="W77" i="1"/>
  <c r="J11" i="1"/>
  <c r="W11" i="1"/>
  <c r="J3" i="1"/>
  <c r="W3" i="1"/>
  <c r="J78" i="1"/>
  <c r="W78" i="1"/>
  <c r="J7" i="1"/>
  <c r="W7" i="1"/>
  <c r="J4" i="1"/>
  <c r="W4" i="1"/>
  <c r="J79" i="1"/>
  <c r="W79" i="1"/>
  <c r="J80" i="1"/>
  <c r="W80" i="1"/>
  <c r="J81" i="1"/>
  <c r="W81" i="1"/>
  <c r="J82" i="1"/>
  <c r="W82" i="1"/>
  <c r="J83" i="1"/>
  <c r="W83" i="1"/>
  <c r="J84" i="1"/>
  <c r="W84" i="1"/>
  <c r="J85" i="1"/>
  <c r="W85" i="1"/>
  <c r="J24" i="1"/>
  <c r="W24" i="1"/>
  <c r="J25" i="1"/>
  <c r="W25" i="1"/>
  <c r="J22" i="1"/>
  <c r="W22" i="1"/>
  <c r="J86" i="1"/>
  <c r="W86" i="1"/>
  <c r="J87" i="1"/>
  <c r="W87" i="1"/>
  <c r="J88" i="1"/>
  <c r="W88" i="1"/>
  <c r="J89" i="1"/>
  <c r="W89" i="1"/>
  <c r="J27" i="1"/>
  <c r="W27" i="1"/>
  <c r="S20" i="1"/>
  <c r="S28" i="1"/>
  <c r="S29" i="1"/>
  <c r="S30" i="1"/>
  <c r="S6" i="1"/>
  <c r="S31" i="1"/>
  <c r="S8" i="1"/>
  <c r="S32" i="1"/>
  <c r="S33" i="1"/>
  <c r="S34" i="1"/>
  <c r="S35" i="1"/>
  <c r="S36" i="1"/>
  <c r="S37" i="1"/>
  <c r="S10" i="1"/>
  <c r="S38" i="1"/>
  <c r="S39" i="1"/>
  <c r="S26" i="1"/>
  <c r="S12" i="1"/>
  <c r="S40" i="1"/>
  <c r="S13" i="1"/>
  <c r="S41" i="1"/>
  <c r="S42" i="1"/>
  <c r="S43" i="1"/>
  <c r="S14" i="1"/>
  <c r="S18" i="1"/>
  <c r="S44" i="1"/>
  <c r="S15" i="1"/>
  <c r="S45" i="1"/>
  <c r="S46" i="1"/>
  <c r="S47" i="1"/>
  <c r="S48" i="1"/>
  <c r="S49" i="1"/>
  <c r="S50" i="1"/>
  <c r="S51" i="1"/>
  <c r="S52" i="1"/>
  <c r="S19" i="1"/>
  <c r="S53" i="1"/>
  <c r="S23" i="1"/>
  <c r="S54" i="1"/>
  <c r="S21" i="1"/>
  <c r="S55" i="1"/>
  <c r="S9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5" i="1"/>
  <c r="S69" i="1"/>
  <c r="S2" i="1"/>
  <c r="S70" i="1"/>
  <c r="S71" i="1"/>
  <c r="S72" i="1"/>
  <c r="S73" i="1"/>
  <c r="S16" i="1"/>
  <c r="S74" i="1"/>
  <c r="S75" i="1"/>
  <c r="S17" i="1"/>
  <c r="S76" i="1"/>
  <c r="S77" i="1"/>
  <c r="S11" i="1"/>
  <c r="S3" i="1"/>
  <c r="S78" i="1"/>
  <c r="S7" i="1"/>
  <c r="S4" i="1"/>
  <c r="S79" i="1"/>
  <c r="S80" i="1"/>
  <c r="S81" i="1"/>
  <c r="S82" i="1"/>
  <c r="S83" i="1"/>
  <c r="S84" i="1"/>
  <c r="S85" i="1"/>
  <c r="S24" i="1"/>
  <c r="S25" i="1"/>
  <c r="S22" i="1"/>
  <c r="S86" i="1"/>
  <c r="S87" i="1"/>
  <c r="S88" i="1"/>
  <c r="S89" i="1"/>
  <c r="S27" i="1"/>
  <c r="O28" i="1"/>
  <c r="O29" i="1"/>
  <c r="O30" i="1"/>
  <c r="O20" i="1"/>
  <c r="O6" i="1"/>
  <c r="O31" i="1"/>
  <c r="O8" i="1"/>
  <c r="O32" i="1"/>
  <c r="O33" i="1"/>
  <c r="O34" i="1"/>
  <c r="O35" i="1"/>
  <c r="O36" i="1"/>
  <c r="O37" i="1"/>
  <c r="O10" i="1"/>
  <c r="O38" i="1"/>
  <c r="O39" i="1"/>
  <c r="O26" i="1"/>
  <c r="O12" i="1"/>
  <c r="O40" i="1"/>
  <c r="O13" i="1"/>
  <c r="O41" i="1"/>
  <c r="O42" i="1"/>
  <c r="O43" i="1"/>
  <c r="O14" i="1"/>
  <c r="O18" i="1"/>
  <c r="O44" i="1"/>
  <c r="O15" i="1"/>
  <c r="O45" i="1"/>
  <c r="O46" i="1"/>
  <c r="O47" i="1"/>
  <c r="O48" i="1"/>
  <c r="O49" i="1"/>
  <c r="O50" i="1"/>
  <c r="O51" i="1"/>
  <c r="O52" i="1"/>
  <c r="O19" i="1"/>
  <c r="O53" i="1"/>
  <c r="O23" i="1"/>
  <c r="O54" i="1"/>
  <c r="O21" i="1"/>
  <c r="O55" i="1"/>
  <c r="O9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5" i="1"/>
  <c r="O69" i="1"/>
  <c r="O2" i="1"/>
  <c r="O70" i="1"/>
  <c r="O71" i="1"/>
  <c r="O72" i="1"/>
  <c r="O73" i="1"/>
  <c r="O16" i="1"/>
  <c r="O74" i="1"/>
  <c r="O75" i="1"/>
  <c r="O17" i="1"/>
  <c r="O76" i="1"/>
  <c r="O77" i="1"/>
  <c r="O11" i="1"/>
  <c r="O3" i="1"/>
  <c r="O78" i="1"/>
  <c r="O7" i="1"/>
  <c r="O4" i="1"/>
  <c r="O79" i="1"/>
  <c r="O80" i="1"/>
  <c r="O81" i="1"/>
  <c r="O82" i="1"/>
  <c r="O83" i="1"/>
  <c r="O84" i="1"/>
  <c r="O85" i="1"/>
  <c r="O24" i="1"/>
  <c r="O25" i="1"/>
  <c r="O22" i="1"/>
  <c r="O86" i="1"/>
  <c r="O87" i="1"/>
  <c r="O88" i="1"/>
  <c r="O89" i="1"/>
  <c r="O27" i="1"/>
  <c r="K28" i="1"/>
  <c r="K29" i="1"/>
  <c r="K30" i="1"/>
  <c r="K20" i="1"/>
  <c r="K6" i="1"/>
  <c r="K31" i="1"/>
  <c r="K8" i="1"/>
  <c r="K32" i="1"/>
  <c r="K33" i="1"/>
  <c r="K34" i="1"/>
  <c r="K35" i="1"/>
  <c r="K36" i="1"/>
  <c r="K37" i="1"/>
  <c r="K10" i="1"/>
  <c r="K38" i="1"/>
  <c r="K39" i="1"/>
  <c r="K26" i="1"/>
  <c r="K12" i="1"/>
  <c r="K40" i="1"/>
  <c r="K13" i="1"/>
  <c r="K41" i="1"/>
  <c r="K42" i="1"/>
  <c r="K43" i="1"/>
  <c r="K14" i="1"/>
  <c r="K18" i="1"/>
  <c r="K44" i="1"/>
  <c r="K15" i="1"/>
  <c r="K45" i="1"/>
  <c r="K46" i="1"/>
  <c r="K47" i="1"/>
  <c r="K48" i="1"/>
  <c r="K49" i="1"/>
  <c r="K50" i="1"/>
  <c r="K51" i="1"/>
  <c r="K52" i="1"/>
  <c r="K19" i="1"/>
  <c r="K53" i="1"/>
  <c r="K23" i="1"/>
  <c r="K54" i="1"/>
  <c r="K21" i="1"/>
  <c r="K55" i="1"/>
  <c r="K9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" i="1"/>
  <c r="K69" i="1"/>
  <c r="K2" i="1"/>
  <c r="K70" i="1"/>
  <c r="K71" i="1"/>
  <c r="K72" i="1"/>
  <c r="K73" i="1"/>
  <c r="K16" i="1"/>
  <c r="K74" i="1"/>
  <c r="K75" i="1"/>
  <c r="K17" i="1"/>
  <c r="K76" i="1"/>
  <c r="K77" i="1"/>
  <c r="K11" i="1"/>
  <c r="K3" i="1"/>
  <c r="K78" i="1"/>
  <c r="K7" i="1"/>
  <c r="K4" i="1"/>
  <c r="K79" i="1"/>
  <c r="K80" i="1"/>
  <c r="K81" i="1"/>
  <c r="K82" i="1"/>
  <c r="K83" i="1"/>
  <c r="K84" i="1"/>
  <c r="K85" i="1"/>
  <c r="K24" i="1"/>
  <c r="K25" i="1"/>
  <c r="K22" i="1"/>
  <c r="K86" i="1"/>
  <c r="K87" i="1"/>
  <c r="K88" i="1"/>
  <c r="K89" i="1"/>
  <c r="K27" i="1"/>
</calcChain>
</file>

<file path=xl/sharedStrings.xml><?xml version="1.0" encoding="utf-8"?>
<sst xmlns="http://schemas.openxmlformats.org/spreadsheetml/2006/main" count="306" uniqueCount="282">
  <si>
    <t>Country Name</t>
  </si>
  <si>
    <t>Country Code wikipedia</t>
  </si>
  <si>
    <t>Deutsche Bezeichnung</t>
  </si>
  <si>
    <t>Teilnehmer</t>
  </si>
  <si>
    <t>GDP</t>
  </si>
  <si>
    <t>Albania</t>
  </si>
  <si>
    <t>ALB</t>
  </si>
  <si>
    <t>Albanien</t>
  </si>
  <si>
    <t>Andorra</t>
  </si>
  <si>
    <t>AND</t>
  </si>
  <si>
    <t>Argentina</t>
  </si>
  <si>
    <t>ARG</t>
  </si>
  <si>
    <t>Argentinien</t>
  </si>
  <si>
    <t>Armenia</t>
  </si>
  <si>
    <t>ARM</t>
  </si>
  <si>
    <t>Armenien</t>
  </si>
  <si>
    <t>Australia</t>
  </si>
  <si>
    <t>AUS</t>
  </si>
  <si>
    <t>Australien</t>
  </si>
  <si>
    <t>Austria</t>
  </si>
  <si>
    <t>AUT</t>
  </si>
  <si>
    <t>Azerbaijan</t>
  </si>
  <si>
    <t>AZE</t>
  </si>
  <si>
    <t>Aserbaidschan</t>
  </si>
  <si>
    <t>Belarus</t>
  </si>
  <si>
    <t>BLR</t>
  </si>
  <si>
    <t>Belgium</t>
  </si>
  <si>
    <t>BEL</t>
  </si>
  <si>
    <t>Belgien</t>
  </si>
  <si>
    <t>Bermuda</t>
  </si>
  <si>
    <t>BMU</t>
  </si>
  <si>
    <t>Bosnia and Herzegovina</t>
  </si>
  <si>
    <t>BIH</t>
  </si>
  <si>
    <t>Bosnien und Herzegowina</t>
  </si>
  <si>
    <t>Brazil</t>
  </si>
  <si>
    <t>BRA</t>
  </si>
  <si>
    <t>Brasilien</t>
  </si>
  <si>
    <t>British Virgin Islands*</t>
  </si>
  <si>
    <t>IVB</t>
  </si>
  <si>
    <t>Britische Jungferninseln</t>
  </si>
  <si>
    <t>Bulgaria</t>
  </si>
  <si>
    <t>BGR</t>
  </si>
  <si>
    <t>Bulgarien</t>
  </si>
  <si>
    <t>Canada</t>
  </si>
  <si>
    <t>CAN</t>
  </si>
  <si>
    <t>Kanada</t>
  </si>
  <si>
    <t>Cayman Islands</t>
  </si>
  <si>
    <t>CYM</t>
  </si>
  <si>
    <t>Chile</t>
  </si>
  <si>
    <t>CHI</t>
  </si>
  <si>
    <t>China</t>
  </si>
  <si>
    <t>CHN</t>
  </si>
  <si>
    <t>Croatia</t>
  </si>
  <si>
    <t>HRV</t>
  </si>
  <si>
    <t>Kroatien</t>
  </si>
  <si>
    <t>Cyprus</t>
  </si>
  <si>
    <t>CYP</t>
  </si>
  <si>
    <t>Zypern</t>
  </si>
  <si>
    <t>Czech Republic</t>
  </si>
  <si>
    <t>CZE</t>
  </si>
  <si>
    <t>Tschechien</t>
  </si>
  <si>
    <t>Denmark</t>
  </si>
  <si>
    <t>DNK</t>
  </si>
  <si>
    <t>Dominica</t>
  </si>
  <si>
    <t>DMA</t>
  </si>
  <si>
    <t>Estonia</t>
  </si>
  <si>
    <t>EST</t>
  </si>
  <si>
    <t>Estland</t>
  </si>
  <si>
    <t>Finland</t>
  </si>
  <si>
    <t>FIN</t>
  </si>
  <si>
    <t>Finnland</t>
  </si>
  <si>
    <t>France</t>
  </si>
  <si>
    <t>FRA</t>
  </si>
  <si>
    <t>Frankreich</t>
  </si>
  <si>
    <t>Georgia</t>
  </si>
  <si>
    <t>GEO</t>
  </si>
  <si>
    <t>Georgien</t>
  </si>
  <si>
    <t>Germany</t>
  </si>
  <si>
    <t>DEU</t>
  </si>
  <si>
    <t>Deutschland</t>
  </si>
  <si>
    <t>Greece</t>
  </si>
  <si>
    <t>GRC</t>
  </si>
  <si>
    <t>Griechenland</t>
  </si>
  <si>
    <t>Hong Kong SAR</t>
  </si>
  <si>
    <t>HKG</t>
  </si>
  <si>
    <t>Hongkong</t>
  </si>
  <si>
    <t>Hungary</t>
  </si>
  <si>
    <t>HUN</t>
  </si>
  <si>
    <t>Ungarn</t>
  </si>
  <si>
    <t>Iceland</t>
  </si>
  <si>
    <t>ISL</t>
  </si>
  <si>
    <t>Island</t>
  </si>
  <si>
    <t>India</t>
  </si>
  <si>
    <t>IND</t>
  </si>
  <si>
    <t>Indien</t>
  </si>
  <si>
    <t>Iran</t>
  </si>
  <si>
    <t>IRN</t>
  </si>
  <si>
    <t>Ireland</t>
  </si>
  <si>
    <t>IRL</t>
  </si>
  <si>
    <t>Irland</t>
  </si>
  <si>
    <t>Israel</t>
  </si>
  <si>
    <t>ISR</t>
  </si>
  <si>
    <t>Italy</t>
  </si>
  <si>
    <t>ITA</t>
  </si>
  <si>
    <t>Italien</t>
  </si>
  <si>
    <t>Jamaica</t>
  </si>
  <si>
    <t>JAM</t>
  </si>
  <si>
    <t>Jamaika</t>
  </si>
  <si>
    <t>Japan</t>
  </si>
  <si>
    <t>JPN</t>
  </si>
  <si>
    <t>Kazakhstan</t>
  </si>
  <si>
    <t>KAZ</t>
  </si>
  <si>
    <t>Kasachstan</t>
  </si>
  <si>
    <t>Korea</t>
  </si>
  <si>
    <t>KOR</t>
  </si>
  <si>
    <t>Kyrgyz Republic</t>
  </si>
  <si>
    <t>KGZ</t>
  </si>
  <si>
    <t>Kirgisistan</t>
  </si>
  <si>
    <t>Latvia</t>
  </si>
  <si>
    <t>LVA</t>
  </si>
  <si>
    <t>Lettland</t>
  </si>
  <si>
    <t>Lebanon</t>
  </si>
  <si>
    <t>LBN</t>
  </si>
  <si>
    <t>Libanon</t>
  </si>
  <si>
    <t>Liechtenstein</t>
  </si>
  <si>
    <t>LIE</t>
  </si>
  <si>
    <t>Lithuania</t>
  </si>
  <si>
    <t>LTU</t>
  </si>
  <si>
    <t>Litauen</t>
  </si>
  <si>
    <t>Luxembourg</t>
  </si>
  <si>
    <t>LUX</t>
  </si>
  <si>
    <t>Luxemburg</t>
  </si>
  <si>
    <t>Macedonia</t>
  </si>
  <si>
    <t>MKD</t>
  </si>
  <si>
    <t>Mazedonien</t>
  </si>
  <si>
    <t>Malta</t>
  </si>
  <si>
    <t>MLT</t>
  </si>
  <si>
    <t>Mexico</t>
  </si>
  <si>
    <t>MEX</t>
  </si>
  <si>
    <t>Mexiko</t>
  </si>
  <si>
    <t>Moldova</t>
  </si>
  <si>
    <t>MDA</t>
  </si>
  <si>
    <t>Moldawien</t>
  </si>
  <si>
    <t>Monaco</t>
  </si>
  <si>
    <t>MCO</t>
  </si>
  <si>
    <t>Mongolia</t>
  </si>
  <si>
    <t>MNG</t>
  </si>
  <si>
    <t>Mongolei</t>
  </si>
  <si>
    <t>Montenegro</t>
  </si>
  <si>
    <t>MNE</t>
  </si>
  <si>
    <t>Morocco</t>
  </si>
  <si>
    <t>MAR</t>
  </si>
  <si>
    <t>Marokko</t>
  </si>
  <si>
    <t>Nepal</t>
  </si>
  <si>
    <t>NPL</t>
  </si>
  <si>
    <t>Netherlands</t>
  </si>
  <si>
    <t>NLD</t>
  </si>
  <si>
    <t>Niederlande</t>
  </si>
  <si>
    <t>New Zealand</t>
  </si>
  <si>
    <t>NZL</t>
  </si>
  <si>
    <t>Neuseeland</t>
  </si>
  <si>
    <t>Norway</t>
  </si>
  <si>
    <t>NOR</t>
  </si>
  <si>
    <t>Norwegen</t>
  </si>
  <si>
    <t>Pakistan</t>
  </si>
  <si>
    <t>PAK</t>
  </si>
  <si>
    <t>Paraguay</t>
  </si>
  <si>
    <t>PRY</t>
  </si>
  <si>
    <t>Peru</t>
  </si>
  <si>
    <t>PER</t>
  </si>
  <si>
    <t>Philippines</t>
  </si>
  <si>
    <t>PHL</t>
  </si>
  <si>
    <t>Philippinen</t>
  </si>
  <si>
    <t>Poland</t>
  </si>
  <si>
    <t>POL</t>
  </si>
  <si>
    <t>Polen</t>
  </si>
  <si>
    <t>Portugal</t>
  </si>
  <si>
    <t>PRT</t>
  </si>
  <si>
    <t>Romania</t>
  </si>
  <si>
    <t>ROU</t>
  </si>
  <si>
    <t>Russian Federation</t>
  </si>
  <si>
    <t>RUS</t>
  </si>
  <si>
    <t>Russland</t>
  </si>
  <si>
    <t>San Marino</t>
  </si>
  <si>
    <t>SMR</t>
  </si>
  <si>
    <t>Serbia</t>
  </si>
  <si>
    <t>SRB</t>
  </si>
  <si>
    <t>Serbien</t>
  </si>
  <si>
    <t>Slovak Republic</t>
  </si>
  <si>
    <t>SVK</t>
  </si>
  <si>
    <t>Slowakei</t>
  </si>
  <si>
    <t>Slovenia</t>
  </si>
  <si>
    <t>SVN</t>
  </si>
  <si>
    <t>Slowenien</t>
  </si>
  <si>
    <t>Spain</t>
  </si>
  <si>
    <t>ESP</t>
  </si>
  <si>
    <t>Spanien</t>
  </si>
  <si>
    <t>Sweden</t>
  </si>
  <si>
    <t>SWE</t>
  </si>
  <si>
    <t>Schweden</t>
  </si>
  <si>
    <t>Switzerland</t>
  </si>
  <si>
    <t>CHE</t>
  </si>
  <si>
    <t>Schweiz</t>
  </si>
  <si>
    <t>Taiwan*</t>
  </si>
  <si>
    <t>TPE</t>
  </si>
  <si>
    <t>Taiwan</t>
  </si>
  <si>
    <t>Tajikistan</t>
  </si>
  <si>
    <t>TJK</t>
  </si>
  <si>
    <t>Tadschikistan</t>
  </si>
  <si>
    <t>Thailand</t>
  </si>
  <si>
    <t>THA</t>
  </si>
  <si>
    <t>Timor-Leste</t>
  </si>
  <si>
    <t>TLS</t>
  </si>
  <si>
    <t>Osttimor</t>
  </si>
  <si>
    <t>Togo</t>
  </si>
  <si>
    <t>TGO</t>
  </si>
  <si>
    <t>Tonga</t>
  </si>
  <si>
    <t>TON</t>
  </si>
  <si>
    <t>Turkey</t>
  </si>
  <si>
    <t>TUR</t>
  </si>
  <si>
    <t>Ukraine</t>
  </si>
  <si>
    <t>UKR</t>
  </si>
  <si>
    <t>United Kingdom</t>
  </si>
  <si>
    <t>GBR</t>
  </si>
  <si>
    <t>United States</t>
  </si>
  <si>
    <t>USA</t>
  </si>
  <si>
    <t>Vereinigte Staaten</t>
  </si>
  <si>
    <t>Uzbekistan</t>
  </si>
  <si>
    <t>UZB</t>
  </si>
  <si>
    <t>Usbekistan</t>
  </si>
  <si>
    <t>Venezuela</t>
  </si>
  <si>
    <t>VEN</t>
  </si>
  <si>
    <t>Virgin Islands (U.S.)</t>
  </si>
  <si>
    <t>VIR</t>
  </si>
  <si>
    <t>Zimbabwe</t>
  </si>
  <si>
    <t>ZWE</t>
  </si>
  <si>
    <t>Simbabwe</t>
  </si>
  <si>
    <t>Amerikanische Jungferninseln*</t>
  </si>
  <si>
    <t>Bevölkerung</t>
  </si>
  <si>
    <t>Österreich</t>
  </si>
  <si>
    <t>Weißrussland</t>
  </si>
  <si>
    <t>Großbritannien</t>
  </si>
  <si>
    <t>Dänemark</t>
  </si>
  <si>
    <t>Rumänien</t>
  </si>
  <si>
    <t>Südkorea</t>
  </si>
  <si>
    <t>Türkei</t>
  </si>
  <si>
    <t>Gold</t>
  </si>
  <si>
    <t>Silber</t>
  </si>
  <si>
    <t>Bronze</t>
  </si>
  <si>
    <t>Summe</t>
  </si>
  <si>
    <t>GoldproTeilnehmer</t>
  </si>
  <si>
    <t>Silberproeilnehmer</t>
  </si>
  <si>
    <t>Bronze Pro Teilnehmer</t>
  </si>
  <si>
    <t>MedaillensummeproTeilnehmer</t>
  </si>
  <si>
    <t>BronzeproGDP</t>
  </si>
  <si>
    <t>SilberproGDP</t>
  </si>
  <si>
    <t>GoldproGDP</t>
  </si>
  <si>
    <t>MedaillensummeproGDP</t>
  </si>
  <si>
    <t>GoldproEinwohner</t>
  </si>
  <si>
    <t>SilberproEinwohner</t>
  </si>
  <si>
    <t>BronzeproEinwohner</t>
  </si>
  <si>
    <t>MedaillensummeproEinwohner</t>
  </si>
  <si>
    <t>Gew_Gold_Teilnehmer</t>
  </si>
  <si>
    <t>Gew_Silber_Teilnehmer</t>
  </si>
  <si>
    <t>Gew_Bronze_Teilnehmer</t>
  </si>
  <si>
    <t>Gew_Summe_Teilnehmer</t>
  </si>
  <si>
    <t>Gew_Score_Teilnehmer</t>
  </si>
  <si>
    <t>Gew_Gold_Bev</t>
  </si>
  <si>
    <t>Gew_Silber_ Bev</t>
  </si>
  <si>
    <t>Gew_Bronze_Bev</t>
  </si>
  <si>
    <t>Gew_Summe_Bev</t>
  </si>
  <si>
    <t>Gew_Score_Bev</t>
  </si>
  <si>
    <t>Score</t>
  </si>
  <si>
    <t>Offizieller Rang</t>
  </si>
  <si>
    <t>Teilnehmer gew Rang</t>
  </si>
  <si>
    <t>GDP_gew_Rang</t>
  </si>
  <si>
    <t>Bev_gew_Rang</t>
  </si>
  <si>
    <t>GDP_Gold_gew</t>
  </si>
  <si>
    <t>GDP_Silber_gew</t>
  </si>
  <si>
    <t>GDP_Bronze_gew</t>
  </si>
  <si>
    <t>GDP_Summe_gew</t>
  </si>
  <si>
    <t>GDP_Score_gew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</si>
</sst>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70" fontId="0" fillId="33" borderId="0" xfId="0" applyNumberFormat="1" applyFill="1"/>
    <xf numFmtId="170" fontId="0" fillId="34" borderId="0" xfId="0" applyNumberFormat="1" applyFill="1"/>
    <xf numFmtId="170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99FF99"/>
      <color rgb="FFFF66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Gold</c:v>
          </c:tx>
          <c:spPr>
            <a:solidFill>
              <a:srgbClr val="FFFF00"/>
            </a:solidFill>
          </c:spPr>
          <c:invertIfNegative val="0"/>
          <c:dLbls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'Merge of Teilnehmeranzahl_BEvöl'!$C$2:$C$26</c:f>
              <c:strCache>
                <c:ptCount val="25"/>
                <c:pt idx="0">
                  <c:v>Norwegen</c:v>
                </c:pt>
                <c:pt idx="1">
                  <c:v>Slowenien</c:v>
                </c:pt>
                <c:pt idx="2">
                  <c:v>Schweiz</c:v>
                </c:pt>
                <c:pt idx="3">
                  <c:v>Niederlande</c:v>
                </c:pt>
                <c:pt idx="4">
                  <c:v>Österreich</c:v>
                </c:pt>
                <c:pt idx="5">
                  <c:v>Schweden</c:v>
                </c:pt>
                <c:pt idx="6">
                  <c:v>Weißrussland</c:v>
                </c:pt>
                <c:pt idx="7">
                  <c:v>Lettland</c:v>
                </c:pt>
                <c:pt idx="8">
                  <c:v>Kanada</c:v>
                </c:pt>
                <c:pt idx="9">
                  <c:v>Slowakei</c:v>
                </c:pt>
                <c:pt idx="10">
                  <c:v>Kroatien</c:v>
                </c:pt>
                <c:pt idx="11">
                  <c:v>Tschechien</c:v>
                </c:pt>
                <c:pt idx="12">
                  <c:v>Finnland</c:v>
                </c:pt>
                <c:pt idx="13">
                  <c:v>Deutschland</c:v>
                </c:pt>
                <c:pt idx="14">
                  <c:v>Polen</c:v>
                </c:pt>
                <c:pt idx="15">
                  <c:v>Russland</c:v>
                </c:pt>
                <c:pt idx="16">
                  <c:v>Frankreich</c:v>
                </c:pt>
                <c:pt idx="17">
                  <c:v>Italien</c:v>
                </c:pt>
                <c:pt idx="18">
                  <c:v>Australien</c:v>
                </c:pt>
                <c:pt idx="19">
                  <c:v>Südkorea</c:v>
                </c:pt>
                <c:pt idx="20">
                  <c:v>Vereinigte Staaten</c:v>
                </c:pt>
                <c:pt idx="21">
                  <c:v>Japan</c:v>
                </c:pt>
                <c:pt idx="22">
                  <c:v>Ukraine</c:v>
                </c:pt>
                <c:pt idx="23">
                  <c:v>Großbritannien</c:v>
                </c:pt>
                <c:pt idx="24">
                  <c:v>China</c:v>
                </c:pt>
              </c:strCache>
            </c:strRef>
          </c:cat>
          <c:val>
            <c:numRef>
              <c:f>'Merge of Teilnehmeranzahl_BEvöl'!$AH$2:$AH$26</c:f>
              <c:numCache>
                <c:formatCode>General</c:formatCode>
                <c:ptCount val="25"/>
                <c:pt idx="0">
                  <c:v>11.19</c:v>
                </c:pt>
                <c:pt idx="1">
                  <c:v>6.82</c:v>
                </c:pt>
                <c:pt idx="2">
                  <c:v>8.7799999999999994</c:v>
                </c:pt>
                <c:pt idx="3">
                  <c:v>3.35</c:v>
                </c:pt>
                <c:pt idx="4">
                  <c:v>1.66</c:v>
                </c:pt>
                <c:pt idx="5">
                  <c:v>0</c:v>
                </c:pt>
                <c:pt idx="6">
                  <c:v>2.97</c:v>
                </c:pt>
                <c:pt idx="7">
                  <c:v>0</c:v>
                </c:pt>
                <c:pt idx="8">
                  <c:v>1.61</c:v>
                </c:pt>
                <c:pt idx="9">
                  <c:v>2.59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</c:v>
                </c:pt>
                <c:pt idx="14">
                  <c:v>0.73</c:v>
                </c:pt>
                <c:pt idx="15">
                  <c:v>0.2</c:v>
                </c:pt>
                <c:pt idx="16">
                  <c:v>0.43</c:v>
                </c:pt>
                <c:pt idx="17">
                  <c:v>0</c:v>
                </c:pt>
                <c:pt idx="18">
                  <c:v>0</c:v>
                </c:pt>
                <c:pt idx="19">
                  <c:v>0.28000000000000003</c:v>
                </c:pt>
                <c:pt idx="20">
                  <c:v>0.18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</c:numCache>
            </c:numRef>
          </c:val>
        </c:ser>
        <c:ser>
          <c:idx val="1"/>
          <c:order val="1"/>
          <c:tx>
            <c:v>Silber</c:v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6"/>
              <c:delete val="1"/>
            </c:dLbl>
            <c:dLbl>
              <c:idx val="7"/>
              <c:delete val="1"/>
            </c:dLbl>
            <c:dLbl>
              <c:idx val="9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'Merge of Teilnehmeranzahl_BEvöl'!$C$2:$C$26</c:f>
              <c:strCache>
                <c:ptCount val="25"/>
                <c:pt idx="0">
                  <c:v>Norwegen</c:v>
                </c:pt>
                <c:pt idx="1">
                  <c:v>Slowenien</c:v>
                </c:pt>
                <c:pt idx="2">
                  <c:v>Schweiz</c:v>
                </c:pt>
                <c:pt idx="3">
                  <c:v>Niederlande</c:v>
                </c:pt>
                <c:pt idx="4">
                  <c:v>Österreich</c:v>
                </c:pt>
                <c:pt idx="5">
                  <c:v>Schweden</c:v>
                </c:pt>
                <c:pt idx="6">
                  <c:v>Weißrussland</c:v>
                </c:pt>
                <c:pt idx="7">
                  <c:v>Lettland</c:v>
                </c:pt>
                <c:pt idx="8">
                  <c:v>Kanada</c:v>
                </c:pt>
                <c:pt idx="9">
                  <c:v>Slowakei</c:v>
                </c:pt>
                <c:pt idx="10">
                  <c:v>Kroatien</c:v>
                </c:pt>
                <c:pt idx="11">
                  <c:v>Tschechien</c:v>
                </c:pt>
                <c:pt idx="12">
                  <c:v>Finnland</c:v>
                </c:pt>
                <c:pt idx="13">
                  <c:v>Deutschland</c:v>
                </c:pt>
                <c:pt idx="14">
                  <c:v>Polen</c:v>
                </c:pt>
                <c:pt idx="15">
                  <c:v>Russland</c:v>
                </c:pt>
                <c:pt idx="16">
                  <c:v>Frankreich</c:v>
                </c:pt>
                <c:pt idx="17">
                  <c:v>Italien</c:v>
                </c:pt>
                <c:pt idx="18">
                  <c:v>Australien</c:v>
                </c:pt>
                <c:pt idx="19">
                  <c:v>Südkorea</c:v>
                </c:pt>
                <c:pt idx="20">
                  <c:v>Vereinigte Staaten</c:v>
                </c:pt>
                <c:pt idx="21">
                  <c:v>Japan</c:v>
                </c:pt>
                <c:pt idx="22">
                  <c:v>Ukraine</c:v>
                </c:pt>
                <c:pt idx="23">
                  <c:v>Großbritannien</c:v>
                </c:pt>
                <c:pt idx="24">
                  <c:v>China</c:v>
                </c:pt>
              </c:strCache>
            </c:strRef>
          </c:cat>
          <c:val>
            <c:numRef>
              <c:f>'Merge of Teilnehmeranzahl_BEvöl'!$AI$2:$AI$26</c:f>
              <c:numCache>
                <c:formatCode>General</c:formatCode>
                <c:ptCount val="25"/>
                <c:pt idx="0">
                  <c:v>7.32</c:v>
                </c:pt>
                <c:pt idx="1">
                  <c:v>5.95</c:v>
                </c:pt>
                <c:pt idx="2">
                  <c:v>1.53</c:v>
                </c:pt>
                <c:pt idx="3">
                  <c:v>2.19</c:v>
                </c:pt>
                <c:pt idx="4">
                  <c:v>5.78</c:v>
                </c:pt>
                <c:pt idx="5">
                  <c:v>6.43</c:v>
                </c:pt>
                <c:pt idx="6">
                  <c:v>0</c:v>
                </c:pt>
                <c:pt idx="7">
                  <c:v>0</c:v>
                </c:pt>
                <c:pt idx="8">
                  <c:v>1.4</c:v>
                </c:pt>
                <c:pt idx="9">
                  <c:v>0</c:v>
                </c:pt>
                <c:pt idx="10">
                  <c:v>2.87</c:v>
                </c:pt>
                <c:pt idx="11">
                  <c:v>2.33</c:v>
                </c:pt>
                <c:pt idx="12">
                  <c:v>2.2599999999999998</c:v>
                </c:pt>
                <c:pt idx="13">
                  <c:v>0.3</c:v>
                </c:pt>
                <c:pt idx="14">
                  <c:v>0</c:v>
                </c:pt>
                <c:pt idx="15">
                  <c:v>0.43</c:v>
                </c:pt>
                <c:pt idx="16">
                  <c:v>0</c:v>
                </c:pt>
                <c:pt idx="17">
                  <c:v>0.4</c:v>
                </c:pt>
                <c:pt idx="18">
                  <c:v>0.54</c:v>
                </c:pt>
                <c:pt idx="19">
                  <c:v>0</c:v>
                </c:pt>
                <c:pt idx="20">
                  <c:v>0.08</c:v>
                </c:pt>
                <c:pt idx="21">
                  <c:v>0.19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</c:numCache>
            </c:numRef>
          </c:val>
        </c:ser>
        <c:ser>
          <c:idx val="2"/>
          <c:order val="2"/>
          <c:tx>
            <c:v>Bronze</c:v>
          </c:tx>
          <c:spPr>
            <a:solidFill>
              <a:srgbClr val="FFC000"/>
            </a:solidFill>
          </c:spPr>
          <c:invertIfNegative val="0"/>
          <c:dLbls>
            <c:dLbl>
              <c:idx val="4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'Merge of Teilnehmeranzahl_BEvöl'!$C$2:$C$26</c:f>
              <c:strCache>
                <c:ptCount val="25"/>
                <c:pt idx="0">
                  <c:v>Norwegen</c:v>
                </c:pt>
                <c:pt idx="1">
                  <c:v>Slowenien</c:v>
                </c:pt>
                <c:pt idx="2">
                  <c:v>Schweiz</c:v>
                </c:pt>
                <c:pt idx="3">
                  <c:v>Niederlande</c:v>
                </c:pt>
                <c:pt idx="4">
                  <c:v>Österreich</c:v>
                </c:pt>
                <c:pt idx="5">
                  <c:v>Schweden</c:v>
                </c:pt>
                <c:pt idx="6">
                  <c:v>Weißrussland</c:v>
                </c:pt>
                <c:pt idx="7">
                  <c:v>Lettland</c:v>
                </c:pt>
                <c:pt idx="8">
                  <c:v>Kanada</c:v>
                </c:pt>
                <c:pt idx="9">
                  <c:v>Slowakei</c:v>
                </c:pt>
                <c:pt idx="10">
                  <c:v>Kroatien</c:v>
                </c:pt>
                <c:pt idx="11">
                  <c:v>Tschechien</c:v>
                </c:pt>
                <c:pt idx="12">
                  <c:v>Finnland</c:v>
                </c:pt>
                <c:pt idx="13">
                  <c:v>Deutschland</c:v>
                </c:pt>
                <c:pt idx="14">
                  <c:v>Polen</c:v>
                </c:pt>
                <c:pt idx="15">
                  <c:v>Russland</c:v>
                </c:pt>
                <c:pt idx="16">
                  <c:v>Frankreich</c:v>
                </c:pt>
                <c:pt idx="17">
                  <c:v>Italien</c:v>
                </c:pt>
                <c:pt idx="18">
                  <c:v>Australien</c:v>
                </c:pt>
                <c:pt idx="19">
                  <c:v>Südkorea</c:v>
                </c:pt>
                <c:pt idx="20">
                  <c:v>Vereinigte Staaten</c:v>
                </c:pt>
                <c:pt idx="21">
                  <c:v>Japan</c:v>
                </c:pt>
                <c:pt idx="22">
                  <c:v>Ukraine</c:v>
                </c:pt>
                <c:pt idx="23">
                  <c:v>Großbritannien</c:v>
                </c:pt>
                <c:pt idx="24">
                  <c:v>China</c:v>
                </c:pt>
              </c:strCache>
            </c:strRef>
          </c:cat>
          <c:val>
            <c:numRef>
              <c:f>'Merge of Teilnehmeranzahl_BEvöl'!$AJ$2:$AJ$26</c:f>
              <c:numCache>
                <c:formatCode>General</c:formatCode>
                <c:ptCount val="25"/>
                <c:pt idx="0">
                  <c:v>11.69</c:v>
                </c:pt>
                <c:pt idx="1">
                  <c:v>9.51</c:v>
                </c:pt>
                <c:pt idx="2">
                  <c:v>1.22</c:v>
                </c:pt>
                <c:pt idx="3">
                  <c:v>3.5</c:v>
                </c:pt>
                <c:pt idx="4">
                  <c:v>0</c:v>
                </c:pt>
                <c:pt idx="5">
                  <c:v>2.06</c:v>
                </c:pt>
                <c:pt idx="6">
                  <c:v>1.03</c:v>
                </c:pt>
                <c:pt idx="7">
                  <c:v>9.66</c:v>
                </c:pt>
                <c:pt idx="8">
                  <c:v>0.56000000000000005</c:v>
                </c:pt>
                <c:pt idx="9">
                  <c:v>0</c:v>
                </c:pt>
                <c:pt idx="10">
                  <c:v>0</c:v>
                </c:pt>
                <c:pt idx="11">
                  <c:v>0.93</c:v>
                </c:pt>
                <c:pt idx="12">
                  <c:v>0</c:v>
                </c:pt>
                <c:pt idx="13">
                  <c:v>0.12</c:v>
                </c:pt>
                <c:pt idx="14">
                  <c:v>0</c:v>
                </c:pt>
                <c:pt idx="15">
                  <c:v>0.27</c:v>
                </c:pt>
                <c:pt idx="16">
                  <c:v>0.3</c:v>
                </c:pt>
                <c:pt idx="17">
                  <c:v>0.32</c:v>
                </c:pt>
                <c:pt idx="18">
                  <c:v>0</c:v>
                </c:pt>
                <c:pt idx="19">
                  <c:v>0.2</c:v>
                </c:pt>
                <c:pt idx="20">
                  <c:v>0.19</c:v>
                </c:pt>
                <c:pt idx="21">
                  <c:v>0.08</c:v>
                </c:pt>
                <c:pt idx="22">
                  <c:v>0.21</c:v>
                </c:pt>
                <c:pt idx="23">
                  <c:v>0.15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95424"/>
        <c:axId val="189896960"/>
      </c:barChart>
      <c:catAx>
        <c:axId val="189895424"/>
        <c:scaling>
          <c:orientation val="maxMin"/>
        </c:scaling>
        <c:delete val="0"/>
        <c:axPos val="l"/>
        <c:majorTickMark val="out"/>
        <c:minorTickMark val="none"/>
        <c:tickLblPos val="nextTo"/>
        <c:crossAx val="189896960"/>
        <c:crosses val="autoZero"/>
        <c:auto val="1"/>
        <c:lblAlgn val="ctr"/>
        <c:lblOffset val="100"/>
        <c:noMultiLvlLbl val="0"/>
      </c:catAx>
      <c:valAx>
        <c:axId val="189896960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8989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1308259972933"/>
          <c:y val="6.7268780591615243E-2"/>
          <c:w val="0.10482874041608276"/>
          <c:h val="0.1303273036816343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1</xdr:row>
      <xdr:rowOff>104775</xdr:rowOff>
    </xdr:from>
    <xdr:to>
      <xdr:col>12</xdr:col>
      <xdr:colOff>428625</xdr:colOff>
      <xdr:row>29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tabSelected="1" workbookViewId="0">
      <selection activeCell="AG2" sqref="AG2"/>
    </sheetView>
  </sheetViews>
  <sheetFormatPr baseColWidth="10" defaultRowHeight="15" x14ac:dyDescent="0.25"/>
  <cols>
    <col min="1" max="1" width="13.85546875" customWidth="1"/>
    <col min="3" max="3" width="15.5703125" customWidth="1"/>
    <col min="4" max="4" width="5.5703125" customWidth="1"/>
    <col min="5" max="5" width="12.7109375" bestFit="1" customWidth="1"/>
    <col min="6" max="6" width="17.42578125" style="1" bestFit="1" customWidth="1"/>
    <col min="7" max="7" width="5.140625" bestFit="1" customWidth="1"/>
    <col min="8" max="8" width="4.7109375" customWidth="1"/>
    <col min="9" max="9" width="4.85546875" customWidth="1"/>
    <col min="10" max="10" width="7.7109375" bestFit="1" customWidth="1"/>
    <col min="11" max="11" width="6.28515625" bestFit="1" customWidth="1"/>
    <col min="12" max="15" width="15.5703125" style="3" bestFit="1" customWidth="1"/>
    <col min="16" max="19" width="15.5703125" style="4" bestFit="1" customWidth="1"/>
    <col min="20" max="20" width="15.5703125" style="5" bestFit="1" customWidth="1"/>
    <col min="21" max="21" width="19" style="5" bestFit="1" customWidth="1"/>
    <col min="22" max="23" width="15.5703125" style="5" bestFit="1" customWidth="1"/>
    <col min="24" max="27" width="11.42578125" style="9"/>
    <col min="28" max="28" width="8" style="9" customWidth="1"/>
    <col min="29" max="33" width="11.42578125" style="10"/>
    <col min="34" max="38" width="11.42578125" style="11"/>
    <col min="39" max="39" width="13.5703125" style="12" customWidth="1"/>
    <col min="40" max="42" width="11.42578125" style="12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238</v>
      </c>
      <c r="F1" t="s">
        <v>4</v>
      </c>
      <c r="G1" t="s">
        <v>246</v>
      </c>
      <c r="H1" t="s">
        <v>247</v>
      </c>
      <c r="I1" t="s">
        <v>248</v>
      </c>
      <c r="J1" t="s">
        <v>249</v>
      </c>
      <c r="K1" t="s">
        <v>272</v>
      </c>
      <c r="L1" s="3" t="s">
        <v>250</v>
      </c>
      <c r="M1" s="3" t="s">
        <v>251</v>
      </c>
      <c r="N1" s="3" t="s">
        <v>252</v>
      </c>
      <c r="O1" s="3" t="s">
        <v>253</v>
      </c>
      <c r="P1" s="4" t="s">
        <v>256</v>
      </c>
      <c r="Q1" s="4" t="s">
        <v>255</v>
      </c>
      <c r="R1" s="4" t="s">
        <v>254</v>
      </c>
      <c r="S1" s="4" t="s">
        <v>257</v>
      </c>
      <c r="T1" s="5" t="s">
        <v>258</v>
      </c>
      <c r="U1" s="5" t="s">
        <v>259</v>
      </c>
      <c r="V1" s="5" t="s">
        <v>260</v>
      </c>
      <c r="W1" s="5" t="s">
        <v>261</v>
      </c>
      <c r="X1" s="9" t="s">
        <v>262</v>
      </c>
      <c r="Y1" s="9" t="s">
        <v>263</v>
      </c>
      <c r="Z1" s="9" t="s">
        <v>264</v>
      </c>
      <c r="AA1" s="9" t="s">
        <v>265</v>
      </c>
      <c r="AB1" s="9" t="s">
        <v>266</v>
      </c>
      <c r="AC1" s="10" t="s">
        <v>277</v>
      </c>
      <c r="AD1" s="10" t="s">
        <v>278</v>
      </c>
      <c r="AE1" s="10" t="s">
        <v>279</v>
      </c>
      <c r="AF1" s="10" t="s">
        <v>280</v>
      </c>
      <c r="AG1" s="10" t="s">
        <v>281</v>
      </c>
      <c r="AH1" s="11" t="s">
        <v>267</v>
      </c>
      <c r="AI1" s="11" t="s">
        <v>268</v>
      </c>
      <c r="AJ1" s="11" t="s">
        <v>269</v>
      </c>
      <c r="AK1" s="11" t="s">
        <v>270</v>
      </c>
      <c r="AL1" s="11" t="s">
        <v>271</v>
      </c>
      <c r="AM1" s="12" t="s">
        <v>273</v>
      </c>
      <c r="AN1" s="12" t="s">
        <v>274</v>
      </c>
      <c r="AO1" s="12" t="s">
        <v>275</v>
      </c>
      <c r="AP1" s="12" t="s">
        <v>276</v>
      </c>
    </row>
    <row r="2" spans="1:42" x14ac:dyDescent="0.25">
      <c r="A2" t="s">
        <v>161</v>
      </c>
      <c r="B2" t="s">
        <v>162</v>
      </c>
      <c r="C2" t="s">
        <v>163</v>
      </c>
      <c r="D2">
        <v>119</v>
      </c>
      <c r="E2" s="1">
        <v>5018869</v>
      </c>
      <c r="F2" s="1">
        <v>446580833691</v>
      </c>
      <c r="G2">
        <v>4</v>
      </c>
      <c r="H2">
        <v>3</v>
      </c>
      <c r="I2">
        <v>6</v>
      </c>
      <c r="J2">
        <f>G2+H2+I2</f>
        <v>13</v>
      </c>
      <c r="K2">
        <f>G2*3+H2*2+I2*1</f>
        <v>24</v>
      </c>
      <c r="L2" s="6">
        <f>G2/D2</f>
        <v>3.3613445378151259E-2</v>
      </c>
      <c r="M2" s="6">
        <f>H2/D2</f>
        <v>2.5210084033613446E-2</v>
      </c>
      <c r="N2" s="6">
        <f>I2/D2</f>
        <v>5.0420168067226892E-2</v>
      </c>
      <c r="O2" s="6">
        <f>J2/D2</f>
        <v>0.1092436974789916</v>
      </c>
      <c r="P2" s="7">
        <f>(G2/F2)*1000000000</f>
        <v>8.9569450774228607E-3</v>
      </c>
      <c r="Q2" s="7">
        <f>(H2/F2)*1000000000</f>
        <v>6.7177088080671464E-3</v>
      </c>
      <c r="R2" s="7">
        <f>(I2/F2)*1000000000</f>
        <v>1.3435417616134293E-2</v>
      </c>
      <c r="S2" s="7">
        <f>J2/F2*1000000000</f>
        <v>2.9110071501624302E-2</v>
      </c>
      <c r="T2" s="8">
        <f>(G2/E2)*100000</f>
        <v>7.9699231041894109E-2</v>
      </c>
      <c r="U2" s="8">
        <f>(H2/E2)*100000</f>
        <v>5.9774423281420574E-2</v>
      </c>
      <c r="V2" s="8">
        <f>(I2/E2)*100000</f>
        <v>0.11954884656284115</v>
      </c>
      <c r="W2" s="8">
        <f>(J2/E2)*100000</f>
        <v>0.2590225008861558</v>
      </c>
      <c r="X2" s="9">
        <f>ROUND(((L2/SUM(L$2:L$89))*SUM(G$2:G$89)),2)</f>
        <v>3.04</v>
      </c>
      <c r="Y2" s="9">
        <f>ROUND(((M2/SUM(M$2:M$89))*SUM(H$2:H$89)),2)</f>
        <v>2.25</v>
      </c>
      <c r="Z2" s="9">
        <f>ROUND(((N2/SUM(N$2:N$89))*SUM(I$2:I$89)),2)</f>
        <v>4.28</v>
      </c>
      <c r="AA2" s="9">
        <f>X2+Y2+Z2</f>
        <v>9.57</v>
      </c>
      <c r="AB2" s="9">
        <f>X2*3+Y2*2+Z2</f>
        <v>17.900000000000002</v>
      </c>
      <c r="AC2" s="10">
        <f>ROUND(((P2/SUM(P$2:P$89))*SUM(G$2:G$89)),2)</f>
        <v>3.38</v>
      </c>
      <c r="AD2" s="10">
        <f>ROUND(((Q2/SUM(Q$2:Q$89))*SUM(H$2:H$89)),2)</f>
        <v>2.5499999999999998</v>
      </c>
      <c r="AE2" s="10">
        <f>ROUND(((R2/SUM(R$2:R$89))*SUM(I$2:I$89)),2)</f>
        <v>2.89</v>
      </c>
      <c r="AF2" s="10">
        <f>SUM(AC2:AE2)</f>
        <v>8.82</v>
      </c>
      <c r="AG2" s="10">
        <f>AC2*3+AD2*2+AE2</f>
        <v>18.13</v>
      </c>
      <c r="AH2" s="11">
        <f>ROUND(((T2/SUM(T$2:T$89))*SUM(G$2:G$89)),2)</f>
        <v>11.19</v>
      </c>
      <c r="AI2" s="11">
        <f>ROUND(((U2/SUM(U$2:U$89))*SUM(H$2:H$89)),2)</f>
        <v>7.32</v>
      </c>
      <c r="AJ2" s="11">
        <f>ROUND(((V2/SUM(V$2:V$89))*SUM(I$2:I$89)),2)</f>
        <v>11.69</v>
      </c>
      <c r="AK2" s="11">
        <f>SUM(AH2:AJ2)</f>
        <v>30.199999999999996</v>
      </c>
      <c r="AL2" s="11">
        <f>AH2*3+AI2*2+AJ2</f>
        <v>59.9</v>
      </c>
      <c r="AM2" s="12">
        <f>RANK(K2,K$2:K$89)</f>
        <v>2</v>
      </c>
      <c r="AN2" s="12">
        <f>RANK(AB2,AB$2:AB$89)</f>
        <v>3</v>
      </c>
      <c r="AO2" s="12">
        <f>RANK(AG2,AG$2:AG$89)</f>
        <v>3</v>
      </c>
      <c r="AP2" s="12">
        <f>RANK(AL2,AL$2:AL$89)</f>
        <v>1</v>
      </c>
    </row>
    <row r="3" spans="1:42" x14ac:dyDescent="0.25">
      <c r="A3" t="s">
        <v>191</v>
      </c>
      <c r="B3" t="s">
        <v>192</v>
      </c>
      <c r="C3" t="s">
        <v>193</v>
      </c>
      <c r="D3">
        <v>67</v>
      </c>
      <c r="E3" s="1">
        <v>2058152</v>
      </c>
      <c r="F3" s="1">
        <v>39455227764</v>
      </c>
      <c r="G3">
        <v>1</v>
      </c>
      <c r="H3" s="1">
        <v>1</v>
      </c>
      <c r="I3">
        <v>2</v>
      </c>
      <c r="J3">
        <f>G3+H3+I3</f>
        <v>4</v>
      </c>
      <c r="K3">
        <f>G3*3+H3*2+I3*1</f>
        <v>7</v>
      </c>
      <c r="L3" s="6">
        <f>G3/D3</f>
        <v>1.4925373134328358E-2</v>
      </c>
      <c r="M3" s="6">
        <f>H3/D3</f>
        <v>1.4925373134328358E-2</v>
      </c>
      <c r="N3" s="6">
        <f>I3/D3</f>
        <v>2.9850746268656716E-2</v>
      </c>
      <c r="O3" s="6">
        <f>J3/D3</f>
        <v>5.9701492537313432E-2</v>
      </c>
      <c r="P3" s="7">
        <f>(G3/F3)*1000000000</f>
        <v>2.5345183811419449E-2</v>
      </c>
      <c r="Q3" s="7">
        <f>(H3/F3)*1000000000</f>
        <v>2.5345183811419449E-2</v>
      </c>
      <c r="R3" s="7">
        <f>(I3/F3)*1000000000</f>
        <v>5.0690367622838899E-2</v>
      </c>
      <c r="S3" s="7">
        <f>J3/F3*1000000000</f>
        <v>0.1013807352456778</v>
      </c>
      <c r="T3" s="8">
        <f>(G3/E3)*100000</f>
        <v>4.8587276352766953E-2</v>
      </c>
      <c r="U3" s="8">
        <f>(H3/E3)*100000</f>
        <v>4.8587276352766953E-2</v>
      </c>
      <c r="V3" s="8">
        <f>(I3/E3)*100000</f>
        <v>9.7174552705533906E-2</v>
      </c>
      <c r="W3" s="8">
        <f>(J3/E3)*100000</f>
        <v>0.19434910541106781</v>
      </c>
      <c r="X3" s="9">
        <f>ROUND(((L3/SUM(L$2:L$89))*SUM(G$2:G$89)),2)</f>
        <v>1.35</v>
      </c>
      <c r="Y3" s="9">
        <f>ROUND(((M3/SUM(M$2:M$89))*SUM(H$2:H$89)),2)</f>
        <v>1.33</v>
      </c>
      <c r="Z3" s="9">
        <f>ROUND(((N3/SUM(N$2:N$89))*SUM(I$2:I$89)),2)</f>
        <v>2.54</v>
      </c>
      <c r="AA3" s="9">
        <f>X3+Y3+Z3</f>
        <v>5.2200000000000006</v>
      </c>
      <c r="AB3" s="9">
        <f>X3*3+Y3*2+Z3</f>
        <v>9.25</v>
      </c>
      <c r="AC3" s="10">
        <f>ROUND(((P3/SUM(P$2:P$89))*SUM(G$2:G$89)),2)</f>
        <v>9.56</v>
      </c>
      <c r="AD3" s="10">
        <f>ROUND(((Q3/SUM(Q$2:Q$89))*SUM(H$2:H$89)),2)</f>
        <v>9.6199999999999992</v>
      </c>
      <c r="AE3" s="10">
        <f>ROUND(((R3/SUM(R$2:R$89))*SUM(I$2:I$89)),2)</f>
        <v>10.91</v>
      </c>
      <c r="AF3" s="10">
        <f>SUM(AC3:AE3)</f>
        <v>30.09</v>
      </c>
      <c r="AG3" s="10">
        <f>AC3*3+AD3*2+AE3</f>
        <v>58.83</v>
      </c>
      <c r="AH3" s="11">
        <f>ROUND(((T3/SUM(T$2:T$89))*SUM(G$2:G$89)),2)</f>
        <v>6.82</v>
      </c>
      <c r="AI3" s="11">
        <f>ROUND(((U3/SUM(U$2:U$89))*SUM(H$2:H$89)),2)</f>
        <v>5.95</v>
      </c>
      <c r="AJ3" s="11">
        <f>ROUND(((V3/SUM(V$2:V$89))*SUM(I$2:I$89)),2)</f>
        <v>9.51</v>
      </c>
      <c r="AK3" s="11">
        <f>SUM(AH3:AJ3)</f>
        <v>22.28</v>
      </c>
      <c r="AL3" s="11">
        <f>AH3*3+AI3*2+AJ3</f>
        <v>41.87</v>
      </c>
      <c r="AM3" s="12">
        <f t="shared" ref="AM3:AM66" si="0">RANK(K3,K$2:K$89)</f>
        <v>12</v>
      </c>
      <c r="AN3" s="12">
        <f t="shared" ref="AN3:AN66" si="1">RANK(AB3,AB$2:AB$89)</f>
        <v>9</v>
      </c>
      <c r="AO3" s="12">
        <f t="shared" ref="AO3:AO66" si="2">RANK(AG3,AG$2:AG$89)</f>
        <v>1</v>
      </c>
      <c r="AP3" s="12">
        <f t="shared" ref="AP3:AP66" si="3">RANK(AL3,AL$2:AL$89)</f>
        <v>2</v>
      </c>
    </row>
    <row r="4" spans="1:42" x14ac:dyDescent="0.25">
      <c r="A4" t="s">
        <v>200</v>
      </c>
      <c r="B4" t="s">
        <v>201</v>
      </c>
      <c r="C4" t="s">
        <v>202</v>
      </c>
      <c r="D4">
        <v>163</v>
      </c>
      <c r="E4" s="1">
        <v>7997152</v>
      </c>
      <c r="F4" s="1">
        <v>597355520997</v>
      </c>
      <c r="G4">
        <v>5</v>
      </c>
      <c r="H4">
        <v>1</v>
      </c>
      <c r="I4">
        <v>1</v>
      </c>
      <c r="J4">
        <f>G4+H4+I4</f>
        <v>7</v>
      </c>
      <c r="K4">
        <f>G4*3+H4*2+I4*1</f>
        <v>18</v>
      </c>
      <c r="L4" s="6">
        <f>G4/D4</f>
        <v>3.0674846625766871E-2</v>
      </c>
      <c r="M4" s="6">
        <f>H4/D4</f>
        <v>6.1349693251533744E-3</v>
      </c>
      <c r="N4" s="6">
        <f>I4/D4</f>
        <v>6.1349693251533744E-3</v>
      </c>
      <c r="O4" s="6">
        <f>J4/D4</f>
        <v>4.2944785276073622E-2</v>
      </c>
      <c r="P4" s="7">
        <f>(G4/F4)*1000000000</f>
        <v>8.3702248062508672E-3</v>
      </c>
      <c r="Q4" s="7">
        <f>(H4/F4)*1000000000</f>
        <v>1.6740449612501734E-3</v>
      </c>
      <c r="R4" s="7">
        <f>(I4/F4)*1000000000</f>
        <v>1.6740449612501734E-3</v>
      </c>
      <c r="S4" s="7">
        <f>J4/F4*1000000000</f>
        <v>1.1718314728751214E-2</v>
      </c>
      <c r="T4" s="8">
        <f>(G4/E4)*100000</f>
        <v>6.2522257923820879E-2</v>
      </c>
      <c r="U4" s="8">
        <f>(H4/E4)*100000</f>
        <v>1.2504451584764176E-2</v>
      </c>
      <c r="V4" s="8">
        <f>(I4/E4)*100000</f>
        <v>1.2504451584764176E-2</v>
      </c>
      <c r="W4" s="8">
        <f>(J4/E4)*100000</f>
        <v>8.7531161093349227E-2</v>
      </c>
      <c r="X4" s="9">
        <f>ROUND(((L4/SUM(L$2:L$89))*SUM(G$2:G$89)),2)</f>
        <v>2.78</v>
      </c>
      <c r="Y4" s="9">
        <f>ROUND(((M4/SUM(M$2:M$89))*SUM(H$2:H$89)),2)</f>
        <v>0.55000000000000004</v>
      </c>
      <c r="Z4" s="9">
        <f>ROUND(((N4/SUM(N$2:N$89))*SUM(I$2:I$89)),2)</f>
        <v>0.52</v>
      </c>
      <c r="AA4" s="9">
        <f>X4+Y4+Z4</f>
        <v>3.85</v>
      </c>
      <c r="AB4" s="9">
        <f>X4*3+Y4*2+Z4</f>
        <v>9.9599999999999991</v>
      </c>
      <c r="AC4" s="10">
        <f>ROUND(((P4/SUM(P$2:P$89))*SUM(G$2:G$89)),2)</f>
        <v>3.16</v>
      </c>
      <c r="AD4" s="10">
        <f>ROUND(((Q4/SUM(Q$2:Q$89))*SUM(H$2:H$89)),2)</f>
        <v>0.64</v>
      </c>
      <c r="AE4" s="10">
        <f>ROUND(((R4/SUM(R$2:R$89))*SUM(I$2:I$89)),2)</f>
        <v>0.36</v>
      </c>
      <c r="AF4" s="10">
        <f>SUM(AC4:AE4)</f>
        <v>4.16</v>
      </c>
      <c r="AG4" s="10">
        <f>AC4*3+AD4*2+AE4</f>
        <v>11.12</v>
      </c>
      <c r="AH4" s="11">
        <f>ROUND(((T4/SUM(T$2:T$89))*SUM(G$2:G$89)),2)</f>
        <v>8.7799999999999994</v>
      </c>
      <c r="AI4" s="11">
        <f>ROUND(((U4/SUM(U$2:U$89))*SUM(H$2:H$89)),2)</f>
        <v>1.53</v>
      </c>
      <c r="AJ4" s="11">
        <f>ROUND(((V4/SUM(V$2:V$89))*SUM(I$2:I$89)),2)</f>
        <v>1.22</v>
      </c>
      <c r="AK4" s="11">
        <f>SUM(AH4:AJ4)</f>
        <v>11.53</v>
      </c>
      <c r="AL4" s="11">
        <f>AH4*3+AI4*2+AJ4</f>
        <v>30.619999999999994</v>
      </c>
      <c r="AM4" s="12">
        <f t="shared" si="0"/>
        <v>7</v>
      </c>
      <c r="AN4" s="12">
        <f t="shared" si="1"/>
        <v>7</v>
      </c>
      <c r="AO4" s="12">
        <f t="shared" si="2"/>
        <v>9</v>
      </c>
      <c r="AP4" s="12">
        <f t="shared" si="3"/>
        <v>3</v>
      </c>
    </row>
    <row r="5" spans="1:42" x14ac:dyDescent="0.25">
      <c r="A5" t="s">
        <v>155</v>
      </c>
      <c r="B5" t="s">
        <v>156</v>
      </c>
      <c r="C5" t="s">
        <v>157</v>
      </c>
      <c r="D5">
        <v>41</v>
      </c>
      <c r="E5" s="1">
        <v>16767705</v>
      </c>
      <c r="F5" s="1">
        <v>691303383483</v>
      </c>
      <c r="G5">
        <v>4</v>
      </c>
      <c r="H5">
        <v>3</v>
      </c>
      <c r="I5">
        <v>6</v>
      </c>
      <c r="J5">
        <f>G5+H5+I5</f>
        <v>13</v>
      </c>
      <c r="K5">
        <f>G5*3+H5*2+I5*1</f>
        <v>24</v>
      </c>
      <c r="L5" s="6">
        <f>G5/D5</f>
        <v>9.7560975609756101E-2</v>
      </c>
      <c r="M5" s="6">
        <f>H5/D5</f>
        <v>7.3170731707317069E-2</v>
      </c>
      <c r="N5" s="6">
        <f>I5/D5</f>
        <v>0.14634146341463414</v>
      </c>
      <c r="O5" s="6">
        <f>J5/D5</f>
        <v>0.31707317073170732</v>
      </c>
      <c r="P5" s="7">
        <f>(G5/F5)*1000000000</f>
        <v>5.7861715935003302E-3</v>
      </c>
      <c r="Q5" s="7">
        <f>(H5/F5)*1000000000</f>
        <v>4.339628695125248E-3</v>
      </c>
      <c r="R5" s="7">
        <f>(I5/F5)*1000000000</f>
        <v>8.6792573902504961E-3</v>
      </c>
      <c r="S5" s="7">
        <f>J5/F5*1000000000</f>
        <v>1.8805057678876073E-2</v>
      </c>
      <c r="T5" s="8">
        <f>(G5/E5)*100000</f>
        <v>2.3855381520607618E-2</v>
      </c>
      <c r="U5" s="8">
        <f>(H5/E5)*100000</f>
        <v>1.7891536140455716E-2</v>
      </c>
      <c r="V5" s="8">
        <f>(I5/E5)*100000</f>
        <v>3.5783072280911432E-2</v>
      </c>
      <c r="W5" s="8">
        <f>(J5/E5)*100000</f>
        <v>7.752998994197477E-2</v>
      </c>
      <c r="X5" s="9">
        <f>ROUND(((L5/SUM(L$2:L$89))*SUM(G$2:G$89)),2)</f>
        <v>8.84</v>
      </c>
      <c r="Y5" s="9">
        <f>ROUND(((M5/SUM(M$2:M$89))*SUM(H$2:H$89)),2)</f>
        <v>6.54</v>
      </c>
      <c r="Z5" s="9">
        <f>ROUND(((N5/SUM(N$2:N$89))*SUM(I$2:I$89)),2)</f>
        <v>12.44</v>
      </c>
      <c r="AA5" s="9">
        <f>X5+Y5+Z5</f>
        <v>27.82</v>
      </c>
      <c r="AB5" s="9">
        <f>X5*3+Y5*2+Z5</f>
        <v>52.04</v>
      </c>
      <c r="AC5" s="10">
        <f>ROUND(((P5/SUM(P$2:P$89))*SUM(G$2:G$89)),2)</f>
        <v>2.1800000000000002</v>
      </c>
      <c r="AD5" s="10">
        <f>ROUND(((Q5/SUM(Q$2:Q$89))*SUM(H$2:H$89)),2)</f>
        <v>1.65</v>
      </c>
      <c r="AE5" s="10">
        <f>ROUND(((R5/SUM(R$2:R$89))*SUM(I$2:I$89)),2)</f>
        <v>1.87</v>
      </c>
      <c r="AF5" s="10">
        <f>SUM(AC5:AE5)</f>
        <v>5.7</v>
      </c>
      <c r="AG5" s="10">
        <f>AC5*3+AD5*2+AE5</f>
        <v>11.71</v>
      </c>
      <c r="AH5" s="11">
        <f>ROUND(((T5/SUM(T$2:T$89))*SUM(G$2:G$89)),2)</f>
        <v>3.35</v>
      </c>
      <c r="AI5" s="11">
        <f>ROUND(((U5/SUM(U$2:U$89))*SUM(H$2:H$89)),2)</f>
        <v>2.19</v>
      </c>
      <c r="AJ5" s="11">
        <f>ROUND(((V5/SUM(V$2:V$89))*SUM(I$2:I$89)),2)</f>
        <v>3.5</v>
      </c>
      <c r="AK5" s="11">
        <f>SUM(AH5:AJ5)</f>
        <v>9.0399999999999991</v>
      </c>
      <c r="AL5" s="11">
        <f>AH5*3+AI5*2+AJ5</f>
        <v>17.93</v>
      </c>
      <c r="AM5" s="12">
        <f t="shared" si="0"/>
        <v>2</v>
      </c>
      <c r="AN5" s="12">
        <f t="shared" si="1"/>
        <v>1</v>
      </c>
      <c r="AO5" s="12">
        <f t="shared" si="2"/>
        <v>7</v>
      </c>
      <c r="AP5" s="12">
        <f t="shared" si="3"/>
        <v>4</v>
      </c>
    </row>
    <row r="6" spans="1:42" x14ac:dyDescent="0.25">
      <c r="A6" t="s">
        <v>19</v>
      </c>
      <c r="B6" t="s">
        <v>20</v>
      </c>
      <c r="C6" t="s">
        <v>239</v>
      </c>
      <c r="D6">
        <v>130</v>
      </c>
      <c r="E6" s="1">
        <v>8462446</v>
      </c>
      <c r="F6" s="1">
        <v>356659950045</v>
      </c>
      <c r="G6">
        <v>1</v>
      </c>
      <c r="H6">
        <v>4</v>
      </c>
      <c r="I6">
        <v>0</v>
      </c>
      <c r="J6">
        <f>G6+H6+I6</f>
        <v>5</v>
      </c>
      <c r="K6">
        <f>G6*3+H6*2+I6*1</f>
        <v>11</v>
      </c>
      <c r="L6" s="6">
        <f>G6/D6</f>
        <v>7.6923076923076927E-3</v>
      </c>
      <c r="M6" s="6">
        <f>H6/D6</f>
        <v>3.0769230769230771E-2</v>
      </c>
      <c r="N6" s="6">
        <f>I6/D6</f>
        <v>0</v>
      </c>
      <c r="O6" s="6">
        <f>J6/D6</f>
        <v>3.8461538461538464E-2</v>
      </c>
      <c r="P6" s="7">
        <f>(G6/F6)*1000000000</f>
        <v>2.8037911177687023E-3</v>
      </c>
      <c r="Q6" s="7">
        <f>(H6/F6)*1000000000</f>
        <v>1.1215164471074809E-2</v>
      </c>
      <c r="R6" s="7">
        <f>(I6/F6)*1000000000</f>
        <v>0</v>
      </c>
      <c r="S6" s="7">
        <f>J6/F6*1000000000</f>
        <v>1.401895558884351E-2</v>
      </c>
      <c r="T6" s="8">
        <f>(G6/E6)*100000</f>
        <v>1.1816914400399128E-2</v>
      </c>
      <c r="U6" s="8">
        <f>(H6/E6)*100000</f>
        <v>4.7267657601596513E-2</v>
      </c>
      <c r="V6" s="8">
        <f>(I6/E6)*100000</f>
        <v>0</v>
      </c>
      <c r="W6" s="8">
        <f>(J6/E6)*100000</f>
        <v>5.9084572001995635E-2</v>
      </c>
      <c r="X6" s="9">
        <f>ROUND(((L6/SUM(L$2:L$89))*SUM(G$2:G$89)),2)</f>
        <v>0.7</v>
      </c>
      <c r="Y6" s="9">
        <f>ROUND(((M6/SUM(M$2:M$89))*SUM(H$2:H$89)),2)</f>
        <v>2.75</v>
      </c>
      <c r="Z6" s="9">
        <f>ROUND(((N6/SUM(N$2:N$89))*SUM(I$2:I$89)),2)</f>
        <v>0</v>
      </c>
      <c r="AA6" s="9">
        <f>X6+Y6+Z6</f>
        <v>3.45</v>
      </c>
      <c r="AB6" s="9">
        <f>X6*3+Y6*2+Z6</f>
        <v>7.6</v>
      </c>
      <c r="AC6" s="10">
        <f>ROUND(((P6/SUM(P$2:P$89))*SUM(G$2:G$89)),2)</f>
        <v>1.06</v>
      </c>
      <c r="AD6" s="10">
        <f>ROUND(((Q6/SUM(Q$2:Q$89))*SUM(H$2:H$89)),2)</f>
        <v>4.26</v>
      </c>
      <c r="AE6" s="10">
        <f>ROUND(((R6/SUM(R$2:R$89))*SUM(I$2:I$89)),2)</f>
        <v>0</v>
      </c>
      <c r="AF6" s="10">
        <f>SUM(AC6:AE6)</f>
        <v>5.32</v>
      </c>
      <c r="AG6" s="10">
        <f>AC6*3+AD6*2+AE6</f>
        <v>11.7</v>
      </c>
      <c r="AH6" s="11">
        <f>ROUND(((T6/SUM(T$2:T$89))*SUM(G$2:G$89)),2)</f>
        <v>1.66</v>
      </c>
      <c r="AI6" s="11">
        <f>ROUND(((U6/SUM(U$2:U$89))*SUM(H$2:H$89)),2)</f>
        <v>5.78</v>
      </c>
      <c r="AJ6" s="11">
        <f>ROUND(((V6/SUM(V$2:V$89))*SUM(I$2:I$89)),2)</f>
        <v>0</v>
      </c>
      <c r="AK6" s="11">
        <f>SUM(AH6:AJ6)</f>
        <v>7.44</v>
      </c>
      <c r="AL6" s="11">
        <f>AH6*3+AI6*2+AJ6</f>
        <v>16.54</v>
      </c>
      <c r="AM6" s="12">
        <f t="shared" si="0"/>
        <v>9</v>
      </c>
      <c r="AN6" s="12">
        <f t="shared" si="1"/>
        <v>14</v>
      </c>
      <c r="AO6" s="12">
        <f t="shared" si="2"/>
        <v>8</v>
      </c>
      <c r="AP6" s="12">
        <f t="shared" si="3"/>
        <v>5</v>
      </c>
    </row>
    <row r="7" spans="1:42" x14ac:dyDescent="0.25">
      <c r="A7" t="s">
        <v>197</v>
      </c>
      <c r="B7" t="s">
        <v>198</v>
      </c>
      <c r="C7" t="s">
        <v>199</v>
      </c>
      <c r="D7">
        <v>111</v>
      </c>
      <c r="E7" s="1">
        <v>9516617</v>
      </c>
      <c r="F7" s="1">
        <v>459828888469</v>
      </c>
      <c r="G7">
        <v>0</v>
      </c>
      <c r="H7">
        <v>5</v>
      </c>
      <c r="I7">
        <v>2</v>
      </c>
      <c r="J7">
        <f>G7+H7+I7</f>
        <v>7</v>
      </c>
      <c r="K7">
        <f>G7*3+H7*2+I7*1</f>
        <v>12</v>
      </c>
      <c r="L7" s="6">
        <f>G7/D7</f>
        <v>0</v>
      </c>
      <c r="M7" s="6">
        <f>H7/D7</f>
        <v>4.5045045045045043E-2</v>
      </c>
      <c r="N7" s="6">
        <f>I7/D7</f>
        <v>1.8018018018018018E-2</v>
      </c>
      <c r="O7" s="6">
        <f>J7/D7</f>
        <v>6.3063063063063057E-2</v>
      </c>
      <c r="P7" s="7">
        <f>(G7/F7)*1000000000</f>
        <v>0</v>
      </c>
      <c r="Q7" s="7">
        <f>(H7/F7)*1000000000</f>
        <v>1.0873610000118734E-2</v>
      </c>
      <c r="R7" s="7">
        <f>(I7/F7)*1000000000</f>
        <v>4.3494440000474933E-3</v>
      </c>
      <c r="S7" s="7">
        <f>J7/F7*1000000000</f>
        <v>1.5223054000166226E-2</v>
      </c>
      <c r="T7" s="8">
        <f>(G7/E7)*100000</f>
        <v>0</v>
      </c>
      <c r="U7" s="8">
        <f>(H7/E7)*100000</f>
        <v>5.2539678753489819E-2</v>
      </c>
      <c r="V7" s="8">
        <f>(I7/E7)*100000</f>
        <v>2.1015871501395927E-2</v>
      </c>
      <c r="W7" s="8">
        <f>(J7/E7)*100000</f>
        <v>7.3555550254885735E-2</v>
      </c>
      <c r="X7" s="9">
        <f>ROUND(((L7/SUM(L$2:L$89))*SUM(G$2:G$89)),2)</f>
        <v>0</v>
      </c>
      <c r="Y7" s="9">
        <f>ROUND(((M7/SUM(M$2:M$89))*SUM(H$2:H$89)),2)</f>
        <v>4.0199999999999996</v>
      </c>
      <c r="Z7" s="9">
        <f>ROUND(((N7/SUM(N$2:N$89))*SUM(I$2:I$89)),2)</f>
        <v>1.53</v>
      </c>
      <c r="AA7" s="9">
        <f>X7+Y7+Z7</f>
        <v>5.55</v>
      </c>
      <c r="AB7" s="9">
        <f>X7*3+Y7*2+Z7</f>
        <v>9.5699999999999985</v>
      </c>
      <c r="AC7" s="10">
        <f>ROUND(((P7/SUM(P$2:P$89))*SUM(G$2:G$89)),2)</f>
        <v>0</v>
      </c>
      <c r="AD7" s="10">
        <f>ROUND(((Q7/SUM(Q$2:Q$89))*SUM(H$2:H$89)),2)</f>
        <v>4.13</v>
      </c>
      <c r="AE7" s="10">
        <f>ROUND(((R7/SUM(R$2:R$89))*SUM(I$2:I$89)),2)</f>
        <v>0.94</v>
      </c>
      <c r="AF7" s="10">
        <f>SUM(AC7:AE7)</f>
        <v>5.07</v>
      </c>
      <c r="AG7" s="10">
        <f>AC7*3+AD7*2+AE7</f>
        <v>9.1999999999999993</v>
      </c>
      <c r="AH7" s="11">
        <f>ROUND(((T7/SUM(T$2:T$89))*SUM(G$2:G$89)),2)</f>
        <v>0</v>
      </c>
      <c r="AI7" s="11">
        <f>ROUND(((U7/SUM(U$2:U$89))*SUM(H$2:H$89)),2)</f>
        <v>6.43</v>
      </c>
      <c r="AJ7" s="11">
        <f>ROUND(((V7/SUM(V$2:V$89))*SUM(I$2:I$89)),2)</f>
        <v>2.06</v>
      </c>
      <c r="AK7" s="11">
        <f>SUM(AH7:AJ7)</f>
        <v>8.49</v>
      </c>
      <c r="AL7" s="11">
        <f>AH7*3+AI7*2+AJ7</f>
        <v>14.92</v>
      </c>
      <c r="AM7" s="12">
        <f t="shared" si="0"/>
        <v>8</v>
      </c>
      <c r="AN7" s="12">
        <f t="shared" si="1"/>
        <v>8</v>
      </c>
      <c r="AO7" s="12">
        <f t="shared" si="2"/>
        <v>11</v>
      </c>
      <c r="AP7" s="12">
        <f t="shared" si="3"/>
        <v>6</v>
      </c>
    </row>
    <row r="8" spans="1:42" x14ac:dyDescent="0.25">
      <c r="A8" t="s">
        <v>24</v>
      </c>
      <c r="B8" t="s">
        <v>25</v>
      </c>
      <c r="C8" t="s">
        <v>240</v>
      </c>
      <c r="D8">
        <v>26</v>
      </c>
      <c r="E8" s="1">
        <v>9464000</v>
      </c>
      <c r="F8" s="1">
        <v>56717000747</v>
      </c>
      <c r="G8">
        <v>2</v>
      </c>
      <c r="H8">
        <v>0</v>
      </c>
      <c r="I8">
        <v>1</v>
      </c>
      <c r="J8">
        <f>G8+H8+I8</f>
        <v>3</v>
      </c>
      <c r="K8">
        <f>G8*3+H8*2+I8*1</f>
        <v>7</v>
      </c>
      <c r="L8" s="6">
        <f>G8/D8</f>
        <v>7.6923076923076927E-2</v>
      </c>
      <c r="M8" s="6">
        <f>H8/D8</f>
        <v>0</v>
      </c>
      <c r="N8" s="6">
        <f>I8/D8</f>
        <v>3.8461538461538464E-2</v>
      </c>
      <c r="O8" s="6">
        <f>J8/D8</f>
        <v>0.11538461538461539</v>
      </c>
      <c r="P8" s="7">
        <f>(G8/F8)*1000000000</f>
        <v>3.5262795522659728E-2</v>
      </c>
      <c r="Q8" s="7">
        <f>(H8/F8)*1000000000</f>
        <v>0</v>
      </c>
      <c r="R8" s="7">
        <f>(I8/F8)*1000000000</f>
        <v>1.7631397761329864E-2</v>
      </c>
      <c r="S8" s="7">
        <f>J8/F8*1000000000</f>
        <v>5.2894193283989588E-2</v>
      </c>
      <c r="T8" s="8">
        <f>(G8/E8)*100000</f>
        <v>2.1132713440405747E-2</v>
      </c>
      <c r="U8" s="8">
        <f>(H8/E8)*100000</f>
        <v>0</v>
      </c>
      <c r="V8" s="8">
        <f>(I8/E8)*100000</f>
        <v>1.0566356720202874E-2</v>
      </c>
      <c r="W8" s="8">
        <f>(J8/E8)*100000</f>
        <v>3.1699070160608619E-2</v>
      </c>
      <c r="X8" s="9">
        <f>ROUND(((L8/SUM(L$2:L$89))*SUM(G$2:G$89)),2)</f>
        <v>6.97</v>
      </c>
      <c r="Y8" s="9">
        <f>ROUND(((M8/SUM(M$2:M$89))*SUM(H$2:H$89)),2)</f>
        <v>0</v>
      </c>
      <c r="Z8" s="9">
        <f>ROUND(((N8/SUM(N$2:N$89))*SUM(I$2:I$89)),2)</f>
        <v>3.27</v>
      </c>
      <c r="AA8" s="9">
        <f>X8+Y8+Z8</f>
        <v>10.24</v>
      </c>
      <c r="AB8" s="9">
        <f>X8*3+Y8*2+Z8</f>
        <v>24.18</v>
      </c>
      <c r="AC8" s="10">
        <f>ROUND(((P8/SUM(P$2:P$89))*SUM(G$2:G$89)),2)</f>
        <v>13.3</v>
      </c>
      <c r="AD8" s="10">
        <f>ROUND(((Q8/SUM(Q$2:Q$89))*SUM(H$2:H$89)),2)</f>
        <v>0</v>
      </c>
      <c r="AE8" s="10">
        <f>ROUND(((R8/SUM(R$2:R$89))*SUM(I$2:I$89)),2)</f>
        <v>3.8</v>
      </c>
      <c r="AF8" s="10">
        <f>SUM(AC8:AE8)</f>
        <v>17.100000000000001</v>
      </c>
      <c r="AG8" s="10">
        <f>AC8*3+AD8*2+AE8</f>
        <v>43.7</v>
      </c>
      <c r="AH8" s="11">
        <f>ROUND(((T8/SUM(T$2:T$89))*SUM(G$2:G$89)),2)</f>
        <v>2.97</v>
      </c>
      <c r="AI8" s="11">
        <f>ROUND(((U8/SUM(U$2:U$89))*SUM(H$2:H$89)),2)</f>
        <v>0</v>
      </c>
      <c r="AJ8" s="11">
        <f>ROUND(((V8/SUM(V$2:V$89))*SUM(I$2:I$89)),2)</f>
        <v>1.03</v>
      </c>
      <c r="AK8" s="11">
        <f>SUM(AH8:AJ8)</f>
        <v>4</v>
      </c>
      <c r="AL8" s="11">
        <f>AH8*3+AI8*2+AJ8</f>
        <v>9.94</v>
      </c>
      <c r="AM8" s="12">
        <f t="shared" si="0"/>
        <v>12</v>
      </c>
      <c r="AN8" s="12">
        <f t="shared" si="1"/>
        <v>2</v>
      </c>
      <c r="AO8" s="12">
        <f t="shared" si="2"/>
        <v>2</v>
      </c>
      <c r="AP8" s="12">
        <f t="shared" si="3"/>
        <v>7</v>
      </c>
    </row>
    <row r="9" spans="1:42" x14ac:dyDescent="0.25">
      <c r="A9" t="s">
        <v>118</v>
      </c>
      <c r="B9" t="s">
        <v>119</v>
      </c>
      <c r="C9" t="s">
        <v>120</v>
      </c>
      <c r="D9">
        <v>57</v>
      </c>
      <c r="E9" s="1">
        <v>2025473</v>
      </c>
      <c r="F9" s="1">
        <v>25375744000</v>
      </c>
      <c r="G9">
        <v>0</v>
      </c>
      <c r="H9">
        <v>0</v>
      </c>
      <c r="I9">
        <v>2</v>
      </c>
      <c r="J9">
        <f>G9+H9+I9</f>
        <v>2</v>
      </c>
      <c r="K9">
        <f>G9*3+H9*2+I9*1</f>
        <v>2</v>
      </c>
      <c r="L9" s="6">
        <f>G9/D9</f>
        <v>0</v>
      </c>
      <c r="M9" s="6">
        <f>H9/D9</f>
        <v>0</v>
      </c>
      <c r="N9" s="6">
        <f>I9/D9</f>
        <v>3.5087719298245612E-2</v>
      </c>
      <c r="O9" s="6">
        <f>J9/D9</f>
        <v>3.5087719298245612E-2</v>
      </c>
      <c r="P9" s="7">
        <f>(G9/F9)*1000000000</f>
        <v>0</v>
      </c>
      <c r="Q9" s="7">
        <f>(H9/F9)*1000000000</f>
        <v>0</v>
      </c>
      <c r="R9" s="7">
        <f>(I9/F9)*1000000000</f>
        <v>7.8815423106412166E-2</v>
      </c>
      <c r="S9" s="7">
        <f>J9/F9*1000000000</f>
        <v>7.8815423106412166E-2</v>
      </c>
      <c r="T9" s="8">
        <f>(G9/E9)*100000</f>
        <v>0</v>
      </c>
      <c r="U9" s="8">
        <f>(H9/E9)*100000</f>
        <v>0</v>
      </c>
      <c r="V9" s="8">
        <f>(I9/E9)*100000</f>
        <v>9.8742367832106381E-2</v>
      </c>
      <c r="W9" s="8">
        <f>(J9/E9)*100000</f>
        <v>9.8742367832106381E-2</v>
      </c>
      <c r="X9" s="9">
        <f>ROUND(((L9/SUM(L$2:L$89))*SUM(G$2:G$89)),2)</f>
        <v>0</v>
      </c>
      <c r="Y9" s="9">
        <f>ROUND(((M9/SUM(M$2:M$89))*SUM(H$2:H$89)),2)</f>
        <v>0</v>
      </c>
      <c r="Z9" s="9">
        <f>ROUND(((N9/SUM(N$2:N$89))*SUM(I$2:I$89)),2)</f>
        <v>2.98</v>
      </c>
      <c r="AA9" s="9">
        <f>X9+Y9+Z9</f>
        <v>2.98</v>
      </c>
      <c r="AB9" s="9">
        <f>X9*3+Y9*2+Z9</f>
        <v>2.98</v>
      </c>
      <c r="AC9" s="10">
        <f>ROUND(((P9/SUM(P$2:P$89))*SUM(G$2:G$89)),2)</f>
        <v>0</v>
      </c>
      <c r="AD9" s="10">
        <f>ROUND(((Q9/SUM(Q$2:Q$89))*SUM(H$2:H$89)),2)</f>
        <v>0</v>
      </c>
      <c r="AE9" s="10">
        <f>ROUND(((R9/SUM(R$2:R$89))*SUM(I$2:I$89)),2)</f>
        <v>16.97</v>
      </c>
      <c r="AF9" s="10">
        <f>SUM(AC9:AE9)</f>
        <v>16.97</v>
      </c>
      <c r="AG9" s="10">
        <f>AC9*3+AD9*2+AE9</f>
        <v>16.97</v>
      </c>
      <c r="AH9" s="11">
        <f>ROUND(((T9/SUM(T$2:T$89))*SUM(G$2:G$89)),2)</f>
        <v>0</v>
      </c>
      <c r="AI9" s="11">
        <f>ROUND(((U9/SUM(U$2:U$89))*SUM(H$2:H$89)),2)</f>
        <v>0</v>
      </c>
      <c r="AJ9" s="11">
        <f>ROUND(((V9/SUM(V$2:V$89))*SUM(I$2:I$89)),2)</f>
        <v>9.66</v>
      </c>
      <c r="AK9" s="11">
        <f>SUM(AH9:AJ9)</f>
        <v>9.66</v>
      </c>
      <c r="AL9" s="11">
        <f>AH9*3+AI9*2+AJ9</f>
        <v>9.66</v>
      </c>
      <c r="AM9" s="12">
        <f t="shared" si="0"/>
        <v>20</v>
      </c>
      <c r="AN9" s="12">
        <f t="shared" si="1"/>
        <v>21</v>
      </c>
      <c r="AO9" s="12">
        <f t="shared" si="2"/>
        <v>4</v>
      </c>
      <c r="AP9" s="12">
        <f t="shared" si="3"/>
        <v>8</v>
      </c>
    </row>
    <row r="10" spans="1:42" x14ac:dyDescent="0.25">
      <c r="A10" t="s">
        <v>43</v>
      </c>
      <c r="B10" t="s">
        <v>44</v>
      </c>
      <c r="C10" t="s">
        <v>45</v>
      </c>
      <c r="D10">
        <v>220</v>
      </c>
      <c r="E10" s="1">
        <v>34880491</v>
      </c>
      <c r="F10" s="1">
        <v>1717707546771</v>
      </c>
      <c r="G10">
        <v>4</v>
      </c>
      <c r="H10">
        <v>4</v>
      </c>
      <c r="I10">
        <v>2</v>
      </c>
      <c r="J10">
        <f>G10+H10+I10</f>
        <v>10</v>
      </c>
      <c r="K10">
        <f>G10*3+H10*2+I10*1</f>
        <v>22</v>
      </c>
      <c r="L10" s="6">
        <f>G10/D10</f>
        <v>1.8181818181818181E-2</v>
      </c>
      <c r="M10" s="6">
        <f>H10/D10</f>
        <v>1.8181818181818181E-2</v>
      </c>
      <c r="N10" s="6">
        <f>I10/D10</f>
        <v>9.0909090909090905E-3</v>
      </c>
      <c r="O10" s="6">
        <f>J10/D10</f>
        <v>4.5454545454545456E-2</v>
      </c>
      <c r="P10" s="7">
        <f>(G10/F10)*1000000000</f>
        <v>2.3286851172769915E-3</v>
      </c>
      <c r="Q10" s="7">
        <f>(H10/F10)*1000000000</f>
        <v>2.3286851172769915E-3</v>
      </c>
      <c r="R10" s="7">
        <f>(I10/F10)*1000000000</f>
        <v>1.1643425586384958E-3</v>
      </c>
      <c r="S10" s="7">
        <f>J10/F10*1000000000</f>
        <v>5.8217127931924793E-3</v>
      </c>
      <c r="T10" s="8">
        <f>(G10/E10)*100000</f>
        <v>1.1467728478936836E-2</v>
      </c>
      <c r="U10" s="8">
        <f>(H10/E10)*100000</f>
        <v>1.1467728478936836E-2</v>
      </c>
      <c r="V10" s="8">
        <f>(I10/E10)*100000</f>
        <v>5.7338642394684182E-3</v>
      </c>
      <c r="W10" s="8">
        <f>(J10/E10)*100000</f>
        <v>2.8669321197342088E-2</v>
      </c>
      <c r="X10" s="9">
        <f>ROUND(((L10/SUM(L$2:L$89))*SUM(G$2:G$89)),2)</f>
        <v>1.65</v>
      </c>
      <c r="Y10" s="9">
        <f>ROUND(((M10/SUM(M$2:M$89))*SUM(H$2:H$89)),2)</f>
        <v>1.62</v>
      </c>
      <c r="Z10" s="9">
        <f>ROUND(((N10/SUM(N$2:N$89))*SUM(I$2:I$89)),2)</f>
        <v>0.77</v>
      </c>
      <c r="AA10" s="9">
        <f>X10+Y10+Z10</f>
        <v>4.04</v>
      </c>
      <c r="AB10" s="9">
        <f>X10*3+Y10*2+Z10</f>
        <v>8.9599999999999991</v>
      </c>
      <c r="AC10" s="10">
        <f>ROUND(((P10/SUM(P$2:P$89))*SUM(G$2:G$89)),2)</f>
        <v>0.88</v>
      </c>
      <c r="AD10" s="10">
        <f>ROUND(((Q10/SUM(Q$2:Q$89))*SUM(H$2:H$89)),2)</f>
        <v>0.88</v>
      </c>
      <c r="AE10" s="10">
        <f>ROUND(((R10/SUM(R$2:R$89))*SUM(I$2:I$89)),2)</f>
        <v>0.25</v>
      </c>
      <c r="AF10" s="10">
        <f>SUM(AC10:AE10)</f>
        <v>2.0099999999999998</v>
      </c>
      <c r="AG10" s="10">
        <f>AC10*3+AD10*2+AE10</f>
        <v>4.6500000000000004</v>
      </c>
      <c r="AH10" s="11">
        <f>ROUND(((T10/SUM(T$2:T$89))*SUM(G$2:G$89)),2)</f>
        <v>1.61</v>
      </c>
      <c r="AI10" s="11">
        <f>ROUND(((U10/SUM(U$2:U$89))*SUM(H$2:H$89)),2)</f>
        <v>1.4</v>
      </c>
      <c r="AJ10" s="11">
        <f>ROUND(((V10/SUM(V$2:V$89))*SUM(I$2:I$89)),2)</f>
        <v>0.56000000000000005</v>
      </c>
      <c r="AK10" s="11">
        <f>SUM(AH10:AJ10)</f>
        <v>3.57</v>
      </c>
      <c r="AL10" s="11">
        <f>AH10*3+AI10*2+AJ10</f>
        <v>8.19</v>
      </c>
      <c r="AM10" s="12">
        <f t="shared" si="0"/>
        <v>4</v>
      </c>
      <c r="AN10" s="12">
        <f t="shared" si="1"/>
        <v>11</v>
      </c>
      <c r="AO10" s="12">
        <f t="shared" si="2"/>
        <v>13</v>
      </c>
      <c r="AP10" s="12">
        <f t="shared" si="3"/>
        <v>9</v>
      </c>
    </row>
    <row r="11" spans="1:42" x14ac:dyDescent="0.25">
      <c r="A11" t="s">
        <v>188</v>
      </c>
      <c r="B11" t="s">
        <v>189</v>
      </c>
      <c r="C11" t="s">
        <v>190</v>
      </c>
      <c r="D11">
        <v>63</v>
      </c>
      <c r="E11" s="1">
        <v>5410267</v>
      </c>
      <c r="F11" s="1">
        <v>83535923823.575195</v>
      </c>
      <c r="G11">
        <v>1</v>
      </c>
      <c r="H11">
        <v>0</v>
      </c>
      <c r="I11">
        <v>0</v>
      </c>
      <c r="J11">
        <f>G11+H11+I11</f>
        <v>1</v>
      </c>
      <c r="K11">
        <f>G11*3+H11*2+I11*1</f>
        <v>3</v>
      </c>
      <c r="L11" s="6">
        <f>G11/D11</f>
        <v>1.5873015873015872E-2</v>
      </c>
      <c r="M11" s="6">
        <f>H11/D11</f>
        <v>0</v>
      </c>
      <c r="N11" s="6">
        <f>I11/D11</f>
        <v>0</v>
      </c>
      <c r="O11" s="6">
        <f>J11/D11</f>
        <v>1.5873015873015872E-2</v>
      </c>
      <c r="P11" s="7">
        <f>(G11/F11)*1000000000</f>
        <v>1.1970897719548337E-2</v>
      </c>
      <c r="Q11" s="7">
        <f>(H11/F11)*1000000000</f>
        <v>0</v>
      </c>
      <c r="R11" s="7">
        <f>(I11/F11)*1000000000</f>
        <v>0</v>
      </c>
      <c r="S11" s="7">
        <f>J11/F11*1000000000</f>
        <v>1.1970897719548337E-2</v>
      </c>
      <c r="T11" s="8">
        <f>(G11/E11)*100000</f>
        <v>1.8483376143913044E-2</v>
      </c>
      <c r="U11" s="8">
        <f>(H11/E11)*100000</f>
        <v>0</v>
      </c>
      <c r="V11" s="8">
        <f>(I11/E11)*100000</f>
        <v>0</v>
      </c>
      <c r="W11" s="8">
        <f>(J11/E11)*100000</f>
        <v>1.8483376143913044E-2</v>
      </c>
      <c r="X11" s="9">
        <f>ROUND(((L11/SUM(L$2:L$89))*SUM(G$2:G$89)),2)</f>
        <v>1.44</v>
      </c>
      <c r="Y11" s="9">
        <f>ROUND(((M11/SUM(M$2:M$89))*SUM(H$2:H$89)),2)</f>
        <v>0</v>
      </c>
      <c r="Z11" s="9">
        <f>ROUND(((N11/SUM(N$2:N$89))*SUM(I$2:I$89)),2)</f>
        <v>0</v>
      </c>
      <c r="AA11" s="9">
        <f>X11+Y11+Z11</f>
        <v>1.44</v>
      </c>
      <c r="AB11" s="9">
        <f>X11*3+Y11*2+Z11</f>
        <v>4.32</v>
      </c>
      <c r="AC11" s="10">
        <f>ROUND(((P11/SUM(P$2:P$89))*SUM(G$2:G$89)),2)</f>
        <v>4.5199999999999996</v>
      </c>
      <c r="AD11" s="10">
        <f>ROUND(((Q11/SUM(Q$2:Q$89))*SUM(H$2:H$89)),2)</f>
        <v>0</v>
      </c>
      <c r="AE11" s="10">
        <f>ROUND(((R11/SUM(R$2:R$89))*SUM(I$2:I$89)),2)</f>
        <v>0</v>
      </c>
      <c r="AF11" s="10">
        <f>SUM(AC11:AE11)</f>
        <v>4.5199999999999996</v>
      </c>
      <c r="AG11" s="10">
        <f>AC11*3+AD11*2+AE11</f>
        <v>13.559999999999999</v>
      </c>
      <c r="AH11" s="11">
        <f>ROUND(((T11/SUM(T$2:T$89))*SUM(G$2:G$89)),2)</f>
        <v>2.59</v>
      </c>
      <c r="AI11" s="11">
        <f>ROUND(((U11/SUM(U$2:U$89))*SUM(H$2:H$89)),2)</f>
        <v>0</v>
      </c>
      <c r="AJ11" s="11">
        <f>ROUND(((V11/SUM(V$2:V$89))*SUM(I$2:I$89)),2)</f>
        <v>0</v>
      </c>
      <c r="AK11" s="11">
        <f>SUM(AH11:AJ11)</f>
        <v>2.59</v>
      </c>
      <c r="AL11" s="11">
        <f>AH11*3+AI11*2+AJ11</f>
        <v>7.77</v>
      </c>
      <c r="AM11" s="12">
        <f t="shared" si="0"/>
        <v>19</v>
      </c>
      <c r="AN11" s="12">
        <f t="shared" si="1"/>
        <v>19</v>
      </c>
      <c r="AO11" s="12">
        <f t="shared" si="2"/>
        <v>6</v>
      </c>
      <c r="AP11" s="12">
        <f t="shared" si="3"/>
        <v>10</v>
      </c>
    </row>
    <row r="12" spans="1:42" x14ac:dyDescent="0.25">
      <c r="A12" t="s">
        <v>52</v>
      </c>
      <c r="B12" t="s">
        <v>53</v>
      </c>
      <c r="C12" t="s">
        <v>54</v>
      </c>
      <c r="D12">
        <v>11</v>
      </c>
      <c r="E12" s="1">
        <v>4267000</v>
      </c>
      <c r="F12" s="1">
        <v>47930017698</v>
      </c>
      <c r="G12">
        <v>0</v>
      </c>
      <c r="H12">
        <v>1</v>
      </c>
      <c r="I12">
        <v>0</v>
      </c>
      <c r="J12">
        <f>G12+H12+I12</f>
        <v>1</v>
      </c>
      <c r="K12">
        <f>G12*3+H12*2+I12*1</f>
        <v>2</v>
      </c>
      <c r="L12" s="6">
        <f>G12/D12</f>
        <v>0</v>
      </c>
      <c r="M12" s="6">
        <f>H12/D12</f>
        <v>9.0909090909090912E-2</v>
      </c>
      <c r="N12" s="6">
        <f>I12/D12</f>
        <v>0</v>
      </c>
      <c r="O12" s="6">
        <f>J12/D12</f>
        <v>9.0909090909090912E-2</v>
      </c>
      <c r="P12" s="7">
        <f>(G12/F12)*1000000000</f>
        <v>0</v>
      </c>
      <c r="Q12" s="7">
        <f>(H12/F12)*1000000000</f>
        <v>2.0863751945614815E-2</v>
      </c>
      <c r="R12" s="7">
        <f>(I12/F12)*1000000000</f>
        <v>0</v>
      </c>
      <c r="S12" s="7">
        <f>J12/F12*1000000000</f>
        <v>2.0863751945614815E-2</v>
      </c>
      <c r="T12" s="8">
        <f>(G12/E12)*100000</f>
        <v>0</v>
      </c>
      <c r="U12" s="8">
        <f>(H12/E12)*100000</f>
        <v>2.343566908835247E-2</v>
      </c>
      <c r="V12" s="8">
        <f>(I12/E12)*100000</f>
        <v>0</v>
      </c>
      <c r="W12" s="8">
        <f>(J12/E12)*100000</f>
        <v>2.343566908835247E-2</v>
      </c>
      <c r="X12" s="9">
        <f>ROUND(((L12/SUM(L$2:L$89))*SUM(G$2:G$89)),2)</f>
        <v>0</v>
      </c>
      <c r="Y12" s="9">
        <f>ROUND(((M12/SUM(M$2:M$89))*SUM(H$2:H$89)),2)</f>
        <v>8.1199999999999992</v>
      </c>
      <c r="Z12" s="9">
        <f>ROUND(((N12/SUM(N$2:N$89))*SUM(I$2:I$89)),2)</f>
        <v>0</v>
      </c>
      <c r="AA12" s="9">
        <f>X12+Y12+Z12</f>
        <v>8.1199999999999992</v>
      </c>
      <c r="AB12" s="9">
        <f>X12*3+Y12*2+Z12</f>
        <v>16.239999999999998</v>
      </c>
      <c r="AC12" s="10">
        <f>ROUND(((P12/SUM(P$2:P$89))*SUM(G$2:G$89)),2)</f>
        <v>0</v>
      </c>
      <c r="AD12" s="10">
        <f>ROUND(((Q12/SUM(Q$2:Q$89))*SUM(H$2:H$89)),2)</f>
        <v>7.92</v>
      </c>
      <c r="AE12" s="10">
        <f>ROUND(((R12/SUM(R$2:R$89))*SUM(I$2:I$89)),2)</f>
        <v>0</v>
      </c>
      <c r="AF12" s="10">
        <f>SUM(AC12:AE12)</f>
        <v>7.92</v>
      </c>
      <c r="AG12" s="10">
        <f>AC12*3+AD12*2+AE12</f>
        <v>15.84</v>
      </c>
      <c r="AH12" s="11">
        <f>ROUND(((T12/SUM(T$2:T$89))*SUM(G$2:G$89)),2)</f>
        <v>0</v>
      </c>
      <c r="AI12" s="11">
        <f>ROUND(((U12/SUM(U$2:U$89))*SUM(H$2:H$89)),2)</f>
        <v>2.87</v>
      </c>
      <c r="AJ12" s="11">
        <f>ROUND(((V12/SUM(V$2:V$89))*SUM(I$2:I$89)),2)</f>
        <v>0</v>
      </c>
      <c r="AK12" s="11">
        <f>SUM(AH12:AJ12)</f>
        <v>2.87</v>
      </c>
      <c r="AL12" s="11">
        <f>AH12*3+AI12*2+AJ12</f>
        <v>5.74</v>
      </c>
      <c r="AM12" s="12">
        <f t="shared" si="0"/>
        <v>20</v>
      </c>
      <c r="AN12" s="12">
        <f t="shared" si="1"/>
        <v>4</v>
      </c>
      <c r="AO12" s="12">
        <f t="shared" si="2"/>
        <v>5</v>
      </c>
      <c r="AP12" s="12">
        <f t="shared" si="3"/>
        <v>11</v>
      </c>
    </row>
    <row r="13" spans="1:42" x14ac:dyDescent="0.25">
      <c r="A13" t="s">
        <v>58</v>
      </c>
      <c r="B13" t="s">
        <v>59</v>
      </c>
      <c r="C13" t="s">
        <v>60</v>
      </c>
      <c r="D13">
        <v>89</v>
      </c>
      <c r="E13" s="1">
        <v>10514810</v>
      </c>
      <c r="F13" s="1">
        <v>176311428936</v>
      </c>
      <c r="G13">
        <v>0</v>
      </c>
      <c r="H13">
        <v>2</v>
      </c>
      <c r="I13">
        <v>1</v>
      </c>
      <c r="J13">
        <f>G13+H13+I13</f>
        <v>3</v>
      </c>
      <c r="K13">
        <f>G13*3+H13*2+I13*1</f>
        <v>5</v>
      </c>
      <c r="L13" s="6">
        <f>G13/D13</f>
        <v>0</v>
      </c>
      <c r="M13" s="6">
        <f>H13/D13</f>
        <v>2.247191011235955E-2</v>
      </c>
      <c r="N13" s="6">
        <f>I13/D13</f>
        <v>1.1235955056179775E-2</v>
      </c>
      <c r="O13" s="6">
        <f>J13/D13</f>
        <v>3.3707865168539325E-2</v>
      </c>
      <c r="P13" s="7">
        <f>(G13/F13)*1000000000</f>
        <v>0</v>
      </c>
      <c r="Q13" s="7">
        <f>(H13/F13)*1000000000</f>
        <v>1.1343564124399378E-2</v>
      </c>
      <c r="R13" s="7">
        <f>(I13/F13)*1000000000</f>
        <v>5.6717820621996892E-3</v>
      </c>
      <c r="S13" s="7">
        <f>J13/F13*1000000000</f>
        <v>1.7015346186599067E-2</v>
      </c>
      <c r="T13" s="8">
        <f>(G13/E13)*100000</f>
        <v>0</v>
      </c>
      <c r="U13" s="8">
        <f>(H13/E13)*100000</f>
        <v>1.9020790675247579E-2</v>
      </c>
      <c r="V13" s="8">
        <f>(I13/E13)*100000</f>
        <v>9.5103953376237896E-3</v>
      </c>
      <c r="W13" s="8">
        <f>(J13/E13)*100000</f>
        <v>2.8531186012871367E-2</v>
      </c>
      <c r="X13" s="9">
        <f>ROUND(((L13/SUM(L$2:L$89))*SUM(G$2:G$89)),2)</f>
        <v>0</v>
      </c>
      <c r="Y13" s="9">
        <f>ROUND(((M13/SUM(M$2:M$89))*SUM(H$2:H$89)),2)</f>
        <v>2.0099999999999998</v>
      </c>
      <c r="Z13" s="9">
        <f>ROUND(((N13/SUM(N$2:N$89))*SUM(I$2:I$89)),2)</f>
        <v>0.95</v>
      </c>
      <c r="AA13" s="9">
        <f>X13+Y13+Z13</f>
        <v>2.96</v>
      </c>
      <c r="AB13" s="9">
        <f>X13*3+Y13*2+Z13</f>
        <v>4.97</v>
      </c>
      <c r="AC13" s="10">
        <f>ROUND(((P13/SUM(P$2:P$89))*SUM(G$2:G$89)),2)</f>
        <v>0</v>
      </c>
      <c r="AD13" s="10">
        <f>ROUND(((Q13/SUM(Q$2:Q$89))*SUM(H$2:H$89)),2)</f>
        <v>4.3099999999999996</v>
      </c>
      <c r="AE13" s="10">
        <f>ROUND(((R13/SUM(R$2:R$89))*SUM(I$2:I$89)),2)</f>
        <v>1.22</v>
      </c>
      <c r="AF13" s="10">
        <f>SUM(AC13:AE13)</f>
        <v>5.5299999999999994</v>
      </c>
      <c r="AG13" s="10">
        <f>AC13*3+AD13*2+AE13</f>
        <v>9.84</v>
      </c>
      <c r="AH13" s="11">
        <f>ROUND(((T13/SUM(T$2:T$89))*SUM(G$2:G$89)),2)</f>
        <v>0</v>
      </c>
      <c r="AI13" s="11">
        <f>ROUND(((U13/SUM(U$2:U$89))*SUM(H$2:H$89)),2)</f>
        <v>2.33</v>
      </c>
      <c r="AJ13" s="11">
        <f>ROUND(((V13/SUM(V$2:V$89))*SUM(I$2:I$89)),2)</f>
        <v>0.93</v>
      </c>
      <c r="AK13" s="11">
        <f>SUM(AH13:AJ13)</f>
        <v>3.2600000000000002</v>
      </c>
      <c r="AL13" s="11">
        <f>AH13*3+AI13*2+AJ13</f>
        <v>5.59</v>
      </c>
      <c r="AM13" s="12">
        <f t="shared" si="0"/>
        <v>16</v>
      </c>
      <c r="AN13" s="12">
        <f t="shared" si="1"/>
        <v>17</v>
      </c>
      <c r="AO13" s="12">
        <f t="shared" si="2"/>
        <v>10</v>
      </c>
      <c r="AP13" s="12">
        <f t="shared" si="3"/>
        <v>12</v>
      </c>
    </row>
    <row r="14" spans="1:42" x14ac:dyDescent="0.25">
      <c r="A14" t="s">
        <v>68</v>
      </c>
      <c r="B14" t="s">
        <v>69</v>
      </c>
      <c r="C14" t="s">
        <v>70</v>
      </c>
      <c r="D14">
        <v>104</v>
      </c>
      <c r="E14" s="1">
        <v>5414293</v>
      </c>
      <c r="F14" s="1">
        <v>212705076464</v>
      </c>
      <c r="G14">
        <v>0</v>
      </c>
      <c r="H14">
        <v>1</v>
      </c>
      <c r="I14">
        <v>0</v>
      </c>
      <c r="J14">
        <f>G14+H14+I14</f>
        <v>1</v>
      </c>
      <c r="K14">
        <f>G14*3+H14*2+I14*1</f>
        <v>2</v>
      </c>
      <c r="L14" s="6">
        <f>G14/D14</f>
        <v>0</v>
      </c>
      <c r="M14" s="6">
        <f>H14/D14</f>
        <v>9.6153846153846159E-3</v>
      </c>
      <c r="N14" s="6">
        <f>I14/D14</f>
        <v>0</v>
      </c>
      <c r="O14" s="6">
        <f>J14/D14</f>
        <v>9.6153846153846159E-3</v>
      </c>
      <c r="P14" s="7">
        <f>(G14/F14)*1000000000</f>
        <v>0</v>
      </c>
      <c r="Q14" s="7">
        <f>(H14/F14)*1000000000</f>
        <v>4.7013452458397175E-3</v>
      </c>
      <c r="R14" s="7">
        <f>(I14/F14)*1000000000</f>
        <v>0</v>
      </c>
      <c r="S14" s="7">
        <f>J14/F14*1000000000</f>
        <v>4.7013452458397175E-3</v>
      </c>
      <c r="T14" s="8">
        <f>(G14/E14)*100000</f>
        <v>0</v>
      </c>
      <c r="U14" s="8">
        <f>(H14/E14)*100000</f>
        <v>1.8469632138489737E-2</v>
      </c>
      <c r="V14" s="8">
        <f>(I14/E14)*100000</f>
        <v>0</v>
      </c>
      <c r="W14" s="8">
        <f>(J14/E14)*100000</f>
        <v>1.8469632138489737E-2</v>
      </c>
      <c r="X14" s="9">
        <f>ROUND(((L14/SUM(L$2:L$89))*SUM(G$2:G$89)),2)</f>
        <v>0</v>
      </c>
      <c r="Y14" s="9">
        <f>ROUND(((M14/SUM(M$2:M$89))*SUM(H$2:H$89)),2)</f>
        <v>0.86</v>
      </c>
      <c r="Z14" s="9">
        <f>ROUND(((N14/SUM(N$2:N$89))*SUM(I$2:I$89)),2)</f>
        <v>0</v>
      </c>
      <c r="AA14" s="9">
        <f>X14+Y14+Z14</f>
        <v>0.86</v>
      </c>
      <c r="AB14" s="9">
        <f>X14*3+Y14*2+Z14</f>
        <v>1.72</v>
      </c>
      <c r="AC14" s="10">
        <f>ROUND(((P14/SUM(P$2:P$89))*SUM(G$2:G$89)),2)</f>
        <v>0</v>
      </c>
      <c r="AD14" s="10">
        <f>ROUND(((Q14/SUM(Q$2:Q$89))*SUM(H$2:H$89)),2)</f>
        <v>1.78</v>
      </c>
      <c r="AE14" s="10">
        <f>ROUND(((R14/SUM(R$2:R$89))*SUM(I$2:I$89)),2)</f>
        <v>0</v>
      </c>
      <c r="AF14" s="10">
        <f>SUM(AC14:AE14)</f>
        <v>1.78</v>
      </c>
      <c r="AG14" s="10">
        <f>AC14*3+AD14*2+AE14</f>
        <v>3.56</v>
      </c>
      <c r="AH14" s="11">
        <f>ROUND(((T14/SUM(T$2:T$89))*SUM(G$2:G$89)),2)</f>
        <v>0</v>
      </c>
      <c r="AI14" s="11">
        <f>ROUND(((U14/SUM(U$2:U$89))*SUM(H$2:H$89)),2)</f>
        <v>2.2599999999999998</v>
      </c>
      <c r="AJ14" s="11">
        <f>ROUND(((V14/SUM(V$2:V$89))*SUM(I$2:I$89)),2)</f>
        <v>0</v>
      </c>
      <c r="AK14" s="11">
        <f>SUM(AH14:AJ14)</f>
        <v>2.2599999999999998</v>
      </c>
      <c r="AL14" s="11">
        <f>AH14*3+AI14*2+AJ14</f>
        <v>4.5199999999999996</v>
      </c>
      <c r="AM14" s="12">
        <f t="shared" si="0"/>
        <v>20</v>
      </c>
      <c r="AN14" s="12">
        <f t="shared" si="1"/>
        <v>24</v>
      </c>
      <c r="AO14" s="12">
        <f t="shared" si="2"/>
        <v>15</v>
      </c>
      <c r="AP14" s="12">
        <f t="shared" si="3"/>
        <v>13</v>
      </c>
    </row>
    <row r="15" spans="1:42" x14ac:dyDescent="0.25">
      <c r="A15" t="s">
        <v>77</v>
      </c>
      <c r="B15" t="s">
        <v>78</v>
      </c>
      <c r="C15" t="s">
        <v>79</v>
      </c>
      <c r="D15">
        <v>153</v>
      </c>
      <c r="E15" s="1">
        <v>81889839</v>
      </c>
      <c r="F15" s="1">
        <v>2880571028633</v>
      </c>
      <c r="G15">
        <v>7</v>
      </c>
      <c r="H15">
        <v>2</v>
      </c>
      <c r="I15">
        <v>1</v>
      </c>
      <c r="J15">
        <f>G15+H15+I15</f>
        <v>10</v>
      </c>
      <c r="K15">
        <f>G15*3+H15*2+I15*1</f>
        <v>26</v>
      </c>
      <c r="L15" s="6">
        <f>G15/D15</f>
        <v>4.5751633986928102E-2</v>
      </c>
      <c r="M15" s="6">
        <f>H15/D15</f>
        <v>1.3071895424836602E-2</v>
      </c>
      <c r="N15" s="6">
        <f>I15/D15</f>
        <v>6.5359477124183009E-3</v>
      </c>
      <c r="O15" s="6">
        <f>J15/D15</f>
        <v>6.535947712418301E-2</v>
      </c>
      <c r="P15" s="7">
        <f>(G15/F15)*1000000000</f>
        <v>2.4300737355266362E-3</v>
      </c>
      <c r="Q15" s="7">
        <f>(H15/F15)*1000000000</f>
        <v>6.9430678157903901E-4</v>
      </c>
      <c r="R15" s="7">
        <f>(I15/F15)*1000000000</f>
        <v>3.4715339078951951E-4</v>
      </c>
      <c r="S15" s="7">
        <f>J15/F15*1000000000</f>
        <v>3.471533907895195E-3</v>
      </c>
      <c r="T15" s="8">
        <f>(G15/E15)*100000</f>
        <v>8.5480690711823223E-3</v>
      </c>
      <c r="U15" s="8">
        <f>(H15/E15)*100000</f>
        <v>2.4423054489092354E-3</v>
      </c>
      <c r="V15" s="8">
        <f>(I15/E15)*100000</f>
        <v>1.2211527244546177E-3</v>
      </c>
      <c r="W15" s="8">
        <f>(J15/E15)*100000</f>
        <v>1.2211527244546177E-2</v>
      </c>
      <c r="X15" s="9">
        <f>ROUND(((L15/SUM(L$2:L$89))*SUM(G$2:G$89)),2)</f>
        <v>4.1399999999999997</v>
      </c>
      <c r="Y15" s="9">
        <f>ROUND(((M15/SUM(M$2:M$89))*SUM(H$2:H$89)),2)</f>
        <v>1.17</v>
      </c>
      <c r="Z15" s="9">
        <f>ROUND(((N15/SUM(N$2:N$89))*SUM(I$2:I$89)),2)</f>
        <v>0.56000000000000005</v>
      </c>
      <c r="AA15" s="9">
        <f>X15+Y15+Z15</f>
        <v>5.8699999999999992</v>
      </c>
      <c r="AB15" s="9">
        <f>X15*3+Y15*2+Z15</f>
        <v>15.319999999999999</v>
      </c>
      <c r="AC15" s="10">
        <f>ROUND(((P15/SUM(P$2:P$89))*SUM(G$2:G$89)),2)</f>
        <v>0.92</v>
      </c>
      <c r="AD15" s="10">
        <f>ROUND(((Q15/SUM(Q$2:Q$89))*SUM(H$2:H$89)),2)</f>
        <v>0.26</v>
      </c>
      <c r="AE15" s="10">
        <f>ROUND(((R15/SUM(R$2:R$89))*SUM(I$2:I$89)),2)</f>
        <v>7.0000000000000007E-2</v>
      </c>
      <c r="AF15" s="10">
        <f>SUM(AC15:AE15)</f>
        <v>1.2500000000000002</v>
      </c>
      <c r="AG15" s="10">
        <f>AC15*3+AD15*2+AE15</f>
        <v>3.35</v>
      </c>
      <c r="AH15" s="11">
        <f>ROUND(((T15/SUM(T$2:T$89))*SUM(G$2:G$89)),2)</f>
        <v>1.2</v>
      </c>
      <c r="AI15" s="11">
        <f>ROUND(((U15/SUM(U$2:U$89))*SUM(H$2:H$89)),2)</f>
        <v>0.3</v>
      </c>
      <c r="AJ15" s="11">
        <f>ROUND(((V15/SUM(V$2:V$89))*SUM(I$2:I$89)),2)</f>
        <v>0.12</v>
      </c>
      <c r="AK15" s="11">
        <f>SUM(AH15:AJ15)</f>
        <v>1.62</v>
      </c>
      <c r="AL15" s="11">
        <f>AH15*3+AI15*2+AJ15</f>
        <v>4.3199999999999994</v>
      </c>
      <c r="AM15" s="12">
        <f t="shared" si="0"/>
        <v>1</v>
      </c>
      <c r="AN15" s="12">
        <f t="shared" si="1"/>
        <v>5</v>
      </c>
      <c r="AO15" s="12">
        <f t="shared" si="2"/>
        <v>16</v>
      </c>
      <c r="AP15" s="12">
        <f t="shared" si="3"/>
        <v>14</v>
      </c>
    </row>
    <row r="16" spans="1:42" x14ac:dyDescent="0.25">
      <c r="A16" t="s">
        <v>173</v>
      </c>
      <c r="B16" t="s">
        <v>174</v>
      </c>
      <c r="C16" t="s">
        <v>175</v>
      </c>
      <c r="D16">
        <v>59</v>
      </c>
      <c r="E16" s="1">
        <v>38542737</v>
      </c>
      <c r="F16" s="1">
        <v>433867932495</v>
      </c>
      <c r="G16">
        <v>2</v>
      </c>
      <c r="H16">
        <v>0</v>
      </c>
      <c r="I16">
        <v>0</v>
      </c>
      <c r="J16">
        <f>G16+H16+I16</f>
        <v>2</v>
      </c>
      <c r="K16">
        <f>G16*3+H16*2+I16*1</f>
        <v>6</v>
      </c>
      <c r="L16" s="6">
        <f>G16/D16</f>
        <v>3.3898305084745763E-2</v>
      </c>
      <c r="M16" s="6">
        <f>H16/D16</f>
        <v>0</v>
      </c>
      <c r="N16" s="6">
        <f>I16/D16</f>
        <v>0</v>
      </c>
      <c r="O16" s="6">
        <f>J16/D16</f>
        <v>3.3898305084745763E-2</v>
      </c>
      <c r="P16" s="7">
        <f>(G16/F16)*1000000000</f>
        <v>4.6096976757392608E-3</v>
      </c>
      <c r="Q16" s="7">
        <f>(H16/F16)*1000000000</f>
        <v>0</v>
      </c>
      <c r="R16" s="7">
        <f>(I16/F16)*1000000000</f>
        <v>0</v>
      </c>
      <c r="S16" s="7">
        <f>J16/F16*1000000000</f>
        <v>4.6096976757392608E-3</v>
      </c>
      <c r="T16" s="8">
        <f>(G16/E16)*100000</f>
        <v>5.1890450851998391E-3</v>
      </c>
      <c r="U16" s="8">
        <f>(H16/E16)*100000</f>
        <v>0</v>
      </c>
      <c r="V16" s="8">
        <f>(I16/E16)*100000</f>
        <v>0</v>
      </c>
      <c r="W16" s="8">
        <f>(J16/E16)*100000</f>
        <v>5.1890450851998391E-3</v>
      </c>
      <c r="X16" s="9">
        <f>ROUND(((L16/SUM(L$2:L$89))*SUM(G$2:G$89)),2)</f>
        <v>3.07</v>
      </c>
      <c r="Y16" s="9">
        <f>ROUND(((M16/SUM(M$2:M$89))*SUM(H$2:H$89)),2)</f>
        <v>0</v>
      </c>
      <c r="Z16" s="9">
        <f>ROUND(((N16/SUM(N$2:N$89))*SUM(I$2:I$89)),2)</f>
        <v>0</v>
      </c>
      <c r="AA16" s="9">
        <f>X16+Y16+Z16</f>
        <v>3.07</v>
      </c>
      <c r="AB16" s="9">
        <f>X16*3+Y16*2+Z16</f>
        <v>9.2099999999999991</v>
      </c>
      <c r="AC16" s="10">
        <f>ROUND(((P16/SUM(P$2:P$89))*SUM(G$2:G$89)),2)</f>
        <v>1.74</v>
      </c>
      <c r="AD16" s="10">
        <f>ROUND(((Q16/SUM(Q$2:Q$89))*SUM(H$2:H$89)),2)</f>
        <v>0</v>
      </c>
      <c r="AE16" s="10">
        <f>ROUND(((R16/SUM(R$2:R$89))*SUM(I$2:I$89)),2)</f>
        <v>0</v>
      </c>
      <c r="AF16" s="10">
        <f>SUM(AC16:AE16)</f>
        <v>1.74</v>
      </c>
      <c r="AG16" s="10">
        <f>AC16*3+AD16*2+AE16</f>
        <v>5.22</v>
      </c>
      <c r="AH16" s="11">
        <f>ROUND(((T16/SUM(T$2:T$89))*SUM(G$2:G$89)),2)</f>
        <v>0.73</v>
      </c>
      <c r="AI16" s="11">
        <f>ROUND(((U16/SUM(U$2:U$89))*SUM(H$2:H$89)),2)</f>
        <v>0</v>
      </c>
      <c r="AJ16" s="11">
        <f>ROUND(((V16/SUM(V$2:V$89))*SUM(I$2:I$89)),2)</f>
        <v>0</v>
      </c>
      <c r="AK16" s="11">
        <f>SUM(AH16:AJ16)</f>
        <v>0.73</v>
      </c>
      <c r="AL16" s="11">
        <f>AH16*3+AI16*2+AJ16</f>
        <v>2.19</v>
      </c>
      <c r="AM16" s="12">
        <f t="shared" si="0"/>
        <v>14</v>
      </c>
      <c r="AN16" s="12">
        <f t="shared" si="1"/>
        <v>10</v>
      </c>
      <c r="AO16" s="12">
        <f t="shared" si="2"/>
        <v>12</v>
      </c>
      <c r="AP16" s="12">
        <f t="shared" si="3"/>
        <v>15</v>
      </c>
    </row>
    <row r="17" spans="1:42" x14ac:dyDescent="0.25">
      <c r="A17" t="s">
        <v>180</v>
      </c>
      <c r="B17" t="s">
        <v>181</v>
      </c>
      <c r="C17" t="s">
        <v>182</v>
      </c>
      <c r="D17">
        <v>226</v>
      </c>
      <c r="E17" s="1">
        <v>143533000</v>
      </c>
      <c r="F17" s="1">
        <v>1727783179069</v>
      </c>
      <c r="G17">
        <v>2</v>
      </c>
      <c r="H17">
        <v>5</v>
      </c>
      <c r="I17">
        <v>4</v>
      </c>
      <c r="J17">
        <f>G17+H17+I17</f>
        <v>11</v>
      </c>
      <c r="K17">
        <f>G17*3+H17*2+I17*1</f>
        <v>20</v>
      </c>
      <c r="L17" s="6">
        <f>G17/D17</f>
        <v>8.8495575221238937E-3</v>
      </c>
      <c r="M17" s="6">
        <f>H17/D17</f>
        <v>2.2123893805309734E-2</v>
      </c>
      <c r="N17" s="6">
        <f>I17/D17</f>
        <v>1.7699115044247787E-2</v>
      </c>
      <c r="O17" s="6">
        <f>J17/D17</f>
        <v>4.8672566371681415E-2</v>
      </c>
      <c r="P17" s="7">
        <f>(G17/F17)*1000000000</f>
        <v>1.1575526514140979E-3</v>
      </c>
      <c r="Q17" s="7">
        <f>(H17/F17)*1000000000</f>
        <v>2.8938816285352447E-3</v>
      </c>
      <c r="R17" s="7">
        <f>(I17/F17)*1000000000</f>
        <v>2.3151053028281957E-3</v>
      </c>
      <c r="S17" s="7">
        <f>J17/F17*1000000000</f>
        <v>6.3665395827775381E-3</v>
      </c>
      <c r="T17" s="8">
        <f>(G17/E17)*100000</f>
        <v>1.3934077877561257E-3</v>
      </c>
      <c r="U17" s="8">
        <f>(H17/E17)*100000</f>
        <v>3.4835194693903144E-3</v>
      </c>
      <c r="V17" s="8">
        <f>(I17/E17)*100000</f>
        <v>2.7868155755122513E-3</v>
      </c>
      <c r="W17" s="8">
        <f>(J17/E17)*100000</f>
        <v>7.6637428326586914E-3</v>
      </c>
      <c r="X17" s="9">
        <f>ROUND(((L17/SUM(L$2:L$89))*SUM(G$2:G$89)),2)</f>
        <v>0.8</v>
      </c>
      <c r="Y17" s="9">
        <f>ROUND(((M17/SUM(M$2:M$89))*SUM(H$2:H$89)),2)</f>
        <v>1.98</v>
      </c>
      <c r="Z17" s="9">
        <f>ROUND(((N17/SUM(N$2:N$89))*SUM(I$2:I$89)),2)</f>
        <v>1.5</v>
      </c>
      <c r="AA17" s="9">
        <f>X17+Y17+Z17</f>
        <v>4.28</v>
      </c>
      <c r="AB17" s="9">
        <f>X17*3+Y17*2+Z17</f>
        <v>7.86</v>
      </c>
      <c r="AC17" s="10">
        <f>ROUND(((P17/SUM(P$2:P$89))*SUM(G$2:G$89)),2)</f>
        <v>0.44</v>
      </c>
      <c r="AD17" s="10">
        <f>ROUND(((Q17/SUM(Q$2:Q$89))*SUM(H$2:H$89)),2)</f>
        <v>1.1000000000000001</v>
      </c>
      <c r="AE17" s="10">
        <f>ROUND(((R17/SUM(R$2:R$89))*SUM(I$2:I$89)),2)</f>
        <v>0.5</v>
      </c>
      <c r="AF17" s="10">
        <f>SUM(AC17:AE17)</f>
        <v>2.04</v>
      </c>
      <c r="AG17" s="10">
        <f>AC17*3+AD17*2+AE17</f>
        <v>4.0200000000000005</v>
      </c>
      <c r="AH17" s="11">
        <f>ROUND(((T17/SUM(T$2:T$89))*SUM(G$2:G$89)),2)</f>
        <v>0.2</v>
      </c>
      <c r="AI17" s="11">
        <f>ROUND(((U17/SUM(U$2:U$89))*SUM(H$2:H$89)),2)</f>
        <v>0.43</v>
      </c>
      <c r="AJ17" s="11">
        <f>ROUND(((V17/SUM(V$2:V$89))*SUM(I$2:I$89)),2)</f>
        <v>0.27</v>
      </c>
      <c r="AK17" s="11">
        <f>SUM(AH17:AJ17)</f>
        <v>0.9</v>
      </c>
      <c r="AL17" s="11">
        <f>AH17*3+AI17*2+AJ17</f>
        <v>1.73</v>
      </c>
      <c r="AM17" s="12">
        <f t="shared" si="0"/>
        <v>6</v>
      </c>
      <c r="AN17" s="12">
        <f t="shared" si="1"/>
        <v>13</v>
      </c>
      <c r="AO17" s="12">
        <f t="shared" si="2"/>
        <v>14</v>
      </c>
      <c r="AP17" s="12">
        <f t="shared" si="3"/>
        <v>16</v>
      </c>
    </row>
    <row r="18" spans="1:42" x14ac:dyDescent="0.25">
      <c r="A18" t="s">
        <v>71</v>
      </c>
      <c r="B18" t="s">
        <v>72</v>
      </c>
      <c r="C18" t="s">
        <v>73</v>
      </c>
      <c r="D18">
        <v>114</v>
      </c>
      <c r="E18" s="1">
        <v>65696689</v>
      </c>
      <c r="F18" s="1">
        <v>2339605974782</v>
      </c>
      <c r="G18">
        <v>2</v>
      </c>
      <c r="H18">
        <v>0</v>
      </c>
      <c r="I18">
        <v>2</v>
      </c>
      <c r="J18">
        <f>G18+H18+I18</f>
        <v>4</v>
      </c>
      <c r="K18">
        <f>G18*3+H18*2+I18*1</f>
        <v>8</v>
      </c>
      <c r="L18" s="6">
        <f>G18/D18</f>
        <v>1.7543859649122806E-2</v>
      </c>
      <c r="M18" s="6">
        <f>H18/D18</f>
        <v>0</v>
      </c>
      <c r="N18" s="6">
        <f>I18/D18</f>
        <v>1.7543859649122806E-2</v>
      </c>
      <c r="O18" s="6">
        <f>J18/D18</f>
        <v>3.5087719298245612E-2</v>
      </c>
      <c r="P18" s="7">
        <f>(G18/F18)*1000000000</f>
        <v>8.5484479931983255E-4</v>
      </c>
      <c r="Q18" s="7">
        <f>(H18/F18)*1000000000</f>
        <v>0</v>
      </c>
      <c r="R18" s="7">
        <f>(I18/F18)*1000000000</f>
        <v>8.5484479931983255E-4</v>
      </c>
      <c r="S18" s="7">
        <f>J18/F18*1000000000</f>
        <v>1.7096895986396651E-3</v>
      </c>
      <c r="T18" s="8">
        <f>(G18/E18)*100000</f>
        <v>3.0442934498571151E-3</v>
      </c>
      <c r="U18" s="8">
        <f>(H18/E18)*100000</f>
        <v>0</v>
      </c>
      <c r="V18" s="8">
        <f>(I18/E18)*100000</f>
        <v>3.0442934498571151E-3</v>
      </c>
      <c r="W18" s="8">
        <f>(J18/E18)*100000</f>
        <v>6.0885868997142302E-3</v>
      </c>
      <c r="X18" s="9">
        <f>ROUND(((L18/SUM(L$2:L$89))*SUM(G$2:G$89)),2)</f>
        <v>1.59</v>
      </c>
      <c r="Y18" s="9">
        <f>ROUND(((M18/SUM(M$2:M$89))*SUM(H$2:H$89)),2)</f>
        <v>0</v>
      </c>
      <c r="Z18" s="9">
        <f>ROUND(((N18/SUM(N$2:N$89))*SUM(I$2:I$89)),2)</f>
        <v>1.49</v>
      </c>
      <c r="AA18" s="9">
        <f>X18+Y18+Z18</f>
        <v>3.08</v>
      </c>
      <c r="AB18" s="9">
        <f>X18*3+Y18*2+Z18</f>
        <v>6.2600000000000007</v>
      </c>
      <c r="AC18" s="10">
        <f>ROUND(((P18/SUM(P$2:P$89))*SUM(G$2:G$89)),2)</f>
        <v>0.32</v>
      </c>
      <c r="AD18" s="10">
        <f>ROUND(((Q18/SUM(Q$2:Q$89))*SUM(H$2:H$89)),2)</f>
        <v>0</v>
      </c>
      <c r="AE18" s="10">
        <f>ROUND(((R18/SUM(R$2:R$89))*SUM(I$2:I$89)),2)</f>
        <v>0.18</v>
      </c>
      <c r="AF18" s="10">
        <f>SUM(AC18:AE18)</f>
        <v>0.5</v>
      </c>
      <c r="AG18" s="10">
        <f>AC18*3+AD18*2+AE18</f>
        <v>1.1399999999999999</v>
      </c>
      <c r="AH18" s="11">
        <f>ROUND(((T18/SUM(T$2:T$89))*SUM(G$2:G$89)),2)</f>
        <v>0.43</v>
      </c>
      <c r="AI18" s="11">
        <f>ROUND(((U18/SUM(U$2:U$89))*SUM(H$2:H$89)),2)</f>
        <v>0</v>
      </c>
      <c r="AJ18" s="11">
        <f>ROUND(((V18/SUM(V$2:V$89))*SUM(I$2:I$89)),2)</f>
        <v>0.3</v>
      </c>
      <c r="AK18" s="11">
        <f>SUM(AH18:AJ18)</f>
        <v>0.73</v>
      </c>
      <c r="AL18" s="11">
        <f>AH18*3+AI18*2+AJ18</f>
        <v>1.59</v>
      </c>
      <c r="AM18" s="12">
        <f t="shared" si="0"/>
        <v>10</v>
      </c>
      <c r="AN18" s="12">
        <f t="shared" si="1"/>
        <v>15</v>
      </c>
      <c r="AO18" s="12">
        <f t="shared" si="2"/>
        <v>19</v>
      </c>
      <c r="AP18" s="12">
        <f t="shared" si="3"/>
        <v>17</v>
      </c>
    </row>
    <row r="19" spans="1:42" x14ac:dyDescent="0.25">
      <c r="A19" t="s">
        <v>102</v>
      </c>
      <c r="B19" t="s">
        <v>103</v>
      </c>
      <c r="C19" t="s">
        <v>104</v>
      </c>
      <c r="D19">
        <v>113</v>
      </c>
      <c r="E19" s="1">
        <v>60917978</v>
      </c>
      <c r="F19" s="1">
        <v>1802135845962</v>
      </c>
      <c r="G19">
        <v>0</v>
      </c>
      <c r="H19">
        <v>2</v>
      </c>
      <c r="I19">
        <v>2</v>
      </c>
      <c r="J19">
        <f>G19+H19+I19</f>
        <v>4</v>
      </c>
      <c r="K19">
        <f>G19*3+H19*2+I19*1</f>
        <v>6</v>
      </c>
      <c r="L19" s="6">
        <f>G19/D19</f>
        <v>0</v>
      </c>
      <c r="M19" s="6">
        <f>H19/D19</f>
        <v>1.7699115044247787E-2</v>
      </c>
      <c r="N19" s="6">
        <f>I19/D19</f>
        <v>1.7699115044247787E-2</v>
      </c>
      <c r="O19" s="6">
        <f>J19/D19</f>
        <v>3.5398230088495575E-2</v>
      </c>
      <c r="P19" s="7">
        <f>(G19/F19)*1000000000</f>
        <v>0</v>
      </c>
      <c r="Q19" s="7">
        <f>(H19/F19)*1000000000</f>
        <v>1.1097942502399857E-3</v>
      </c>
      <c r="R19" s="7">
        <f>(I19/F19)*1000000000</f>
        <v>1.1097942502399857E-3</v>
      </c>
      <c r="S19" s="7">
        <f>J19/F19*1000000000</f>
        <v>2.2195885004799715E-3</v>
      </c>
      <c r="T19" s="8">
        <f>(G19/E19)*100000</f>
        <v>0</v>
      </c>
      <c r="U19" s="8">
        <f>(H19/E19)*100000</f>
        <v>3.2831030603149695E-3</v>
      </c>
      <c r="V19" s="8">
        <f>(I19/E19)*100000</f>
        <v>3.2831030603149695E-3</v>
      </c>
      <c r="W19" s="8">
        <f>(J19/E19)*100000</f>
        <v>6.566206120629939E-3</v>
      </c>
      <c r="X19" s="9">
        <f>ROUND(((L19/SUM(L$2:L$89))*SUM(G$2:G$89)),2)</f>
        <v>0</v>
      </c>
      <c r="Y19" s="9">
        <f>ROUND(((M19/SUM(M$2:M$89))*SUM(H$2:H$89)),2)</f>
        <v>1.58</v>
      </c>
      <c r="Z19" s="9">
        <f>ROUND(((N19/SUM(N$2:N$89))*SUM(I$2:I$89)),2)</f>
        <v>1.5</v>
      </c>
      <c r="AA19" s="9">
        <f>X19+Y19+Z19</f>
        <v>3.08</v>
      </c>
      <c r="AB19" s="9">
        <f>X19*3+Y19*2+Z19</f>
        <v>4.66</v>
      </c>
      <c r="AC19" s="10">
        <f>ROUND(((P19/SUM(P$2:P$89))*SUM(G$2:G$89)),2)</f>
        <v>0</v>
      </c>
      <c r="AD19" s="10">
        <f>ROUND(((Q19/SUM(Q$2:Q$89))*SUM(H$2:H$89)),2)</f>
        <v>0.42</v>
      </c>
      <c r="AE19" s="10">
        <f>ROUND(((R19/SUM(R$2:R$89))*SUM(I$2:I$89)),2)</f>
        <v>0.24</v>
      </c>
      <c r="AF19" s="10">
        <f>SUM(AC19:AE19)</f>
        <v>0.65999999999999992</v>
      </c>
      <c r="AG19" s="10">
        <f>AC19*3+AD19*2+AE19</f>
        <v>1.08</v>
      </c>
      <c r="AH19" s="11">
        <f>ROUND(((T19/SUM(T$2:T$89))*SUM(G$2:G$89)),2)</f>
        <v>0</v>
      </c>
      <c r="AI19" s="11">
        <f>ROUND(((U19/SUM(U$2:U$89))*SUM(H$2:H$89)),2)</f>
        <v>0.4</v>
      </c>
      <c r="AJ19" s="11">
        <f>ROUND(((V19/SUM(V$2:V$89))*SUM(I$2:I$89)),2)</f>
        <v>0.32</v>
      </c>
      <c r="AK19" s="11">
        <f>SUM(AH19:AJ19)</f>
        <v>0.72</v>
      </c>
      <c r="AL19" s="11">
        <f>AH19*3+AI19*2+AJ19</f>
        <v>1.1200000000000001</v>
      </c>
      <c r="AM19" s="12">
        <f t="shared" si="0"/>
        <v>14</v>
      </c>
      <c r="AN19" s="12">
        <f t="shared" si="1"/>
        <v>18</v>
      </c>
      <c r="AO19" s="12">
        <f t="shared" si="2"/>
        <v>20</v>
      </c>
      <c r="AP19" s="12">
        <f t="shared" si="3"/>
        <v>18</v>
      </c>
    </row>
    <row r="20" spans="1:42" x14ac:dyDescent="0.25">
      <c r="A20" t="s">
        <v>16</v>
      </c>
      <c r="B20" t="s">
        <v>17</v>
      </c>
      <c r="C20" t="s">
        <v>18</v>
      </c>
      <c r="D20">
        <v>60</v>
      </c>
      <c r="E20" s="1">
        <v>22683600</v>
      </c>
      <c r="F20" s="1">
        <v>1458826760344</v>
      </c>
      <c r="G20">
        <v>0</v>
      </c>
      <c r="H20">
        <v>1</v>
      </c>
      <c r="I20">
        <v>0</v>
      </c>
      <c r="J20">
        <f>G20+H20+I20</f>
        <v>1</v>
      </c>
      <c r="K20">
        <f>G20*3+H20*2+I20*1</f>
        <v>2</v>
      </c>
      <c r="L20" s="6">
        <f>G20/D20</f>
        <v>0</v>
      </c>
      <c r="M20" s="6">
        <f>H20/D20</f>
        <v>1.6666666666666666E-2</v>
      </c>
      <c r="N20" s="6">
        <f>I20/D20</f>
        <v>0</v>
      </c>
      <c r="O20" s="6">
        <f>J20/D20</f>
        <v>1.6666666666666666E-2</v>
      </c>
      <c r="P20" s="7">
        <f>(G20/F20)*1000000000</f>
        <v>0</v>
      </c>
      <c r="Q20" s="7">
        <f>(H20/F20)*1000000000</f>
        <v>6.8548235279437429E-4</v>
      </c>
      <c r="R20" s="7">
        <f>(I20/F20)*1000000000</f>
        <v>0</v>
      </c>
      <c r="S20" s="7">
        <f>J20/F20*1000000000</f>
        <v>6.8548235279437429E-4</v>
      </c>
      <c r="T20" s="8">
        <f>(G20/E20)*100000</f>
        <v>0</v>
      </c>
      <c r="U20" s="8">
        <f>(H20/E20)*100000</f>
        <v>4.4084713184856022E-3</v>
      </c>
      <c r="V20" s="8">
        <f>(I20/E20)*100000</f>
        <v>0</v>
      </c>
      <c r="W20" s="8">
        <f>(J20/E20)*100000</f>
        <v>4.4084713184856022E-3</v>
      </c>
      <c r="X20" s="9">
        <f>ROUND(((L20/SUM(L$2:L$89))*SUM(G$2:G$89)),2)</f>
        <v>0</v>
      </c>
      <c r="Y20" s="9">
        <f>ROUND(((M20/SUM(M$2:M$89))*SUM(H$2:H$89)),2)</f>
        <v>1.49</v>
      </c>
      <c r="Z20" s="9">
        <f>ROUND(((N20/SUM(N$2:N$89))*SUM(I$2:I$89)),2)</f>
        <v>0</v>
      </c>
      <c r="AA20" s="9">
        <f>X20+Y20+Z20</f>
        <v>1.49</v>
      </c>
      <c r="AB20" s="9">
        <f>X20*3+Y20*2+Z20</f>
        <v>2.98</v>
      </c>
      <c r="AC20" s="10">
        <f>ROUND(((P20/SUM(P$2:P$89))*SUM(G$2:G$89)),2)</f>
        <v>0</v>
      </c>
      <c r="AD20" s="10">
        <f>ROUND(((Q20/SUM(Q$2:Q$89))*SUM(H$2:H$89)),2)</f>
        <v>0.26</v>
      </c>
      <c r="AE20" s="10">
        <f>ROUND(((R20/SUM(R$2:R$89))*SUM(I$2:I$89)),2)</f>
        <v>0</v>
      </c>
      <c r="AF20" s="10">
        <f>SUM(AC20:AE20)</f>
        <v>0.26</v>
      </c>
      <c r="AG20" s="10">
        <f>AC20*3+AD20*2+AE20</f>
        <v>0.52</v>
      </c>
      <c r="AH20" s="11">
        <f>ROUND(((T20/SUM(T$2:T$89))*SUM(G$2:G$89)),2)</f>
        <v>0</v>
      </c>
      <c r="AI20" s="11">
        <f>ROUND(((U20/SUM(U$2:U$89))*SUM(H$2:H$89)),2)</f>
        <v>0.54</v>
      </c>
      <c r="AJ20" s="11">
        <f>ROUND(((V20/SUM(V$2:V$89))*SUM(I$2:I$89)),2)</f>
        <v>0</v>
      </c>
      <c r="AK20" s="11">
        <f>SUM(AH20:AJ20)</f>
        <v>0.54</v>
      </c>
      <c r="AL20" s="11">
        <f>AH20*3+AI20*2+AJ20</f>
        <v>1.08</v>
      </c>
      <c r="AM20" s="12">
        <f t="shared" si="0"/>
        <v>20</v>
      </c>
      <c r="AN20" s="12">
        <f t="shared" si="1"/>
        <v>21</v>
      </c>
      <c r="AO20" s="12">
        <f t="shared" si="2"/>
        <v>21</v>
      </c>
      <c r="AP20" s="12">
        <f t="shared" si="3"/>
        <v>19</v>
      </c>
    </row>
    <row r="21" spans="1:42" x14ac:dyDescent="0.25">
      <c r="A21" t="s">
        <v>113</v>
      </c>
      <c r="B21" t="s">
        <v>114</v>
      </c>
      <c r="C21" t="s">
        <v>244</v>
      </c>
      <c r="D21">
        <v>71</v>
      </c>
      <c r="E21" s="1">
        <v>50004000</v>
      </c>
      <c r="F21" s="2">
        <v>1017310739404.118</v>
      </c>
      <c r="G21">
        <v>1</v>
      </c>
      <c r="H21">
        <v>0</v>
      </c>
      <c r="I21">
        <v>1</v>
      </c>
      <c r="J21">
        <f>G21+H21+I21</f>
        <v>2</v>
      </c>
      <c r="K21">
        <f>G21*3+H21*2+I21*1</f>
        <v>4</v>
      </c>
      <c r="L21" s="6">
        <f>G21/D21</f>
        <v>1.4084507042253521E-2</v>
      </c>
      <c r="M21" s="6">
        <f>H21/D21</f>
        <v>0</v>
      </c>
      <c r="N21" s="6">
        <f>I21/D21</f>
        <v>1.4084507042253521E-2</v>
      </c>
      <c r="O21" s="6">
        <f>J21/D21</f>
        <v>2.8169014084507043E-2</v>
      </c>
      <c r="P21" s="7">
        <f>(G21/F21)*1000000000</f>
        <v>9.8298382319815308E-4</v>
      </c>
      <c r="Q21" s="7">
        <f>(H21/F21)*1000000000</f>
        <v>0</v>
      </c>
      <c r="R21" s="7">
        <f>(I21/F21)*1000000000</f>
        <v>9.8298382319815308E-4</v>
      </c>
      <c r="S21" s="7">
        <f>J21/F21*1000000000</f>
        <v>1.9659676463963062E-3</v>
      </c>
      <c r="T21" s="8">
        <f>(G21/E21)*100000</f>
        <v>1.9998400127989764E-3</v>
      </c>
      <c r="U21" s="8">
        <f>(H21/E21)*100000</f>
        <v>0</v>
      </c>
      <c r="V21" s="8">
        <f>(I21/E21)*100000</f>
        <v>1.9998400127989764E-3</v>
      </c>
      <c r="W21" s="8">
        <f>(J21/E21)*100000</f>
        <v>3.9996800255979528E-3</v>
      </c>
      <c r="X21" s="9">
        <f>ROUND(((L21/SUM(L$2:L$89))*SUM(G$2:G$89)),2)</f>
        <v>1.28</v>
      </c>
      <c r="Y21" s="9">
        <f>ROUND(((M21/SUM(M$2:M$89))*SUM(H$2:H$89)),2)</f>
        <v>0</v>
      </c>
      <c r="Z21" s="9">
        <f>ROUND(((N21/SUM(N$2:N$89))*SUM(I$2:I$89)),2)</f>
        <v>1.2</v>
      </c>
      <c r="AA21" s="9">
        <f>X21+Y21+Z21</f>
        <v>2.48</v>
      </c>
      <c r="AB21" s="9">
        <f>X21*3+Y21*2+Z21</f>
        <v>5.04</v>
      </c>
      <c r="AC21" s="10">
        <f>ROUND(((P21/SUM(P$2:P$89))*SUM(G$2:G$89)),2)</f>
        <v>0.37</v>
      </c>
      <c r="AD21" s="10">
        <f>ROUND(((Q21/SUM(Q$2:Q$89))*SUM(H$2:H$89)),2)</f>
        <v>0</v>
      </c>
      <c r="AE21" s="10">
        <f>ROUND(((R21/SUM(R$2:R$89))*SUM(I$2:I$89)),2)</f>
        <v>0.21</v>
      </c>
      <c r="AF21" s="10">
        <f>SUM(AC21:AE21)</f>
        <v>0.57999999999999996</v>
      </c>
      <c r="AG21" s="10">
        <f>AC21*3+AD21*2+AE21</f>
        <v>1.3199999999999998</v>
      </c>
      <c r="AH21" s="11">
        <f>ROUND(((T21/SUM(T$2:T$89))*SUM(G$2:G$89)),2)</f>
        <v>0.28000000000000003</v>
      </c>
      <c r="AI21" s="11">
        <f>ROUND(((U21/SUM(U$2:U$89))*SUM(H$2:H$89)),2)</f>
        <v>0</v>
      </c>
      <c r="AJ21" s="11">
        <f>ROUND(((V21/SUM(V$2:V$89))*SUM(I$2:I$89)),2)</f>
        <v>0.2</v>
      </c>
      <c r="AK21" s="11">
        <f>SUM(AH21:AJ21)</f>
        <v>0.48000000000000004</v>
      </c>
      <c r="AL21" s="11">
        <f>AH21*3+AI21*2+AJ21</f>
        <v>1.04</v>
      </c>
      <c r="AM21" s="12">
        <f t="shared" si="0"/>
        <v>18</v>
      </c>
      <c r="AN21" s="12">
        <f t="shared" si="1"/>
        <v>16</v>
      </c>
      <c r="AO21" s="12">
        <f t="shared" si="2"/>
        <v>18</v>
      </c>
      <c r="AP21" s="12">
        <f t="shared" si="3"/>
        <v>20</v>
      </c>
    </row>
    <row r="22" spans="1:42" x14ac:dyDescent="0.25">
      <c r="A22" t="s">
        <v>224</v>
      </c>
      <c r="B22" t="s">
        <v>225</v>
      </c>
      <c r="C22" t="s">
        <v>226</v>
      </c>
      <c r="D22">
        <v>230</v>
      </c>
      <c r="E22" s="1">
        <v>313914040</v>
      </c>
      <c r="F22" s="1">
        <v>16244448406010</v>
      </c>
      <c r="G22">
        <v>4</v>
      </c>
      <c r="H22">
        <v>2</v>
      </c>
      <c r="I22">
        <v>6</v>
      </c>
      <c r="J22">
        <f>G22+H22+I22</f>
        <v>12</v>
      </c>
      <c r="K22">
        <f>G22*3+H22*2+I22*1</f>
        <v>22</v>
      </c>
      <c r="L22" s="6">
        <f>G22/D22</f>
        <v>1.7391304347826087E-2</v>
      </c>
      <c r="M22" s="6">
        <f>H22/D22</f>
        <v>8.6956521739130436E-3</v>
      </c>
      <c r="N22" s="6">
        <f>I22/D22</f>
        <v>2.6086956521739129E-2</v>
      </c>
      <c r="O22" s="6">
        <f>J22/D22</f>
        <v>5.2173913043478258E-2</v>
      </c>
      <c r="P22" s="7">
        <f>(G22/F22)*1000000000</f>
        <v>2.4623797004520693E-4</v>
      </c>
      <c r="Q22" s="7">
        <f>(H22/F22)*1000000000</f>
        <v>1.2311898502260346E-4</v>
      </c>
      <c r="R22" s="7">
        <f>(I22/F22)*1000000000</f>
        <v>3.6935695506781037E-4</v>
      </c>
      <c r="S22" s="7">
        <f>J22/F22*1000000000</f>
        <v>7.3871391013562073E-4</v>
      </c>
      <c r="T22" s="8">
        <f>(G22/E22)*100000</f>
        <v>1.2742341820709898E-3</v>
      </c>
      <c r="U22" s="8">
        <f>(H22/E22)*100000</f>
        <v>6.3711709103549488E-4</v>
      </c>
      <c r="V22" s="8">
        <f>(I22/E22)*100000</f>
        <v>1.9113512731064848E-3</v>
      </c>
      <c r="W22" s="8">
        <f>(J22/E22)*100000</f>
        <v>3.8227025462129697E-3</v>
      </c>
      <c r="X22" s="9">
        <f>ROUND(((L22/SUM(L$2:L$89))*SUM(G$2:G$89)),2)</f>
        <v>1.58</v>
      </c>
      <c r="Y22" s="9">
        <f>ROUND(((M22/SUM(M$2:M$89))*SUM(H$2:H$89)),2)</f>
        <v>0.78</v>
      </c>
      <c r="Z22" s="9">
        <f>ROUND(((N22/SUM(N$2:N$89))*SUM(I$2:I$89)),2)</f>
        <v>2.2200000000000002</v>
      </c>
      <c r="AA22" s="9">
        <f>X22+Y22+Z22</f>
        <v>4.58</v>
      </c>
      <c r="AB22" s="9">
        <f>X22*3+Y22*2+Z22</f>
        <v>8.5200000000000014</v>
      </c>
      <c r="AC22" s="10">
        <f>ROUND(((P22/SUM(P$2:P$89))*SUM(G$2:G$89)),2)</f>
        <v>0.09</v>
      </c>
      <c r="AD22" s="10">
        <f>ROUND(((Q22/SUM(Q$2:Q$89))*SUM(H$2:H$89)),2)</f>
        <v>0.05</v>
      </c>
      <c r="AE22" s="10">
        <f>ROUND(((R22/SUM(R$2:R$89))*SUM(I$2:I$89)),2)</f>
        <v>0.08</v>
      </c>
      <c r="AF22" s="10">
        <f>SUM(AC22:AE22)</f>
        <v>0.22000000000000003</v>
      </c>
      <c r="AG22" s="10">
        <f>AC22*3+AD22*2+AE22</f>
        <v>0.45</v>
      </c>
      <c r="AH22" s="11">
        <f>ROUND(((T22/SUM(T$2:T$89))*SUM(G$2:G$89)),2)</f>
        <v>0.18</v>
      </c>
      <c r="AI22" s="11">
        <f>ROUND(((U22/SUM(U$2:U$89))*SUM(H$2:H$89)),2)</f>
        <v>0.08</v>
      </c>
      <c r="AJ22" s="11">
        <f>ROUND(((V22/SUM(V$2:V$89))*SUM(I$2:I$89)),2)</f>
        <v>0.19</v>
      </c>
      <c r="AK22" s="11">
        <f>SUM(AH22:AJ22)</f>
        <v>0.45</v>
      </c>
      <c r="AL22" s="11">
        <f>AH22*3+AI22*2+AJ22</f>
        <v>0.89000000000000012</v>
      </c>
      <c r="AM22" s="12">
        <f t="shared" si="0"/>
        <v>4</v>
      </c>
      <c r="AN22" s="12">
        <f t="shared" si="1"/>
        <v>12</v>
      </c>
      <c r="AO22" s="12">
        <f t="shared" si="2"/>
        <v>22</v>
      </c>
      <c r="AP22" s="12">
        <f t="shared" si="3"/>
        <v>21</v>
      </c>
    </row>
    <row r="23" spans="1:42" x14ac:dyDescent="0.25">
      <c r="A23" t="s">
        <v>108</v>
      </c>
      <c r="B23" t="s">
        <v>109</v>
      </c>
      <c r="C23" t="s">
        <v>108</v>
      </c>
      <c r="D23">
        <v>113</v>
      </c>
      <c r="E23" s="1">
        <v>127561489</v>
      </c>
      <c r="F23" s="1">
        <v>5919927095119</v>
      </c>
      <c r="G23">
        <v>0</v>
      </c>
      <c r="H23">
        <v>2</v>
      </c>
      <c r="I23">
        <v>1</v>
      </c>
      <c r="J23">
        <f>G23+H23+I23</f>
        <v>3</v>
      </c>
      <c r="K23">
        <f>G23*3+H23*2+I23*1</f>
        <v>5</v>
      </c>
      <c r="L23" s="6">
        <f>G23/D23</f>
        <v>0</v>
      </c>
      <c r="M23" s="6">
        <f>H23/D23</f>
        <v>1.7699115044247787E-2</v>
      </c>
      <c r="N23" s="6">
        <f>I23/D23</f>
        <v>8.8495575221238937E-3</v>
      </c>
      <c r="O23" s="6">
        <f>J23/D23</f>
        <v>2.6548672566371681E-2</v>
      </c>
      <c r="P23" s="7">
        <f>(G23/F23)*1000000000</f>
        <v>0</v>
      </c>
      <c r="Q23" s="7">
        <f>(H23/F23)*1000000000</f>
        <v>3.3784199836667023E-4</v>
      </c>
      <c r="R23" s="7">
        <f>(I23/F23)*1000000000</f>
        <v>1.6892099918333511E-4</v>
      </c>
      <c r="S23" s="7">
        <f>J23/F23*1000000000</f>
        <v>5.0676299755000528E-4</v>
      </c>
      <c r="T23" s="8">
        <f>(G23/E23)*100000</f>
        <v>0</v>
      </c>
      <c r="U23" s="8">
        <f>(H23/E23)*100000</f>
        <v>1.5678713189056612E-3</v>
      </c>
      <c r="V23" s="8">
        <f>(I23/E23)*100000</f>
        <v>7.8393565945283059E-4</v>
      </c>
      <c r="W23" s="8">
        <f>(J23/E23)*100000</f>
        <v>2.351806978358492E-3</v>
      </c>
      <c r="X23" s="9">
        <f>ROUND(((L23/SUM(L$2:L$89))*SUM(G$2:G$89)),2)</f>
        <v>0</v>
      </c>
      <c r="Y23" s="9">
        <f>ROUND(((M23/SUM(M$2:M$89))*SUM(H$2:H$89)),2)</f>
        <v>1.58</v>
      </c>
      <c r="Z23" s="9">
        <f>ROUND(((N23/SUM(N$2:N$89))*SUM(I$2:I$89)),2)</f>
        <v>0.75</v>
      </c>
      <c r="AA23" s="9">
        <f>X23+Y23+Z23</f>
        <v>2.33</v>
      </c>
      <c r="AB23" s="9">
        <f>X23*3+Y23*2+Z23</f>
        <v>3.91</v>
      </c>
      <c r="AC23" s="10">
        <f>ROUND(((P23/SUM(P$2:P$89))*SUM(G$2:G$89)),2)</f>
        <v>0</v>
      </c>
      <c r="AD23" s="10">
        <f>ROUND(((Q23/SUM(Q$2:Q$89))*SUM(H$2:H$89)),2)</f>
        <v>0.13</v>
      </c>
      <c r="AE23" s="10">
        <f>ROUND(((R23/SUM(R$2:R$89))*SUM(I$2:I$89)),2)</f>
        <v>0.04</v>
      </c>
      <c r="AF23" s="10">
        <f>SUM(AC23:AE23)</f>
        <v>0.17</v>
      </c>
      <c r="AG23" s="10">
        <f>AC23*3+AD23*2+AE23</f>
        <v>0.3</v>
      </c>
      <c r="AH23" s="11">
        <f>ROUND(((T23/SUM(T$2:T$89))*SUM(G$2:G$89)),2)</f>
        <v>0</v>
      </c>
      <c r="AI23" s="11">
        <f>ROUND(((U23/SUM(U$2:U$89))*SUM(H$2:H$89)),2)</f>
        <v>0.19</v>
      </c>
      <c r="AJ23" s="11">
        <f>ROUND(((V23/SUM(V$2:V$89))*SUM(I$2:I$89)),2)</f>
        <v>0.08</v>
      </c>
      <c r="AK23" s="11">
        <f>SUM(AH23:AJ23)</f>
        <v>0.27</v>
      </c>
      <c r="AL23" s="11">
        <f>AH23*3+AI23*2+AJ23</f>
        <v>0.46</v>
      </c>
      <c r="AM23" s="12">
        <f t="shared" si="0"/>
        <v>16</v>
      </c>
      <c r="AN23" s="12">
        <f t="shared" si="1"/>
        <v>20</v>
      </c>
      <c r="AO23" s="12">
        <f t="shared" si="2"/>
        <v>24</v>
      </c>
      <c r="AP23" s="12">
        <f t="shared" si="3"/>
        <v>22</v>
      </c>
    </row>
    <row r="24" spans="1:42" x14ac:dyDescent="0.25">
      <c r="A24" t="s">
        <v>220</v>
      </c>
      <c r="B24" t="s">
        <v>221</v>
      </c>
      <c r="C24" t="s">
        <v>220</v>
      </c>
      <c r="D24">
        <v>43</v>
      </c>
      <c r="E24" s="1">
        <v>45593300</v>
      </c>
      <c r="F24" s="1">
        <v>156675059967</v>
      </c>
      <c r="G24">
        <v>0</v>
      </c>
      <c r="H24">
        <v>0</v>
      </c>
      <c r="I24">
        <v>1</v>
      </c>
      <c r="J24">
        <f>G24+H24+I24</f>
        <v>1</v>
      </c>
      <c r="K24">
        <f>G24*3+H24*2+I24*1</f>
        <v>1</v>
      </c>
      <c r="L24" s="6">
        <f>G24/D24</f>
        <v>0</v>
      </c>
      <c r="M24" s="6">
        <f>H24/D24</f>
        <v>0</v>
      </c>
      <c r="N24" s="6">
        <f>I24/D24</f>
        <v>2.3255813953488372E-2</v>
      </c>
      <c r="O24" s="6">
        <f>J24/D24</f>
        <v>2.3255813953488372E-2</v>
      </c>
      <c r="P24" s="7">
        <f>(G24/F24)*1000000000</f>
        <v>0</v>
      </c>
      <c r="Q24" s="7">
        <f>(H24/F24)*1000000000</f>
        <v>0</v>
      </c>
      <c r="R24" s="7">
        <f>(I24/F24)*1000000000</f>
        <v>6.3826367783783007E-3</v>
      </c>
      <c r="S24" s="7">
        <f>J24/F24*1000000000</f>
        <v>6.3826367783783007E-3</v>
      </c>
      <c r="T24" s="8">
        <f>(G24/E24)*100000</f>
        <v>0</v>
      </c>
      <c r="U24" s="8">
        <f>(H24/E24)*100000</f>
        <v>0</v>
      </c>
      <c r="V24" s="8">
        <f>(I24/E24)*100000</f>
        <v>2.193304718017779E-3</v>
      </c>
      <c r="W24" s="8">
        <f>(J24/E24)*100000</f>
        <v>2.193304718017779E-3</v>
      </c>
      <c r="X24" s="9">
        <f>ROUND(((L24/SUM(L$2:L$89))*SUM(G$2:G$89)),2)</f>
        <v>0</v>
      </c>
      <c r="Y24" s="9">
        <f>ROUND(((M24/SUM(M$2:M$89))*SUM(H$2:H$89)),2)</f>
        <v>0</v>
      </c>
      <c r="Z24" s="9">
        <f>ROUND(((N24/SUM(N$2:N$89))*SUM(I$2:I$89)),2)</f>
        <v>1.98</v>
      </c>
      <c r="AA24" s="9">
        <f>X24+Y24+Z24</f>
        <v>1.98</v>
      </c>
      <c r="AB24" s="9">
        <f>X24*3+Y24*2+Z24</f>
        <v>1.98</v>
      </c>
      <c r="AC24" s="10">
        <f>ROUND(((P24/SUM(P$2:P$89))*SUM(G$2:G$89)),2)</f>
        <v>0</v>
      </c>
      <c r="AD24" s="10">
        <f>ROUND(((Q24/SUM(Q$2:Q$89))*SUM(H$2:H$89)),2)</f>
        <v>0</v>
      </c>
      <c r="AE24" s="10">
        <f>ROUND(((R24/SUM(R$2:R$89))*SUM(I$2:I$89)),2)</f>
        <v>1.37</v>
      </c>
      <c r="AF24" s="10">
        <f>SUM(AC24:AE24)</f>
        <v>1.37</v>
      </c>
      <c r="AG24" s="10">
        <f>AC24*3+AD24*2+AE24</f>
        <v>1.37</v>
      </c>
      <c r="AH24" s="11">
        <f>ROUND(((T24/SUM(T$2:T$89))*SUM(G$2:G$89)),2)</f>
        <v>0</v>
      </c>
      <c r="AI24" s="11">
        <f>ROUND(((U24/SUM(U$2:U$89))*SUM(H$2:H$89)),2)</f>
        <v>0</v>
      </c>
      <c r="AJ24" s="11">
        <f>ROUND(((V24/SUM(V$2:V$89))*SUM(I$2:I$89)),2)</f>
        <v>0.21</v>
      </c>
      <c r="AK24" s="11">
        <f>SUM(AH24:AJ24)</f>
        <v>0.21</v>
      </c>
      <c r="AL24" s="11">
        <f>AH24*3+AI24*2+AJ24</f>
        <v>0.21</v>
      </c>
      <c r="AM24" s="12">
        <f t="shared" si="0"/>
        <v>24</v>
      </c>
      <c r="AN24" s="12">
        <f t="shared" si="1"/>
        <v>23</v>
      </c>
      <c r="AO24" s="12">
        <f t="shared" si="2"/>
        <v>17</v>
      </c>
      <c r="AP24" s="12">
        <f t="shared" si="3"/>
        <v>23</v>
      </c>
    </row>
    <row r="25" spans="1:42" x14ac:dyDescent="0.25">
      <c r="A25" t="s">
        <v>222</v>
      </c>
      <c r="B25" t="s">
        <v>223</v>
      </c>
      <c r="C25" t="s">
        <v>241</v>
      </c>
      <c r="D25">
        <v>56</v>
      </c>
      <c r="E25" s="1">
        <v>63227526</v>
      </c>
      <c r="F25" s="1">
        <v>2188380996015</v>
      </c>
      <c r="G25">
        <v>0</v>
      </c>
      <c r="H25">
        <v>0</v>
      </c>
      <c r="I25">
        <v>1</v>
      </c>
      <c r="J25">
        <f>G25+H25+I25</f>
        <v>1</v>
      </c>
      <c r="K25">
        <f>G25*3+H25*2+I25*1</f>
        <v>1</v>
      </c>
      <c r="L25" s="6">
        <f>G25/D25</f>
        <v>0</v>
      </c>
      <c r="M25" s="6">
        <f>H25/D25</f>
        <v>0</v>
      </c>
      <c r="N25" s="6">
        <f>I25/D25</f>
        <v>1.7857142857142856E-2</v>
      </c>
      <c r="O25" s="6">
        <f>J25/D25</f>
        <v>1.7857142857142856E-2</v>
      </c>
      <c r="P25" s="7">
        <f>(G25/F25)*1000000000</f>
        <v>0</v>
      </c>
      <c r="Q25" s="7">
        <f>(H25/F25)*1000000000</f>
        <v>0</v>
      </c>
      <c r="R25" s="7">
        <f>(I25/F25)*1000000000</f>
        <v>4.5695882107410957E-4</v>
      </c>
      <c r="S25" s="7">
        <f>J25/F25*1000000000</f>
        <v>4.5695882107410957E-4</v>
      </c>
      <c r="T25" s="8">
        <f>(G25/E25)*100000</f>
        <v>0</v>
      </c>
      <c r="U25" s="8">
        <f>(H25/E25)*100000</f>
        <v>0</v>
      </c>
      <c r="V25" s="8">
        <f>(I25/E25)*100000</f>
        <v>1.5815896386646537E-3</v>
      </c>
      <c r="W25" s="8">
        <f>(J25/E25)*100000</f>
        <v>1.5815896386646537E-3</v>
      </c>
      <c r="X25" s="9">
        <f>ROUND(((L25/SUM(L$2:L$89))*SUM(G$2:G$89)),2)</f>
        <v>0</v>
      </c>
      <c r="Y25" s="9">
        <f>ROUND(((M25/SUM(M$2:M$89))*SUM(H$2:H$89)),2)</f>
        <v>0</v>
      </c>
      <c r="Z25" s="9">
        <f>ROUND(((N25/SUM(N$2:N$89))*SUM(I$2:I$89)),2)</f>
        <v>1.52</v>
      </c>
      <c r="AA25" s="9">
        <f>X25+Y25+Z25</f>
        <v>1.52</v>
      </c>
      <c r="AB25" s="9">
        <f>X25*3+Y25*2+Z25</f>
        <v>1.52</v>
      </c>
      <c r="AC25" s="10">
        <f>ROUND(((P25/SUM(P$2:P$89))*SUM(G$2:G$89)),2)</f>
        <v>0</v>
      </c>
      <c r="AD25" s="10">
        <f>ROUND(((Q25/SUM(Q$2:Q$89))*SUM(H$2:H$89)),2)</f>
        <v>0</v>
      </c>
      <c r="AE25" s="10">
        <f>ROUND(((R25/SUM(R$2:R$89))*SUM(I$2:I$89)),2)</f>
        <v>0.1</v>
      </c>
      <c r="AF25" s="10">
        <f>SUM(AC25:AE25)</f>
        <v>0.1</v>
      </c>
      <c r="AG25" s="10">
        <f>AC25*3+AD25*2+AE25</f>
        <v>0.1</v>
      </c>
      <c r="AH25" s="11">
        <f>ROUND(((T25/SUM(T$2:T$89))*SUM(G$2:G$89)),2)</f>
        <v>0</v>
      </c>
      <c r="AI25" s="11">
        <f>ROUND(((U25/SUM(U$2:U$89))*SUM(H$2:H$89)),2)</f>
        <v>0</v>
      </c>
      <c r="AJ25" s="11">
        <f>ROUND(((V25/SUM(V$2:V$89))*SUM(I$2:I$89)),2)</f>
        <v>0.15</v>
      </c>
      <c r="AK25" s="11">
        <f>SUM(AH25:AJ25)</f>
        <v>0.15</v>
      </c>
      <c r="AL25" s="11">
        <f>AH25*3+AI25*2+AJ25</f>
        <v>0.15</v>
      </c>
      <c r="AM25" s="12">
        <f t="shared" si="0"/>
        <v>24</v>
      </c>
      <c r="AN25" s="12">
        <f t="shared" si="1"/>
        <v>25</v>
      </c>
      <c r="AO25" s="12">
        <f t="shared" si="2"/>
        <v>25</v>
      </c>
      <c r="AP25" s="12">
        <f t="shared" si="3"/>
        <v>24</v>
      </c>
    </row>
    <row r="26" spans="1:42" x14ac:dyDescent="0.25">
      <c r="A26" t="s">
        <v>50</v>
      </c>
      <c r="B26" t="s">
        <v>51</v>
      </c>
      <c r="C26" t="s">
        <v>50</v>
      </c>
      <c r="D26">
        <v>65</v>
      </c>
      <c r="E26" s="1">
        <v>1350695000</v>
      </c>
      <c r="F26" s="1">
        <v>8221081084225</v>
      </c>
      <c r="G26">
        <v>2</v>
      </c>
      <c r="H26">
        <v>1</v>
      </c>
      <c r="I26">
        <v>0</v>
      </c>
      <c r="J26">
        <f>G26+H26+I26</f>
        <v>3</v>
      </c>
      <c r="K26">
        <f>G26*3+H26*2+I26*1</f>
        <v>8</v>
      </c>
      <c r="L26" s="6">
        <f>G26/D26</f>
        <v>3.0769230769230771E-2</v>
      </c>
      <c r="M26" s="6">
        <f>H26/D26</f>
        <v>1.5384615384615385E-2</v>
      </c>
      <c r="N26" s="6">
        <f>I26/D26</f>
        <v>0</v>
      </c>
      <c r="O26" s="6">
        <f>J26/D26</f>
        <v>4.6153846153846156E-2</v>
      </c>
      <c r="P26" s="7">
        <f>(G26/F26)*1000000000</f>
        <v>2.4327700694227368E-4</v>
      </c>
      <c r="Q26" s="7">
        <f>(H26/F26)*1000000000</f>
        <v>1.2163850347113684E-4</v>
      </c>
      <c r="R26" s="7">
        <f>(I26/F26)*1000000000</f>
        <v>0</v>
      </c>
      <c r="S26" s="7">
        <f>J26/F26*1000000000</f>
        <v>3.6491551041341048E-4</v>
      </c>
      <c r="T26" s="8">
        <f>(G26/E26)*100000</f>
        <v>1.4807191853083044E-4</v>
      </c>
      <c r="U26" s="8">
        <f>(H26/E26)*100000</f>
        <v>7.4035959265415221E-5</v>
      </c>
      <c r="V26" s="8">
        <f>(I26/E26)*100000</f>
        <v>0</v>
      </c>
      <c r="W26" s="8">
        <f>(J26/E26)*100000</f>
        <v>2.2210787779624564E-4</v>
      </c>
      <c r="X26" s="9">
        <f>ROUND(((L26/SUM(L$2:L$89))*SUM(G$2:G$89)),2)</f>
        <v>2.79</v>
      </c>
      <c r="Y26" s="9">
        <f>ROUND(((M26/SUM(M$2:M$89))*SUM(H$2:H$89)),2)</f>
        <v>1.37</v>
      </c>
      <c r="Z26" s="9">
        <f>ROUND(((N26/SUM(N$2:N$89))*SUM(I$2:I$89)),2)</f>
        <v>0</v>
      </c>
      <c r="AA26" s="9">
        <f>X26+Y26+Z26</f>
        <v>4.16</v>
      </c>
      <c r="AB26" s="9">
        <f>X26*3+Y26*2+Z26</f>
        <v>11.110000000000001</v>
      </c>
      <c r="AC26" s="10">
        <f>ROUND(((P26/SUM(P$2:P$89))*SUM(G$2:G$89)),2)</f>
        <v>0.09</v>
      </c>
      <c r="AD26" s="10">
        <f>ROUND(((Q26/SUM(Q$2:Q$89))*SUM(H$2:H$89)),2)</f>
        <v>0.05</v>
      </c>
      <c r="AE26" s="10">
        <f>ROUND(((R26/SUM(R$2:R$89))*SUM(I$2:I$89)),2)</f>
        <v>0</v>
      </c>
      <c r="AF26" s="10">
        <f>SUM(AC26:AE26)</f>
        <v>0.14000000000000001</v>
      </c>
      <c r="AG26" s="10">
        <f>AC26*3+AD26*2+AE26</f>
        <v>0.37</v>
      </c>
      <c r="AH26" s="11">
        <f>ROUND(((T26/SUM(T$2:T$89))*SUM(G$2:G$89)),2)</f>
        <v>0.02</v>
      </c>
      <c r="AI26" s="11">
        <f>ROUND(((U26/SUM(U$2:U$89))*SUM(H$2:H$89)),2)</f>
        <v>0.01</v>
      </c>
      <c r="AJ26" s="11">
        <f>ROUND(((V26/SUM(V$2:V$89))*SUM(I$2:I$89)),2)</f>
        <v>0</v>
      </c>
      <c r="AK26" s="11">
        <f>SUM(AH26:AJ26)</f>
        <v>0.03</v>
      </c>
      <c r="AL26" s="11">
        <f>AH26*3+AI26*2+AJ26</f>
        <v>0.08</v>
      </c>
      <c r="AM26" s="12">
        <f t="shared" si="0"/>
        <v>10</v>
      </c>
      <c r="AN26" s="12">
        <f t="shared" si="1"/>
        <v>6</v>
      </c>
      <c r="AO26" s="12">
        <f t="shared" si="2"/>
        <v>23</v>
      </c>
      <c r="AP26" s="12">
        <f t="shared" si="3"/>
        <v>25</v>
      </c>
    </row>
    <row r="27" spans="1:42" x14ac:dyDescent="0.25">
      <c r="A27" t="s">
        <v>5</v>
      </c>
      <c r="B27" t="s">
        <v>6</v>
      </c>
      <c r="C27" t="s">
        <v>7</v>
      </c>
      <c r="D27">
        <v>2</v>
      </c>
      <c r="E27" s="1">
        <v>3162083</v>
      </c>
      <c r="F27" s="1">
        <v>10933841404</v>
      </c>
      <c r="J27">
        <f>G27+H27+I27</f>
        <v>0</v>
      </c>
      <c r="K27">
        <f>G27*3+H27*2+I27*1</f>
        <v>0</v>
      </c>
      <c r="L27" s="6">
        <f>G27/D27</f>
        <v>0</v>
      </c>
      <c r="M27" s="6">
        <f>H27/D27</f>
        <v>0</v>
      </c>
      <c r="N27" s="6">
        <f>I27/D27</f>
        <v>0</v>
      </c>
      <c r="O27" s="6">
        <f>J27/D27</f>
        <v>0</v>
      </c>
      <c r="P27" s="7">
        <f>(G27/F27)*1000000000</f>
        <v>0</v>
      </c>
      <c r="Q27" s="7">
        <f>(H27/F27)*1000000000</f>
        <v>0</v>
      </c>
      <c r="R27" s="7">
        <f>(I27/F27)*1000000000</f>
        <v>0</v>
      </c>
      <c r="S27" s="7">
        <f>J27/F27*1000000000</f>
        <v>0</v>
      </c>
      <c r="T27" s="8">
        <f>(G27/E27)*100000</f>
        <v>0</v>
      </c>
      <c r="U27" s="8">
        <f>(H27/E27)*100000</f>
        <v>0</v>
      </c>
      <c r="V27" s="8">
        <f>(I27/E27)*100000</f>
        <v>0</v>
      </c>
      <c r="W27" s="8">
        <f>(J27/E27)*100000</f>
        <v>0</v>
      </c>
      <c r="X27" s="9">
        <f>ROUND(((L27/SUM(L$2:L$89))*SUM(G$2:G$89)),2)</f>
        <v>0</v>
      </c>
      <c r="Y27" s="9">
        <f>ROUND(((M27/SUM(M$2:M$89))*SUM(H$2:H$89)),2)</f>
        <v>0</v>
      </c>
      <c r="Z27" s="9">
        <f>ROUND(((N27/SUM(N$2:N$89))*SUM(I$2:I$89)),2)</f>
        <v>0</v>
      </c>
      <c r="AA27" s="9">
        <f>X27+Y27+Z27</f>
        <v>0</v>
      </c>
      <c r="AB27" s="9">
        <f>X27*3+Y27*2+Z27</f>
        <v>0</v>
      </c>
      <c r="AC27" s="10">
        <f>ROUND(((P27/SUM(P$2:P$89))*SUM(G$2:G$89)),2)</f>
        <v>0</v>
      </c>
      <c r="AD27" s="10">
        <f>ROUND(((Q27/SUM(Q$2:Q$89))*SUM(H$2:H$89)),2)</f>
        <v>0</v>
      </c>
      <c r="AE27" s="10">
        <f>ROUND(((R27/SUM(R$2:R$89))*SUM(I$2:I$89)),2)</f>
        <v>0</v>
      </c>
      <c r="AF27" s="10">
        <f>SUM(AC27:AE27)</f>
        <v>0</v>
      </c>
      <c r="AG27" s="10">
        <f>AC27*3+AD27*2+AE27</f>
        <v>0</v>
      </c>
      <c r="AH27" s="11">
        <f>ROUND(((T27/SUM(T$2:T$89))*SUM(G$2:G$89)),2)</f>
        <v>0</v>
      </c>
      <c r="AI27" s="11">
        <f>ROUND(((U27/SUM(U$2:U$89))*SUM(H$2:H$89)),2)</f>
        <v>0</v>
      </c>
      <c r="AJ27" s="11">
        <f>ROUND(((V27/SUM(V$2:V$89))*SUM(I$2:I$89)),2)</f>
        <v>0</v>
      </c>
      <c r="AK27" s="11">
        <f>SUM(AH27:AJ27)</f>
        <v>0</v>
      </c>
      <c r="AL27" s="11">
        <f>AH27*3+AI27*2+AJ27</f>
        <v>0</v>
      </c>
      <c r="AM27" s="12">
        <f t="shared" si="0"/>
        <v>26</v>
      </c>
      <c r="AN27" s="12">
        <f t="shared" si="1"/>
        <v>26</v>
      </c>
      <c r="AO27" s="12">
        <f t="shared" si="2"/>
        <v>26</v>
      </c>
      <c r="AP27" s="12">
        <f t="shared" si="3"/>
        <v>26</v>
      </c>
    </row>
    <row r="28" spans="1:42" x14ac:dyDescent="0.25">
      <c r="A28" t="s">
        <v>8</v>
      </c>
      <c r="B28" t="s">
        <v>9</v>
      </c>
      <c r="C28" t="s">
        <v>8</v>
      </c>
      <c r="D28">
        <v>6</v>
      </c>
      <c r="E28" s="1">
        <v>78360</v>
      </c>
      <c r="F28" s="1">
        <v>2831219473</v>
      </c>
      <c r="J28">
        <f>G28+H28+I28</f>
        <v>0</v>
      </c>
      <c r="K28">
        <f>G28*3+H28*2+I28*1</f>
        <v>0</v>
      </c>
      <c r="L28" s="6">
        <f>G28/D28</f>
        <v>0</v>
      </c>
      <c r="M28" s="6">
        <f>H28/D28</f>
        <v>0</v>
      </c>
      <c r="N28" s="6">
        <f>I28/D28</f>
        <v>0</v>
      </c>
      <c r="O28" s="6">
        <f>J28/D28</f>
        <v>0</v>
      </c>
      <c r="P28" s="7">
        <f>(G28/F28)*1000000000</f>
        <v>0</v>
      </c>
      <c r="Q28" s="7">
        <f>(H28/F28)*1000000000</f>
        <v>0</v>
      </c>
      <c r="R28" s="7">
        <f>(I28/F28)*1000000000</f>
        <v>0</v>
      </c>
      <c r="S28" s="7">
        <f>J28/F28*1000000000</f>
        <v>0</v>
      </c>
      <c r="T28" s="8">
        <f>(G28/E28)*100000</f>
        <v>0</v>
      </c>
      <c r="U28" s="8">
        <f>(H28/E28)*100000</f>
        <v>0</v>
      </c>
      <c r="V28" s="8">
        <f>(I28/E28)*100000</f>
        <v>0</v>
      </c>
      <c r="W28" s="8">
        <f>(J28/E28)*100000</f>
        <v>0</v>
      </c>
      <c r="X28" s="9">
        <f>ROUND(((L28/SUM(L$2:L$89))*SUM(G$2:G$89)),2)</f>
        <v>0</v>
      </c>
      <c r="Y28" s="9">
        <f>ROUND(((M28/SUM(M$2:M$89))*SUM(H$2:H$89)),2)</f>
        <v>0</v>
      </c>
      <c r="Z28" s="9">
        <f>ROUND(((N28/SUM(N$2:N$89))*SUM(I$2:I$89)),2)</f>
        <v>0</v>
      </c>
      <c r="AA28" s="9">
        <f>X28+Y28+Z28</f>
        <v>0</v>
      </c>
      <c r="AB28" s="9">
        <f>X28*3+Y28*2+Z28</f>
        <v>0</v>
      </c>
      <c r="AC28" s="10">
        <f>ROUND(((P28/SUM(P$2:P$89))*SUM(G$2:G$89)),2)</f>
        <v>0</v>
      </c>
      <c r="AD28" s="10">
        <f>ROUND(((Q28/SUM(Q$2:Q$89))*SUM(H$2:H$89)),2)</f>
        <v>0</v>
      </c>
      <c r="AE28" s="10">
        <f>ROUND(((R28/SUM(R$2:R$89))*SUM(I$2:I$89)),2)</f>
        <v>0</v>
      </c>
      <c r="AF28" s="10">
        <f>SUM(AC28:AE28)</f>
        <v>0</v>
      </c>
      <c r="AG28" s="10">
        <f>AC28*3+AD28*2+AE28</f>
        <v>0</v>
      </c>
      <c r="AH28" s="11">
        <f>ROUND(((T28/SUM(T$2:T$89))*SUM(G$2:G$89)),2)</f>
        <v>0</v>
      </c>
      <c r="AI28" s="11">
        <f>ROUND(((U28/SUM(U$2:U$89))*SUM(H$2:H$89)),2)</f>
        <v>0</v>
      </c>
      <c r="AJ28" s="11">
        <f>ROUND(((V28/SUM(V$2:V$89))*SUM(I$2:I$89)),2)</f>
        <v>0</v>
      </c>
      <c r="AK28" s="11">
        <f>SUM(AH28:AJ28)</f>
        <v>0</v>
      </c>
      <c r="AL28" s="11">
        <f>AH28*3+AI28*2+AJ28</f>
        <v>0</v>
      </c>
      <c r="AM28" s="12">
        <f t="shared" si="0"/>
        <v>26</v>
      </c>
      <c r="AN28" s="12">
        <f t="shared" si="1"/>
        <v>26</v>
      </c>
      <c r="AO28" s="12">
        <f t="shared" si="2"/>
        <v>26</v>
      </c>
      <c r="AP28" s="12">
        <f t="shared" si="3"/>
        <v>26</v>
      </c>
    </row>
    <row r="29" spans="1:42" x14ac:dyDescent="0.25">
      <c r="A29" t="s">
        <v>10</v>
      </c>
      <c r="B29" t="s">
        <v>11</v>
      </c>
      <c r="C29" t="s">
        <v>12</v>
      </c>
      <c r="D29">
        <v>7</v>
      </c>
      <c r="E29" s="1">
        <v>41086927</v>
      </c>
      <c r="F29" s="1">
        <v>434719002310</v>
      </c>
      <c r="J29">
        <f>G29+H29+I29</f>
        <v>0</v>
      </c>
      <c r="K29">
        <f>G29*3+H29*2+I29*1</f>
        <v>0</v>
      </c>
      <c r="L29" s="6">
        <f>G29/D29</f>
        <v>0</v>
      </c>
      <c r="M29" s="6">
        <f>H29/D29</f>
        <v>0</v>
      </c>
      <c r="N29" s="6">
        <f>I29/D29</f>
        <v>0</v>
      </c>
      <c r="O29" s="6">
        <f>J29/D29</f>
        <v>0</v>
      </c>
      <c r="P29" s="7">
        <f>(G29/F29)*1000000000</f>
        <v>0</v>
      </c>
      <c r="Q29" s="7">
        <f>(H29/F29)*1000000000</f>
        <v>0</v>
      </c>
      <c r="R29" s="7">
        <f>(I29/F29)*1000000000</f>
        <v>0</v>
      </c>
      <c r="S29" s="7">
        <f>J29/F29*1000000000</f>
        <v>0</v>
      </c>
      <c r="T29" s="8">
        <f>(G29/E29)*100000</f>
        <v>0</v>
      </c>
      <c r="U29" s="8">
        <f>(H29/E29)*100000</f>
        <v>0</v>
      </c>
      <c r="V29" s="8">
        <f>(I29/E29)*100000</f>
        <v>0</v>
      </c>
      <c r="W29" s="8">
        <f>(J29/E29)*100000</f>
        <v>0</v>
      </c>
      <c r="X29" s="9">
        <f>ROUND(((L29/SUM(L$2:L$89))*SUM(G$2:G$89)),2)</f>
        <v>0</v>
      </c>
      <c r="Y29" s="9">
        <f>ROUND(((M29/SUM(M$2:M$89))*SUM(H$2:H$89)),2)</f>
        <v>0</v>
      </c>
      <c r="Z29" s="9">
        <f>ROUND(((N29/SUM(N$2:N$89))*SUM(I$2:I$89)),2)</f>
        <v>0</v>
      </c>
      <c r="AA29" s="9">
        <f>X29+Y29+Z29</f>
        <v>0</v>
      </c>
      <c r="AB29" s="9">
        <f>X29*3+Y29*2+Z29</f>
        <v>0</v>
      </c>
      <c r="AC29" s="10">
        <f>ROUND(((P29/SUM(P$2:P$89))*SUM(G$2:G$89)),2)</f>
        <v>0</v>
      </c>
      <c r="AD29" s="10">
        <f>ROUND(((Q29/SUM(Q$2:Q$89))*SUM(H$2:H$89)),2)</f>
        <v>0</v>
      </c>
      <c r="AE29" s="10">
        <f>ROUND(((R29/SUM(R$2:R$89))*SUM(I$2:I$89)),2)</f>
        <v>0</v>
      </c>
      <c r="AF29" s="10">
        <f>SUM(AC29:AE29)</f>
        <v>0</v>
      </c>
      <c r="AG29" s="10">
        <f>AC29*3+AD29*2+AE29</f>
        <v>0</v>
      </c>
      <c r="AH29" s="11">
        <f>ROUND(((T29/SUM(T$2:T$89))*SUM(G$2:G$89)),2)</f>
        <v>0</v>
      </c>
      <c r="AI29" s="11">
        <f>ROUND(((U29/SUM(U$2:U$89))*SUM(H$2:H$89)),2)</f>
        <v>0</v>
      </c>
      <c r="AJ29" s="11">
        <f>ROUND(((V29/SUM(V$2:V$89))*SUM(I$2:I$89)),2)</f>
        <v>0</v>
      </c>
      <c r="AK29" s="11">
        <f>SUM(AH29:AJ29)</f>
        <v>0</v>
      </c>
      <c r="AL29" s="11">
        <f>AH29*3+AI29*2+AJ29</f>
        <v>0</v>
      </c>
      <c r="AM29" s="12">
        <f t="shared" si="0"/>
        <v>26</v>
      </c>
      <c r="AN29" s="12">
        <f t="shared" si="1"/>
        <v>26</v>
      </c>
      <c r="AO29" s="12">
        <f t="shared" si="2"/>
        <v>26</v>
      </c>
      <c r="AP29" s="12">
        <f t="shared" si="3"/>
        <v>26</v>
      </c>
    </row>
    <row r="30" spans="1:42" x14ac:dyDescent="0.25">
      <c r="A30" t="s">
        <v>13</v>
      </c>
      <c r="B30" t="s">
        <v>14</v>
      </c>
      <c r="C30" t="s">
        <v>15</v>
      </c>
      <c r="D30">
        <v>4</v>
      </c>
      <c r="E30" s="1">
        <v>2969081</v>
      </c>
      <c r="F30" s="1">
        <v>9081984004</v>
      </c>
      <c r="J30">
        <f>G30+H30+I30</f>
        <v>0</v>
      </c>
      <c r="K30">
        <f>G30*3+H30*2+I30*1</f>
        <v>0</v>
      </c>
      <c r="L30" s="6">
        <f>G30/D30</f>
        <v>0</v>
      </c>
      <c r="M30" s="6">
        <f>H30/D30</f>
        <v>0</v>
      </c>
      <c r="N30" s="6">
        <f>I30/D30</f>
        <v>0</v>
      </c>
      <c r="O30" s="6">
        <f>J30/D30</f>
        <v>0</v>
      </c>
      <c r="P30" s="7">
        <f>(G30/F30)*1000000000</f>
        <v>0</v>
      </c>
      <c r="Q30" s="7">
        <f>(H30/F30)*1000000000</f>
        <v>0</v>
      </c>
      <c r="R30" s="7">
        <f>(I30/F30)*1000000000</f>
        <v>0</v>
      </c>
      <c r="S30" s="7">
        <f>J30/F30*1000000000</f>
        <v>0</v>
      </c>
      <c r="T30" s="8">
        <f>(G30/E30)*100000</f>
        <v>0</v>
      </c>
      <c r="U30" s="8">
        <f>(H30/E30)*100000</f>
        <v>0</v>
      </c>
      <c r="V30" s="8">
        <f>(I30/E30)*100000</f>
        <v>0</v>
      </c>
      <c r="W30" s="8">
        <f>(J30/E30)*100000</f>
        <v>0</v>
      </c>
      <c r="X30" s="9">
        <f>ROUND(((L30/SUM(L$2:L$89))*SUM(G$2:G$89)),2)</f>
        <v>0</v>
      </c>
      <c r="Y30" s="9">
        <f>ROUND(((M30/SUM(M$2:M$89))*SUM(H$2:H$89)),2)</f>
        <v>0</v>
      </c>
      <c r="Z30" s="9">
        <f>ROUND(((N30/SUM(N$2:N$89))*SUM(I$2:I$89)),2)</f>
        <v>0</v>
      </c>
      <c r="AA30" s="9">
        <f>X30+Y30+Z30</f>
        <v>0</v>
      </c>
      <c r="AB30" s="9">
        <f>X30*3+Y30*2+Z30</f>
        <v>0</v>
      </c>
      <c r="AC30" s="10">
        <f>ROUND(((P30/SUM(P$2:P$89))*SUM(G$2:G$89)),2)</f>
        <v>0</v>
      </c>
      <c r="AD30" s="10">
        <f>ROUND(((Q30/SUM(Q$2:Q$89))*SUM(H$2:H$89)),2)</f>
        <v>0</v>
      </c>
      <c r="AE30" s="10">
        <f>ROUND(((R30/SUM(R$2:R$89))*SUM(I$2:I$89)),2)</f>
        <v>0</v>
      </c>
      <c r="AF30" s="10">
        <f>SUM(AC30:AE30)</f>
        <v>0</v>
      </c>
      <c r="AG30" s="10">
        <f>AC30*3+AD30*2+AE30</f>
        <v>0</v>
      </c>
      <c r="AH30" s="11">
        <f>ROUND(((T30/SUM(T$2:T$89))*SUM(G$2:G$89)),2)</f>
        <v>0</v>
      </c>
      <c r="AI30" s="11">
        <f>ROUND(((U30/SUM(U$2:U$89))*SUM(H$2:H$89)),2)</f>
        <v>0</v>
      </c>
      <c r="AJ30" s="11">
        <f>ROUND(((V30/SUM(V$2:V$89))*SUM(I$2:I$89)),2)</f>
        <v>0</v>
      </c>
      <c r="AK30" s="11">
        <f>SUM(AH30:AJ30)</f>
        <v>0</v>
      </c>
      <c r="AL30" s="11">
        <f>AH30*3+AI30*2+AJ30</f>
        <v>0</v>
      </c>
      <c r="AM30" s="12">
        <f t="shared" si="0"/>
        <v>26</v>
      </c>
      <c r="AN30" s="12">
        <f t="shared" si="1"/>
        <v>26</v>
      </c>
      <c r="AO30" s="12">
        <f t="shared" si="2"/>
        <v>26</v>
      </c>
      <c r="AP30" s="12">
        <f t="shared" si="3"/>
        <v>26</v>
      </c>
    </row>
    <row r="31" spans="1:42" x14ac:dyDescent="0.25">
      <c r="A31" t="s">
        <v>21</v>
      </c>
      <c r="B31" t="s">
        <v>22</v>
      </c>
      <c r="C31" t="s">
        <v>23</v>
      </c>
      <c r="D31">
        <v>4</v>
      </c>
      <c r="E31" s="1">
        <v>9297507</v>
      </c>
      <c r="F31" s="1">
        <v>64759754557</v>
      </c>
      <c r="J31">
        <f>G31+H31+I31</f>
        <v>0</v>
      </c>
      <c r="K31">
        <f>G31*3+H31*2+I31*1</f>
        <v>0</v>
      </c>
      <c r="L31" s="6">
        <f>G31/D31</f>
        <v>0</v>
      </c>
      <c r="M31" s="6">
        <f>H31/D31</f>
        <v>0</v>
      </c>
      <c r="N31" s="6">
        <f>I31/D31</f>
        <v>0</v>
      </c>
      <c r="O31" s="6">
        <f>J31/D31</f>
        <v>0</v>
      </c>
      <c r="P31" s="7">
        <f>(G31/F31)*1000000000</f>
        <v>0</v>
      </c>
      <c r="Q31" s="7">
        <f>(H31/F31)*1000000000</f>
        <v>0</v>
      </c>
      <c r="R31" s="7">
        <f>(I31/F31)*1000000000</f>
        <v>0</v>
      </c>
      <c r="S31" s="7">
        <f>J31/F31*1000000000</f>
        <v>0</v>
      </c>
      <c r="T31" s="8">
        <f>(G31/E31)*100000</f>
        <v>0</v>
      </c>
      <c r="U31" s="8">
        <f>(H31/E31)*100000</f>
        <v>0</v>
      </c>
      <c r="V31" s="8">
        <f>(I31/E31)*100000</f>
        <v>0</v>
      </c>
      <c r="W31" s="8">
        <f>(J31/E31)*100000</f>
        <v>0</v>
      </c>
      <c r="X31" s="9">
        <f>ROUND(((L31/SUM(L$2:L$89))*SUM(G$2:G$89)),2)</f>
        <v>0</v>
      </c>
      <c r="Y31" s="9">
        <f>ROUND(((M31/SUM(M$2:M$89))*SUM(H$2:H$89)),2)</f>
        <v>0</v>
      </c>
      <c r="Z31" s="9">
        <f>ROUND(((N31/SUM(N$2:N$89))*SUM(I$2:I$89)),2)</f>
        <v>0</v>
      </c>
      <c r="AA31" s="9">
        <f>X31+Y31+Z31</f>
        <v>0</v>
      </c>
      <c r="AB31" s="9">
        <f>X31*3+Y31*2+Z31</f>
        <v>0</v>
      </c>
      <c r="AC31" s="10">
        <f>ROUND(((P31/SUM(P$2:P$89))*SUM(G$2:G$89)),2)</f>
        <v>0</v>
      </c>
      <c r="AD31" s="10">
        <f>ROUND(((Q31/SUM(Q$2:Q$89))*SUM(H$2:H$89)),2)</f>
        <v>0</v>
      </c>
      <c r="AE31" s="10">
        <f>ROUND(((R31/SUM(R$2:R$89))*SUM(I$2:I$89)),2)</f>
        <v>0</v>
      </c>
      <c r="AF31" s="10">
        <f>SUM(AC31:AE31)</f>
        <v>0</v>
      </c>
      <c r="AG31" s="10">
        <f>AC31*3+AD31*2+AE31</f>
        <v>0</v>
      </c>
      <c r="AH31" s="11">
        <f>ROUND(((T31/SUM(T$2:T$89))*SUM(G$2:G$89)),2)</f>
        <v>0</v>
      </c>
      <c r="AI31" s="11">
        <f>ROUND(((U31/SUM(U$2:U$89))*SUM(H$2:H$89)),2)</f>
        <v>0</v>
      </c>
      <c r="AJ31" s="11">
        <f>ROUND(((V31/SUM(V$2:V$89))*SUM(I$2:I$89)),2)</f>
        <v>0</v>
      </c>
      <c r="AK31" s="11">
        <f>SUM(AH31:AJ31)</f>
        <v>0</v>
      </c>
      <c r="AL31" s="11">
        <f>AH31*3+AI31*2+AJ31</f>
        <v>0</v>
      </c>
      <c r="AM31" s="12">
        <f t="shared" si="0"/>
        <v>26</v>
      </c>
      <c r="AN31" s="12">
        <f t="shared" si="1"/>
        <v>26</v>
      </c>
      <c r="AO31" s="12">
        <f t="shared" si="2"/>
        <v>26</v>
      </c>
      <c r="AP31" s="12">
        <f t="shared" si="3"/>
        <v>26</v>
      </c>
    </row>
    <row r="32" spans="1:42" x14ac:dyDescent="0.25">
      <c r="A32" t="s">
        <v>26</v>
      </c>
      <c r="B32" t="s">
        <v>27</v>
      </c>
      <c r="C32" t="s">
        <v>28</v>
      </c>
      <c r="D32">
        <v>7</v>
      </c>
      <c r="E32" s="1">
        <v>11142157</v>
      </c>
      <c r="F32" s="1">
        <v>430420858391</v>
      </c>
      <c r="J32">
        <f>G32+H32+I32</f>
        <v>0</v>
      </c>
      <c r="K32">
        <f>G32*3+H32*2+I32*1</f>
        <v>0</v>
      </c>
      <c r="L32" s="6">
        <f>G32/D32</f>
        <v>0</v>
      </c>
      <c r="M32" s="6">
        <f>H32/D32</f>
        <v>0</v>
      </c>
      <c r="N32" s="6">
        <f>I32/D32</f>
        <v>0</v>
      </c>
      <c r="O32" s="6">
        <f>J32/D32</f>
        <v>0</v>
      </c>
      <c r="P32" s="7">
        <f>(G32/F32)*1000000000</f>
        <v>0</v>
      </c>
      <c r="Q32" s="7">
        <f>(H32/F32)*1000000000</f>
        <v>0</v>
      </c>
      <c r="R32" s="7">
        <f>(I32/F32)*1000000000</f>
        <v>0</v>
      </c>
      <c r="S32" s="7">
        <f>J32/F32*1000000000</f>
        <v>0</v>
      </c>
      <c r="T32" s="8">
        <f>(G32/E32)*100000</f>
        <v>0</v>
      </c>
      <c r="U32" s="8">
        <f>(H32/E32)*100000</f>
        <v>0</v>
      </c>
      <c r="V32" s="8">
        <f>(I32/E32)*100000</f>
        <v>0</v>
      </c>
      <c r="W32" s="8">
        <f>(J32/E32)*100000</f>
        <v>0</v>
      </c>
      <c r="X32" s="9">
        <f>ROUND(((L32/SUM(L$2:L$89))*SUM(G$2:G$89)),2)</f>
        <v>0</v>
      </c>
      <c r="Y32" s="9">
        <f>ROUND(((M32/SUM(M$2:M$89))*SUM(H$2:H$89)),2)</f>
        <v>0</v>
      </c>
      <c r="Z32" s="9">
        <f>ROUND(((N32/SUM(N$2:N$89))*SUM(I$2:I$89)),2)</f>
        <v>0</v>
      </c>
      <c r="AA32" s="9">
        <f>X32+Y32+Z32</f>
        <v>0</v>
      </c>
      <c r="AB32" s="9">
        <f>X32*3+Y32*2+Z32</f>
        <v>0</v>
      </c>
      <c r="AC32" s="10">
        <f>ROUND(((P32/SUM(P$2:P$89))*SUM(G$2:G$89)),2)</f>
        <v>0</v>
      </c>
      <c r="AD32" s="10">
        <f>ROUND(((Q32/SUM(Q$2:Q$89))*SUM(H$2:H$89)),2)</f>
        <v>0</v>
      </c>
      <c r="AE32" s="10">
        <f>ROUND(((R32/SUM(R$2:R$89))*SUM(I$2:I$89)),2)</f>
        <v>0</v>
      </c>
      <c r="AF32" s="10">
        <f>SUM(AC32:AE32)</f>
        <v>0</v>
      </c>
      <c r="AG32" s="10">
        <f>AC32*3+AD32*2+AE32</f>
        <v>0</v>
      </c>
      <c r="AH32" s="11">
        <f>ROUND(((T32/SUM(T$2:T$89))*SUM(G$2:G$89)),2)</f>
        <v>0</v>
      </c>
      <c r="AI32" s="11">
        <f>ROUND(((U32/SUM(U$2:U$89))*SUM(H$2:H$89)),2)</f>
        <v>0</v>
      </c>
      <c r="AJ32" s="11">
        <f>ROUND(((V32/SUM(V$2:V$89))*SUM(I$2:I$89)),2)</f>
        <v>0</v>
      </c>
      <c r="AK32" s="11">
        <f>SUM(AH32:AJ32)</f>
        <v>0</v>
      </c>
      <c r="AL32" s="11">
        <f>AH32*3+AI32*2+AJ32</f>
        <v>0</v>
      </c>
      <c r="AM32" s="12">
        <f t="shared" si="0"/>
        <v>26</v>
      </c>
      <c r="AN32" s="12">
        <f t="shared" si="1"/>
        <v>26</v>
      </c>
      <c r="AO32" s="12">
        <f t="shared" si="2"/>
        <v>26</v>
      </c>
      <c r="AP32" s="12">
        <f t="shared" si="3"/>
        <v>26</v>
      </c>
    </row>
    <row r="33" spans="1:42" x14ac:dyDescent="0.25">
      <c r="A33" t="s">
        <v>29</v>
      </c>
      <c r="B33" t="s">
        <v>30</v>
      </c>
      <c r="C33" t="s">
        <v>29</v>
      </c>
      <c r="D33">
        <v>1</v>
      </c>
      <c r="E33" s="1">
        <v>64806</v>
      </c>
      <c r="F33" s="1">
        <v>5808281469</v>
      </c>
      <c r="J33">
        <f>G33+H33+I33</f>
        <v>0</v>
      </c>
      <c r="K33">
        <f>G33*3+H33*2+I33*1</f>
        <v>0</v>
      </c>
      <c r="L33" s="6">
        <f>G33/D33</f>
        <v>0</v>
      </c>
      <c r="M33" s="6">
        <f>H33/D33</f>
        <v>0</v>
      </c>
      <c r="N33" s="6">
        <f>I33/D33</f>
        <v>0</v>
      </c>
      <c r="O33" s="6">
        <f>J33/D33</f>
        <v>0</v>
      </c>
      <c r="P33" s="7">
        <f>(G33/F33)*1000000000</f>
        <v>0</v>
      </c>
      <c r="Q33" s="7">
        <f>(H33/F33)*1000000000</f>
        <v>0</v>
      </c>
      <c r="R33" s="7">
        <f>(I33/F33)*1000000000</f>
        <v>0</v>
      </c>
      <c r="S33" s="7">
        <f>J33/F33*1000000000</f>
        <v>0</v>
      </c>
      <c r="T33" s="8">
        <f>(G33/E33)*100000</f>
        <v>0</v>
      </c>
      <c r="U33" s="8">
        <f>(H33/E33)*100000</f>
        <v>0</v>
      </c>
      <c r="V33" s="8">
        <f>(I33/E33)*100000</f>
        <v>0</v>
      </c>
      <c r="W33" s="8">
        <f>(J33/E33)*100000</f>
        <v>0</v>
      </c>
      <c r="X33" s="9">
        <f>ROUND(((L33/SUM(L$2:L$89))*SUM(G$2:G$89)),2)</f>
        <v>0</v>
      </c>
      <c r="Y33" s="9">
        <f>ROUND(((M33/SUM(M$2:M$89))*SUM(H$2:H$89)),2)</f>
        <v>0</v>
      </c>
      <c r="Z33" s="9">
        <f>ROUND(((N33/SUM(N$2:N$89))*SUM(I$2:I$89)),2)</f>
        <v>0</v>
      </c>
      <c r="AA33" s="9">
        <f>X33+Y33+Z33</f>
        <v>0</v>
      </c>
      <c r="AB33" s="9">
        <f>X33*3+Y33*2+Z33</f>
        <v>0</v>
      </c>
      <c r="AC33" s="10">
        <f>ROUND(((P33/SUM(P$2:P$89))*SUM(G$2:G$89)),2)</f>
        <v>0</v>
      </c>
      <c r="AD33" s="10">
        <f>ROUND(((Q33/SUM(Q$2:Q$89))*SUM(H$2:H$89)),2)</f>
        <v>0</v>
      </c>
      <c r="AE33" s="10">
        <f>ROUND(((R33/SUM(R$2:R$89))*SUM(I$2:I$89)),2)</f>
        <v>0</v>
      </c>
      <c r="AF33" s="10">
        <f>SUM(AC33:AE33)</f>
        <v>0</v>
      </c>
      <c r="AG33" s="10">
        <f>AC33*3+AD33*2+AE33</f>
        <v>0</v>
      </c>
      <c r="AH33" s="11">
        <f>ROUND(((T33/SUM(T$2:T$89))*SUM(G$2:G$89)),2)</f>
        <v>0</v>
      </c>
      <c r="AI33" s="11">
        <f>ROUND(((U33/SUM(U$2:U$89))*SUM(H$2:H$89)),2)</f>
        <v>0</v>
      </c>
      <c r="AJ33" s="11">
        <f>ROUND(((V33/SUM(V$2:V$89))*SUM(I$2:I$89)),2)</f>
        <v>0</v>
      </c>
      <c r="AK33" s="11">
        <f>SUM(AH33:AJ33)</f>
        <v>0</v>
      </c>
      <c r="AL33" s="11">
        <f>AH33*3+AI33*2+AJ33</f>
        <v>0</v>
      </c>
      <c r="AM33" s="12">
        <f t="shared" si="0"/>
        <v>26</v>
      </c>
      <c r="AN33" s="12">
        <f t="shared" si="1"/>
        <v>26</v>
      </c>
      <c r="AO33" s="12">
        <f t="shared" si="2"/>
        <v>26</v>
      </c>
      <c r="AP33" s="12">
        <f t="shared" si="3"/>
        <v>26</v>
      </c>
    </row>
    <row r="34" spans="1:42" x14ac:dyDescent="0.25">
      <c r="A34" t="s">
        <v>31</v>
      </c>
      <c r="B34" t="s">
        <v>32</v>
      </c>
      <c r="C34" t="s">
        <v>33</v>
      </c>
      <c r="D34">
        <v>5</v>
      </c>
      <c r="E34" s="1">
        <v>3833916</v>
      </c>
      <c r="F34" s="1">
        <v>14676212688</v>
      </c>
      <c r="J34">
        <f>G34+H34+I34</f>
        <v>0</v>
      </c>
      <c r="K34">
        <f>G34*3+H34*2+I34*1</f>
        <v>0</v>
      </c>
      <c r="L34" s="6">
        <f>G34/D34</f>
        <v>0</v>
      </c>
      <c r="M34" s="6">
        <f>H34/D34</f>
        <v>0</v>
      </c>
      <c r="N34" s="6">
        <f>I34/D34</f>
        <v>0</v>
      </c>
      <c r="O34" s="6">
        <f>J34/D34</f>
        <v>0</v>
      </c>
      <c r="P34" s="7">
        <f>(G34/F34)*1000000000</f>
        <v>0</v>
      </c>
      <c r="Q34" s="7">
        <f>(H34/F34)*1000000000</f>
        <v>0</v>
      </c>
      <c r="R34" s="7">
        <f>(I34/F34)*1000000000</f>
        <v>0</v>
      </c>
      <c r="S34" s="7">
        <f>J34/F34*1000000000</f>
        <v>0</v>
      </c>
      <c r="T34" s="8">
        <f>(G34/E34)*100000</f>
        <v>0</v>
      </c>
      <c r="U34" s="8">
        <f>(H34/E34)*100000</f>
        <v>0</v>
      </c>
      <c r="V34" s="8">
        <f>(I34/E34)*100000</f>
        <v>0</v>
      </c>
      <c r="W34" s="8">
        <f>(J34/E34)*100000</f>
        <v>0</v>
      </c>
      <c r="X34" s="9">
        <f>ROUND(((L34/SUM(L$2:L$89))*SUM(G$2:G$89)),2)</f>
        <v>0</v>
      </c>
      <c r="Y34" s="9">
        <f>ROUND(((M34/SUM(M$2:M$89))*SUM(H$2:H$89)),2)</f>
        <v>0</v>
      </c>
      <c r="Z34" s="9">
        <f>ROUND(((N34/SUM(N$2:N$89))*SUM(I$2:I$89)),2)</f>
        <v>0</v>
      </c>
      <c r="AA34" s="9">
        <f>X34+Y34+Z34</f>
        <v>0</v>
      </c>
      <c r="AB34" s="9">
        <f>X34*3+Y34*2+Z34</f>
        <v>0</v>
      </c>
      <c r="AC34" s="10">
        <f>ROUND(((P34/SUM(P$2:P$89))*SUM(G$2:G$89)),2)</f>
        <v>0</v>
      </c>
      <c r="AD34" s="10">
        <f>ROUND(((Q34/SUM(Q$2:Q$89))*SUM(H$2:H$89)),2)</f>
        <v>0</v>
      </c>
      <c r="AE34" s="10">
        <f>ROUND(((R34/SUM(R$2:R$89))*SUM(I$2:I$89)),2)</f>
        <v>0</v>
      </c>
      <c r="AF34" s="10">
        <f>SUM(AC34:AE34)</f>
        <v>0</v>
      </c>
      <c r="AG34" s="10">
        <f>AC34*3+AD34*2+AE34</f>
        <v>0</v>
      </c>
      <c r="AH34" s="11">
        <f>ROUND(((T34/SUM(T$2:T$89))*SUM(G$2:G$89)),2)</f>
        <v>0</v>
      </c>
      <c r="AI34" s="11">
        <f>ROUND(((U34/SUM(U$2:U$89))*SUM(H$2:H$89)),2)</f>
        <v>0</v>
      </c>
      <c r="AJ34" s="11">
        <f>ROUND(((V34/SUM(V$2:V$89))*SUM(I$2:I$89)),2)</f>
        <v>0</v>
      </c>
      <c r="AK34" s="11">
        <f>SUM(AH34:AJ34)</f>
        <v>0</v>
      </c>
      <c r="AL34" s="11">
        <f>AH34*3+AI34*2+AJ34</f>
        <v>0</v>
      </c>
      <c r="AM34" s="12">
        <f t="shared" si="0"/>
        <v>26</v>
      </c>
      <c r="AN34" s="12">
        <f t="shared" si="1"/>
        <v>26</v>
      </c>
      <c r="AO34" s="12">
        <f t="shared" si="2"/>
        <v>26</v>
      </c>
      <c r="AP34" s="12">
        <f t="shared" si="3"/>
        <v>26</v>
      </c>
    </row>
    <row r="35" spans="1:42" x14ac:dyDescent="0.25">
      <c r="A35" t="s">
        <v>34</v>
      </c>
      <c r="B35" t="s">
        <v>35</v>
      </c>
      <c r="C35" t="s">
        <v>36</v>
      </c>
      <c r="D35">
        <v>13</v>
      </c>
      <c r="E35" s="1">
        <v>198656019</v>
      </c>
      <c r="F35" s="1">
        <v>1915275354993</v>
      </c>
      <c r="J35">
        <f>G35+H35+I35</f>
        <v>0</v>
      </c>
      <c r="K35">
        <f>G35*3+H35*2+I35*1</f>
        <v>0</v>
      </c>
      <c r="L35" s="6">
        <f>G35/D35</f>
        <v>0</v>
      </c>
      <c r="M35" s="6">
        <f>H35/D35</f>
        <v>0</v>
      </c>
      <c r="N35" s="6">
        <f>I35/D35</f>
        <v>0</v>
      </c>
      <c r="O35" s="6">
        <f>J35/D35</f>
        <v>0</v>
      </c>
      <c r="P35" s="7">
        <f>(G35/F35)*1000000000</f>
        <v>0</v>
      </c>
      <c r="Q35" s="7">
        <f>(H35/F35)*1000000000</f>
        <v>0</v>
      </c>
      <c r="R35" s="7">
        <f>(I35/F35)*1000000000</f>
        <v>0</v>
      </c>
      <c r="S35" s="7">
        <f>J35/F35*1000000000</f>
        <v>0</v>
      </c>
      <c r="T35" s="8">
        <f>(G35/E35)*100000</f>
        <v>0</v>
      </c>
      <c r="U35" s="8">
        <f>(H35/E35)*100000</f>
        <v>0</v>
      </c>
      <c r="V35" s="8">
        <f>(I35/E35)*100000</f>
        <v>0</v>
      </c>
      <c r="W35" s="8">
        <f>(J35/E35)*100000</f>
        <v>0</v>
      </c>
      <c r="X35" s="9">
        <f>ROUND(((L35/SUM(L$2:L$89))*SUM(G$2:G$89)),2)</f>
        <v>0</v>
      </c>
      <c r="Y35" s="9">
        <f>ROUND(((M35/SUM(M$2:M$89))*SUM(H$2:H$89)),2)</f>
        <v>0</v>
      </c>
      <c r="Z35" s="9">
        <f>ROUND(((N35/SUM(N$2:N$89))*SUM(I$2:I$89)),2)</f>
        <v>0</v>
      </c>
      <c r="AA35" s="9">
        <f>X35+Y35+Z35</f>
        <v>0</v>
      </c>
      <c r="AB35" s="9">
        <f>X35*3+Y35*2+Z35</f>
        <v>0</v>
      </c>
      <c r="AC35" s="10">
        <f>ROUND(((P35/SUM(P$2:P$89))*SUM(G$2:G$89)),2)</f>
        <v>0</v>
      </c>
      <c r="AD35" s="10">
        <f>ROUND(((Q35/SUM(Q$2:Q$89))*SUM(H$2:H$89)),2)</f>
        <v>0</v>
      </c>
      <c r="AE35" s="10">
        <f>ROUND(((R35/SUM(R$2:R$89))*SUM(I$2:I$89)),2)</f>
        <v>0</v>
      </c>
      <c r="AF35" s="10">
        <f>SUM(AC35:AE35)</f>
        <v>0</v>
      </c>
      <c r="AG35" s="10">
        <f>AC35*3+AD35*2+AE35</f>
        <v>0</v>
      </c>
      <c r="AH35" s="11">
        <f>ROUND(((T35/SUM(T$2:T$89))*SUM(G$2:G$89)),2)</f>
        <v>0</v>
      </c>
      <c r="AI35" s="11">
        <f>ROUND(((U35/SUM(U$2:U$89))*SUM(H$2:H$89)),2)</f>
        <v>0</v>
      </c>
      <c r="AJ35" s="11">
        <f>ROUND(((V35/SUM(V$2:V$89))*SUM(I$2:I$89)),2)</f>
        <v>0</v>
      </c>
      <c r="AK35" s="11">
        <f>SUM(AH35:AJ35)</f>
        <v>0</v>
      </c>
      <c r="AL35" s="11">
        <f>AH35*3+AI35*2+AJ35</f>
        <v>0</v>
      </c>
      <c r="AM35" s="12">
        <f t="shared" si="0"/>
        <v>26</v>
      </c>
      <c r="AN35" s="12">
        <f t="shared" si="1"/>
        <v>26</v>
      </c>
      <c r="AO35" s="12">
        <f t="shared" si="2"/>
        <v>26</v>
      </c>
      <c r="AP35" s="12">
        <f t="shared" si="3"/>
        <v>26</v>
      </c>
    </row>
    <row r="36" spans="1:42" x14ac:dyDescent="0.25">
      <c r="A36" t="s">
        <v>37</v>
      </c>
      <c r="B36" t="s">
        <v>38</v>
      </c>
      <c r="C36" t="s">
        <v>39</v>
      </c>
      <c r="D36">
        <v>1</v>
      </c>
      <c r="E36" s="1">
        <v>31148</v>
      </c>
      <c r="F36" s="1">
        <v>920899000</v>
      </c>
      <c r="J36">
        <f>G36+H36+I36</f>
        <v>0</v>
      </c>
      <c r="K36">
        <f>G36*3+H36*2+I36*1</f>
        <v>0</v>
      </c>
      <c r="L36" s="6">
        <f>G36/D36</f>
        <v>0</v>
      </c>
      <c r="M36" s="6">
        <f>H36/D36</f>
        <v>0</v>
      </c>
      <c r="N36" s="6">
        <f>I36/D36</f>
        <v>0</v>
      </c>
      <c r="O36" s="6">
        <f>J36/D36</f>
        <v>0</v>
      </c>
      <c r="P36" s="7">
        <f>(G36/F36)*1000000000</f>
        <v>0</v>
      </c>
      <c r="Q36" s="7">
        <f>(H36/F36)*1000000000</f>
        <v>0</v>
      </c>
      <c r="R36" s="7">
        <f>(I36/F36)*1000000000</f>
        <v>0</v>
      </c>
      <c r="S36" s="7">
        <f>J36/F36*1000000000</f>
        <v>0</v>
      </c>
      <c r="T36" s="8">
        <f>(G36/E36)*100000</f>
        <v>0</v>
      </c>
      <c r="U36" s="8">
        <f>(H36/E36)*100000</f>
        <v>0</v>
      </c>
      <c r="V36" s="8">
        <f>(I36/E36)*100000</f>
        <v>0</v>
      </c>
      <c r="W36" s="8">
        <f>(J36/E36)*100000</f>
        <v>0</v>
      </c>
      <c r="X36" s="9">
        <f>ROUND(((L36/SUM(L$2:L$89))*SUM(G$2:G$89)),2)</f>
        <v>0</v>
      </c>
      <c r="Y36" s="9">
        <f>ROUND(((M36/SUM(M$2:M$89))*SUM(H$2:H$89)),2)</f>
        <v>0</v>
      </c>
      <c r="Z36" s="9">
        <f>ROUND(((N36/SUM(N$2:N$89))*SUM(I$2:I$89)),2)</f>
        <v>0</v>
      </c>
      <c r="AA36" s="9">
        <f>X36+Y36+Z36</f>
        <v>0</v>
      </c>
      <c r="AB36" s="9">
        <f>X36*3+Y36*2+Z36</f>
        <v>0</v>
      </c>
      <c r="AC36" s="10">
        <f>ROUND(((P36/SUM(P$2:P$89))*SUM(G$2:G$89)),2)</f>
        <v>0</v>
      </c>
      <c r="AD36" s="10">
        <f>ROUND(((Q36/SUM(Q$2:Q$89))*SUM(H$2:H$89)),2)</f>
        <v>0</v>
      </c>
      <c r="AE36" s="10">
        <f>ROUND(((R36/SUM(R$2:R$89))*SUM(I$2:I$89)),2)</f>
        <v>0</v>
      </c>
      <c r="AF36" s="10">
        <f>SUM(AC36:AE36)</f>
        <v>0</v>
      </c>
      <c r="AG36" s="10">
        <f>AC36*3+AD36*2+AE36</f>
        <v>0</v>
      </c>
      <c r="AH36" s="11">
        <f>ROUND(((T36/SUM(T$2:T$89))*SUM(G$2:G$89)),2)</f>
        <v>0</v>
      </c>
      <c r="AI36" s="11">
        <f>ROUND(((U36/SUM(U$2:U$89))*SUM(H$2:H$89)),2)</f>
        <v>0</v>
      </c>
      <c r="AJ36" s="11">
        <f>ROUND(((V36/SUM(V$2:V$89))*SUM(I$2:I$89)),2)</f>
        <v>0</v>
      </c>
      <c r="AK36" s="11">
        <f>SUM(AH36:AJ36)</f>
        <v>0</v>
      </c>
      <c r="AL36" s="11">
        <f>AH36*3+AI36*2+AJ36</f>
        <v>0</v>
      </c>
      <c r="AM36" s="12">
        <f t="shared" si="0"/>
        <v>26</v>
      </c>
      <c r="AN36" s="12">
        <f t="shared" si="1"/>
        <v>26</v>
      </c>
      <c r="AO36" s="12">
        <f t="shared" si="2"/>
        <v>26</v>
      </c>
      <c r="AP36" s="12">
        <f t="shared" si="3"/>
        <v>26</v>
      </c>
    </row>
    <row r="37" spans="1:42" x14ac:dyDescent="0.25">
      <c r="A37" t="s">
        <v>40</v>
      </c>
      <c r="B37" t="s">
        <v>41</v>
      </c>
      <c r="C37" t="s">
        <v>42</v>
      </c>
      <c r="D37">
        <v>18</v>
      </c>
      <c r="E37" s="1">
        <v>7304632</v>
      </c>
      <c r="F37" s="1">
        <v>43784330344</v>
      </c>
      <c r="J37">
        <f>G37+H37+I37</f>
        <v>0</v>
      </c>
      <c r="K37">
        <f>G37*3+H37*2+I37*1</f>
        <v>0</v>
      </c>
      <c r="L37" s="6">
        <f>G37/D37</f>
        <v>0</v>
      </c>
      <c r="M37" s="6">
        <f>H37/D37</f>
        <v>0</v>
      </c>
      <c r="N37" s="6">
        <f>I37/D37</f>
        <v>0</v>
      </c>
      <c r="O37" s="6">
        <f>J37/D37</f>
        <v>0</v>
      </c>
      <c r="P37" s="7">
        <f>(G37/F37)*1000000000</f>
        <v>0</v>
      </c>
      <c r="Q37" s="7">
        <f>(H37/F37)*1000000000</f>
        <v>0</v>
      </c>
      <c r="R37" s="7">
        <f>(I37/F37)*1000000000</f>
        <v>0</v>
      </c>
      <c r="S37" s="7">
        <f>J37/F37*1000000000</f>
        <v>0</v>
      </c>
      <c r="T37" s="8">
        <f>(G37/E37)*100000</f>
        <v>0</v>
      </c>
      <c r="U37" s="8">
        <f>(H37/E37)*100000</f>
        <v>0</v>
      </c>
      <c r="V37" s="8">
        <f>(I37/E37)*100000</f>
        <v>0</v>
      </c>
      <c r="W37" s="8">
        <f>(J37/E37)*100000</f>
        <v>0</v>
      </c>
      <c r="X37" s="9">
        <f>ROUND(((L37/SUM(L$2:L$89))*SUM(G$2:G$89)),2)</f>
        <v>0</v>
      </c>
      <c r="Y37" s="9">
        <f>ROUND(((M37/SUM(M$2:M$89))*SUM(H$2:H$89)),2)</f>
        <v>0</v>
      </c>
      <c r="Z37" s="9">
        <f>ROUND(((N37/SUM(N$2:N$89))*SUM(I$2:I$89)),2)</f>
        <v>0</v>
      </c>
      <c r="AA37" s="9">
        <f>X37+Y37+Z37</f>
        <v>0</v>
      </c>
      <c r="AB37" s="9">
        <f>X37*3+Y37*2+Z37</f>
        <v>0</v>
      </c>
      <c r="AC37" s="10">
        <f>ROUND(((P37/SUM(P$2:P$89))*SUM(G$2:G$89)),2)</f>
        <v>0</v>
      </c>
      <c r="AD37" s="10">
        <f>ROUND(((Q37/SUM(Q$2:Q$89))*SUM(H$2:H$89)),2)</f>
        <v>0</v>
      </c>
      <c r="AE37" s="10">
        <f>ROUND(((R37/SUM(R$2:R$89))*SUM(I$2:I$89)),2)</f>
        <v>0</v>
      </c>
      <c r="AF37" s="10">
        <f>SUM(AC37:AE37)</f>
        <v>0</v>
      </c>
      <c r="AG37" s="10">
        <f>AC37*3+AD37*2+AE37</f>
        <v>0</v>
      </c>
      <c r="AH37" s="11">
        <f>ROUND(((T37/SUM(T$2:T$89))*SUM(G$2:G$89)),2)</f>
        <v>0</v>
      </c>
      <c r="AI37" s="11">
        <f>ROUND(((U37/SUM(U$2:U$89))*SUM(H$2:H$89)),2)</f>
        <v>0</v>
      </c>
      <c r="AJ37" s="11">
        <f>ROUND(((V37/SUM(V$2:V$89))*SUM(I$2:I$89)),2)</f>
        <v>0</v>
      </c>
      <c r="AK37" s="11">
        <f>SUM(AH37:AJ37)</f>
        <v>0</v>
      </c>
      <c r="AL37" s="11">
        <f>AH37*3+AI37*2+AJ37</f>
        <v>0</v>
      </c>
      <c r="AM37" s="12">
        <f t="shared" si="0"/>
        <v>26</v>
      </c>
      <c r="AN37" s="12">
        <f t="shared" si="1"/>
        <v>26</v>
      </c>
      <c r="AO37" s="12">
        <f t="shared" si="2"/>
        <v>26</v>
      </c>
      <c r="AP37" s="12">
        <f t="shared" si="3"/>
        <v>26</v>
      </c>
    </row>
    <row r="38" spans="1:42" x14ac:dyDescent="0.25">
      <c r="A38" t="s">
        <v>46</v>
      </c>
      <c r="B38" t="s">
        <v>47</v>
      </c>
      <c r="C38" t="s">
        <v>46</v>
      </c>
      <c r="D38">
        <v>1</v>
      </c>
      <c r="E38" s="1">
        <v>57570</v>
      </c>
      <c r="F38" s="1">
        <v>3637920795</v>
      </c>
      <c r="J38">
        <f>G38+H38+I38</f>
        <v>0</v>
      </c>
      <c r="K38">
        <f>G38*3+H38*2+I38*1</f>
        <v>0</v>
      </c>
      <c r="L38" s="6">
        <f>G38/D38</f>
        <v>0</v>
      </c>
      <c r="M38" s="6">
        <f>H38/D38</f>
        <v>0</v>
      </c>
      <c r="N38" s="6">
        <f>I38/D38</f>
        <v>0</v>
      </c>
      <c r="O38" s="6">
        <f>J38/D38</f>
        <v>0</v>
      </c>
      <c r="P38" s="7">
        <f>(G38/F38)*1000000000</f>
        <v>0</v>
      </c>
      <c r="Q38" s="7">
        <f>(H38/F38)*1000000000</f>
        <v>0</v>
      </c>
      <c r="R38" s="7">
        <f>(I38/F38)*1000000000</f>
        <v>0</v>
      </c>
      <c r="S38" s="7">
        <f>J38/F38*1000000000</f>
        <v>0</v>
      </c>
      <c r="T38" s="8">
        <f>(G38/E38)*100000</f>
        <v>0</v>
      </c>
      <c r="U38" s="8">
        <f>(H38/E38)*100000</f>
        <v>0</v>
      </c>
      <c r="V38" s="8">
        <f>(I38/E38)*100000</f>
        <v>0</v>
      </c>
      <c r="W38" s="8">
        <f>(J38/E38)*100000</f>
        <v>0</v>
      </c>
      <c r="X38" s="9">
        <f>ROUND(((L38/SUM(L$2:L$89))*SUM(G$2:G$89)),2)</f>
        <v>0</v>
      </c>
      <c r="Y38" s="9">
        <f>ROUND(((M38/SUM(M$2:M$89))*SUM(H$2:H$89)),2)</f>
        <v>0</v>
      </c>
      <c r="Z38" s="9">
        <f>ROUND(((N38/SUM(N$2:N$89))*SUM(I$2:I$89)),2)</f>
        <v>0</v>
      </c>
      <c r="AA38" s="9">
        <f>X38+Y38+Z38</f>
        <v>0</v>
      </c>
      <c r="AB38" s="9">
        <f>X38*3+Y38*2+Z38</f>
        <v>0</v>
      </c>
      <c r="AC38" s="10">
        <f>ROUND(((P38/SUM(P$2:P$89))*SUM(G$2:G$89)),2)</f>
        <v>0</v>
      </c>
      <c r="AD38" s="10">
        <f>ROUND(((Q38/SUM(Q$2:Q$89))*SUM(H$2:H$89)),2)</f>
        <v>0</v>
      </c>
      <c r="AE38" s="10">
        <f>ROUND(((R38/SUM(R$2:R$89))*SUM(I$2:I$89)),2)</f>
        <v>0</v>
      </c>
      <c r="AF38" s="10">
        <f>SUM(AC38:AE38)</f>
        <v>0</v>
      </c>
      <c r="AG38" s="10">
        <f>AC38*3+AD38*2+AE38</f>
        <v>0</v>
      </c>
      <c r="AH38" s="11">
        <f>ROUND(((T38/SUM(T$2:T$89))*SUM(G$2:G$89)),2)</f>
        <v>0</v>
      </c>
      <c r="AI38" s="11">
        <f>ROUND(((U38/SUM(U$2:U$89))*SUM(H$2:H$89)),2)</f>
        <v>0</v>
      </c>
      <c r="AJ38" s="11">
        <f>ROUND(((V38/SUM(V$2:V$89))*SUM(I$2:I$89)),2)</f>
        <v>0</v>
      </c>
      <c r="AK38" s="11">
        <f>SUM(AH38:AJ38)</f>
        <v>0</v>
      </c>
      <c r="AL38" s="11">
        <f>AH38*3+AI38*2+AJ38</f>
        <v>0</v>
      </c>
      <c r="AM38" s="12">
        <f t="shared" si="0"/>
        <v>26</v>
      </c>
      <c r="AN38" s="12">
        <f t="shared" si="1"/>
        <v>26</v>
      </c>
      <c r="AO38" s="12">
        <f t="shared" si="2"/>
        <v>26</v>
      </c>
      <c r="AP38" s="12">
        <f t="shared" si="3"/>
        <v>26</v>
      </c>
    </row>
    <row r="39" spans="1:42" x14ac:dyDescent="0.25">
      <c r="A39" t="s">
        <v>48</v>
      </c>
      <c r="B39" t="s">
        <v>49</v>
      </c>
      <c r="C39" t="s">
        <v>48</v>
      </c>
      <c r="D39">
        <v>6</v>
      </c>
      <c r="E39" s="1">
        <v>17464814</v>
      </c>
      <c r="F39" s="1">
        <v>245646821470</v>
      </c>
      <c r="J39">
        <f>G39+H39+I39</f>
        <v>0</v>
      </c>
      <c r="K39">
        <f>G39*3+H39*2+I39*1</f>
        <v>0</v>
      </c>
      <c r="L39" s="6">
        <f>G39/D39</f>
        <v>0</v>
      </c>
      <c r="M39" s="6">
        <f>H39/D39</f>
        <v>0</v>
      </c>
      <c r="N39" s="6">
        <f>I39/D39</f>
        <v>0</v>
      </c>
      <c r="O39" s="6">
        <f>J39/D39</f>
        <v>0</v>
      </c>
      <c r="P39" s="7">
        <f>(G39/F39)*1000000000</f>
        <v>0</v>
      </c>
      <c r="Q39" s="7">
        <f>(H39/F39)*1000000000</f>
        <v>0</v>
      </c>
      <c r="R39" s="7">
        <f>(I39/F39)*1000000000</f>
        <v>0</v>
      </c>
      <c r="S39" s="7">
        <f>J39/F39*1000000000</f>
        <v>0</v>
      </c>
      <c r="T39" s="8">
        <f>(G39/E39)*100000</f>
        <v>0</v>
      </c>
      <c r="U39" s="8">
        <f>(H39/E39)*100000</f>
        <v>0</v>
      </c>
      <c r="V39" s="8">
        <f>(I39/E39)*100000</f>
        <v>0</v>
      </c>
      <c r="W39" s="8">
        <f>(J39/E39)*100000</f>
        <v>0</v>
      </c>
      <c r="X39" s="9">
        <f>ROUND(((L39/SUM(L$2:L$89))*SUM(G$2:G$89)),2)</f>
        <v>0</v>
      </c>
      <c r="Y39" s="9">
        <f>ROUND(((M39/SUM(M$2:M$89))*SUM(H$2:H$89)),2)</f>
        <v>0</v>
      </c>
      <c r="Z39" s="9">
        <f>ROUND(((N39/SUM(N$2:N$89))*SUM(I$2:I$89)),2)</f>
        <v>0</v>
      </c>
      <c r="AA39" s="9">
        <f>X39+Y39+Z39</f>
        <v>0</v>
      </c>
      <c r="AB39" s="9">
        <f>X39*3+Y39*2+Z39</f>
        <v>0</v>
      </c>
      <c r="AC39" s="10">
        <f>ROUND(((P39/SUM(P$2:P$89))*SUM(G$2:G$89)),2)</f>
        <v>0</v>
      </c>
      <c r="AD39" s="10">
        <f>ROUND(((Q39/SUM(Q$2:Q$89))*SUM(H$2:H$89)),2)</f>
        <v>0</v>
      </c>
      <c r="AE39" s="10">
        <f>ROUND(((R39/SUM(R$2:R$89))*SUM(I$2:I$89)),2)</f>
        <v>0</v>
      </c>
      <c r="AF39" s="10">
        <f>SUM(AC39:AE39)</f>
        <v>0</v>
      </c>
      <c r="AG39" s="10">
        <f>AC39*3+AD39*2+AE39</f>
        <v>0</v>
      </c>
      <c r="AH39" s="11">
        <f>ROUND(((T39/SUM(T$2:T$89))*SUM(G$2:G$89)),2)</f>
        <v>0</v>
      </c>
      <c r="AI39" s="11">
        <f>ROUND(((U39/SUM(U$2:U$89))*SUM(H$2:H$89)),2)</f>
        <v>0</v>
      </c>
      <c r="AJ39" s="11">
        <f>ROUND(((V39/SUM(V$2:V$89))*SUM(I$2:I$89)),2)</f>
        <v>0</v>
      </c>
      <c r="AK39" s="11">
        <f>SUM(AH39:AJ39)</f>
        <v>0</v>
      </c>
      <c r="AL39" s="11">
        <f>AH39*3+AI39*2+AJ39</f>
        <v>0</v>
      </c>
      <c r="AM39" s="12">
        <f t="shared" si="0"/>
        <v>26</v>
      </c>
      <c r="AN39" s="12">
        <f t="shared" si="1"/>
        <v>26</v>
      </c>
      <c r="AO39" s="12">
        <f t="shared" si="2"/>
        <v>26</v>
      </c>
      <c r="AP39" s="12">
        <f t="shared" si="3"/>
        <v>26</v>
      </c>
    </row>
    <row r="40" spans="1:42" x14ac:dyDescent="0.25">
      <c r="A40" t="s">
        <v>55</v>
      </c>
      <c r="B40" t="s">
        <v>56</v>
      </c>
      <c r="C40" t="s">
        <v>57</v>
      </c>
      <c r="D40">
        <v>2</v>
      </c>
      <c r="E40" s="1">
        <v>1128994</v>
      </c>
      <c r="F40" s="1">
        <v>20707506744</v>
      </c>
      <c r="J40">
        <f>G40+H40+I40</f>
        <v>0</v>
      </c>
      <c r="K40">
        <f>G40*3+H40*2+I40*1</f>
        <v>0</v>
      </c>
      <c r="L40" s="6">
        <f>G40/D40</f>
        <v>0</v>
      </c>
      <c r="M40" s="6">
        <f>H40/D40</f>
        <v>0</v>
      </c>
      <c r="N40" s="6">
        <f>I40/D40</f>
        <v>0</v>
      </c>
      <c r="O40" s="6">
        <f>J40/D40</f>
        <v>0</v>
      </c>
      <c r="P40" s="7">
        <f>(G40/F40)*1000000000</f>
        <v>0</v>
      </c>
      <c r="Q40" s="7">
        <f>(H40/F40)*1000000000</f>
        <v>0</v>
      </c>
      <c r="R40" s="7">
        <f>(I40/F40)*1000000000</f>
        <v>0</v>
      </c>
      <c r="S40" s="7">
        <f>J40/F40*1000000000</f>
        <v>0</v>
      </c>
      <c r="T40" s="8">
        <f>(G40/E40)*100000</f>
        <v>0</v>
      </c>
      <c r="U40" s="8">
        <f>(H40/E40)*100000</f>
        <v>0</v>
      </c>
      <c r="V40" s="8">
        <f>(I40/E40)*100000</f>
        <v>0</v>
      </c>
      <c r="W40" s="8">
        <f>(J40/E40)*100000</f>
        <v>0</v>
      </c>
      <c r="X40" s="9">
        <f>ROUND(((L40/SUM(L$2:L$89))*SUM(G$2:G$89)),2)</f>
        <v>0</v>
      </c>
      <c r="Y40" s="9">
        <f>ROUND(((M40/SUM(M$2:M$89))*SUM(H$2:H$89)),2)</f>
        <v>0</v>
      </c>
      <c r="Z40" s="9">
        <f>ROUND(((N40/SUM(N$2:N$89))*SUM(I$2:I$89)),2)</f>
        <v>0</v>
      </c>
      <c r="AA40" s="9">
        <f>X40+Y40+Z40</f>
        <v>0</v>
      </c>
      <c r="AB40" s="9">
        <f>X40*3+Y40*2+Z40</f>
        <v>0</v>
      </c>
      <c r="AC40" s="10">
        <f>ROUND(((P40/SUM(P$2:P$89))*SUM(G$2:G$89)),2)</f>
        <v>0</v>
      </c>
      <c r="AD40" s="10">
        <f>ROUND(((Q40/SUM(Q$2:Q$89))*SUM(H$2:H$89)),2)</f>
        <v>0</v>
      </c>
      <c r="AE40" s="10">
        <f>ROUND(((R40/SUM(R$2:R$89))*SUM(I$2:I$89)),2)</f>
        <v>0</v>
      </c>
      <c r="AF40" s="10">
        <f>SUM(AC40:AE40)</f>
        <v>0</v>
      </c>
      <c r="AG40" s="10">
        <f>AC40*3+AD40*2+AE40</f>
        <v>0</v>
      </c>
      <c r="AH40" s="11">
        <f>ROUND(((T40/SUM(T$2:T$89))*SUM(G$2:G$89)),2)</f>
        <v>0</v>
      </c>
      <c r="AI40" s="11">
        <f>ROUND(((U40/SUM(U$2:U$89))*SUM(H$2:H$89)),2)</f>
        <v>0</v>
      </c>
      <c r="AJ40" s="11">
        <f>ROUND(((V40/SUM(V$2:V$89))*SUM(I$2:I$89)),2)</f>
        <v>0</v>
      </c>
      <c r="AK40" s="11">
        <f>SUM(AH40:AJ40)</f>
        <v>0</v>
      </c>
      <c r="AL40" s="11">
        <f>AH40*3+AI40*2+AJ40</f>
        <v>0</v>
      </c>
      <c r="AM40" s="12">
        <f t="shared" si="0"/>
        <v>26</v>
      </c>
      <c r="AN40" s="12">
        <f t="shared" si="1"/>
        <v>26</v>
      </c>
      <c r="AO40" s="12">
        <f t="shared" si="2"/>
        <v>26</v>
      </c>
      <c r="AP40" s="12">
        <f t="shared" si="3"/>
        <v>26</v>
      </c>
    </row>
    <row r="41" spans="1:42" x14ac:dyDescent="0.25">
      <c r="A41" t="s">
        <v>61</v>
      </c>
      <c r="B41" t="s">
        <v>62</v>
      </c>
      <c r="C41" t="s">
        <v>242</v>
      </c>
      <c r="D41">
        <v>12</v>
      </c>
      <c r="E41" s="1">
        <v>5590478</v>
      </c>
      <c r="F41" s="1">
        <v>271138650471</v>
      </c>
      <c r="J41">
        <f>G41+H41+I41</f>
        <v>0</v>
      </c>
      <c r="K41">
        <f>G41*3+H41*2+I41*1</f>
        <v>0</v>
      </c>
      <c r="L41" s="6">
        <f>G41/D41</f>
        <v>0</v>
      </c>
      <c r="M41" s="6">
        <f>H41/D41</f>
        <v>0</v>
      </c>
      <c r="N41" s="6">
        <f>I41/D41</f>
        <v>0</v>
      </c>
      <c r="O41" s="6">
        <f>J41/D41</f>
        <v>0</v>
      </c>
      <c r="P41" s="7">
        <f>(G41/F41)*1000000000</f>
        <v>0</v>
      </c>
      <c r="Q41" s="7">
        <f>(H41/F41)*1000000000</f>
        <v>0</v>
      </c>
      <c r="R41" s="7">
        <f>(I41/F41)*1000000000</f>
        <v>0</v>
      </c>
      <c r="S41" s="7">
        <f>J41/F41*1000000000</f>
        <v>0</v>
      </c>
      <c r="T41" s="8">
        <f>(G41/E41)*100000</f>
        <v>0</v>
      </c>
      <c r="U41" s="8">
        <f>(H41/E41)*100000</f>
        <v>0</v>
      </c>
      <c r="V41" s="8">
        <f>(I41/E41)*100000</f>
        <v>0</v>
      </c>
      <c r="W41" s="8">
        <f>(J41/E41)*100000</f>
        <v>0</v>
      </c>
      <c r="X41" s="9">
        <f>ROUND(((L41/SUM(L$2:L$89))*SUM(G$2:G$89)),2)</f>
        <v>0</v>
      </c>
      <c r="Y41" s="9">
        <f>ROUND(((M41/SUM(M$2:M$89))*SUM(H$2:H$89)),2)</f>
        <v>0</v>
      </c>
      <c r="Z41" s="9">
        <f>ROUND(((N41/SUM(N$2:N$89))*SUM(I$2:I$89)),2)</f>
        <v>0</v>
      </c>
      <c r="AA41" s="9">
        <f>X41+Y41+Z41</f>
        <v>0</v>
      </c>
      <c r="AB41" s="9">
        <f>X41*3+Y41*2+Z41</f>
        <v>0</v>
      </c>
      <c r="AC41" s="10">
        <f>ROUND(((P41/SUM(P$2:P$89))*SUM(G$2:G$89)),2)</f>
        <v>0</v>
      </c>
      <c r="AD41" s="10">
        <f>ROUND(((Q41/SUM(Q$2:Q$89))*SUM(H$2:H$89)),2)</f>
        <v>0</v>
      </c>
      <c r="AE41" s="10">
        <f>ROUND(((R41/SUM(R$2:R$89))*SUM(I$2:I$89)),2)</f>
        <v>0</v>
      </c>
      <c r="AF41" s="10">
        <f>SUM(AC41:AE41)</f>
        <v>0</v>
      </c>
      <c r="AG41" s="10">
        <f>AC41*3+AD41*2+AE41</f>
        <v>0</v>
      </c>
      <c r="AH41" s="11">
        <f>ROUND(((T41/SUM(T$2:T$89))*SUM(G$2:G$89)),2)</f>
        <v>0</v>
      </c>
      <c r="AI41" s="11">
        <f>ROUND(((U41/SUM(U$2:U$89))*SUM(H$2:H$89)),2)</f>
        <v>0</v>
      </c>
      <c r="AJ41" s="11">
        <f>ROUND(((V41/SUM(V$2:V$89))*SUM(I$2:I$89)),2)</f>
        <v>0</v>
      </c>
      <c r="AK41" s="11">
        <f>SUM(AH41:AJ41)</f>
        <v>0</v>
      </c>
      <c r="AL41" s="11">
        <f>AH41*3+AI41*2+AJ41</f>
        <v>0</v>
      </c>
      <c r="AM41" s="12">
        <f t="shared" si="0"/>
        <v>26</v>
      </c>
      <c r="AN41" s="12">
        <f t="shared" si="1"/>
        <v>26</v>
      </c>
      <c r="AO41" s="12">
        <f t="shared" si="2"/>
        <v>26</v>
      </c>
      <c r="AP41" s="12">
        <f t="shared" si="3"/>
        <v>26</v>
      </c>
    </row>
    <row r="42" spans="1:42" x14ac:dyDescent="0.25">
      <c r="A42" t="s">
        <v>63</v>
      </c>
      <c r="B42" t="s">
        <v>64</v>
      </c>
      <c r="C42" t="s">
        <v>63</v>
      </c>
      <c r="D42">
        <v>2</v>
      </c>
      <c r="E42" s="1">
        <v>71684</v>
      </c>
      <c r="F42" s="1">
        <v>422829404</v>
      </c>
      <c r="J42">
        <f>G42+H42+I42</f>
        <v>0</v>
      </c>
      <c r="K42">
        <f>G42*3+H42*2+I42*1</f>
        <v>0</v>
      </c>
      <c r="L42" s="6">
        <f>G42/D42</f>
        <v>0</v>
      </c>
      <c r="M42" s="6">
        <f>H42/D42</f>
        <v>0</v>
      </c>
      <c r="N42" s="6">
        <f>I42/D42</f>
        <v>0</v>
      </c>
      <c r="O42" s="6">
        <f>J42/D42</f>
        <v>0</v>
      </c>
      <c r="P42" s="7">
        <f>(G42/F42)*1000000000</f>
        <v>0</v>
      </c>
      <c r="Q42" s="7">
        <f>(H42/F42)*1000000000</f>
        <v>0</v>
      </c>
      <c r="R42" s="7">
        <f>(I42/F42)*1000000000</f>
        <v>0</v>
      </c>
      <c r="S42" s="7">
        <f>J42/F42*1000000000</f>
        <v>0</v>
      </c>
      <c r="T42" s="8">
        <f>(G42/E42)*100000</f>
        <v>0</v>
      </c>
      <c r="U42" s="8">
        <f>(H42/E42)*100000</f>
        <v>0</v>
      </c>
      <c r="V42" s="8">
        <f>(I42/E42)*100000</f>
        <v>0</v>
      </c>
      <c r="W42" s="8">
        <f>(J42/E42)*100000</f>
        <v>0</v>
      </c>
      <c r="X42" s="9">
        <f>ROUND(((L42/SUM(L$2:L$89))*SUM(G$2:G$89)),2)</f>
        <v>0</v>
      </c>
      <c r="Y42" s="9">
        <f>ROUND(((M42/SUM(M$2:M$89))*SUM(H$2:H$89)),2)</f>
        <v>0</v>
      </c>
      <c r="Z42" s="9">
        <f>ROUND(((N42/SUM(N$2:N$89))*SUM(I$2:I$89)),2)</f>
        <v>0</v>
      </c>
      <c r="AA42" s="9">
        <f>X42+Y42+Z42</f>
        <v>0</v>
      </c>
      <c r="AB42" s="9">
        <f>X42*3+Y42*2+Z42</f>
        <v>0</v>
      </c>
      <c r="AC42" s="10">
        <f>ROUND(((P42/SUM(P$2:P$89))*SUM(G$2:G$89)),2)</f>
        <v>0</v>
      </c>
      <c r="AD42" s="10">
        <f>ROUND(((Q42/SUM(Q$2:Q$89))*SUM(H$2:H$89)),2)</f>
        <v>0</v>
      </c>
      <c r="AE42" s="10">
        <f>ROUND(((R42/SUM(R$2:R$89))*SUM(I$2:I$89)),2)</f>
        <v>0</v>
      </c>
      <c r="AF42" s="10">
        <f>SUM(AC42:AE42)</f>
        <v>0</v>
      </c>
      <c r="AG42" s="10">
        <f>AC42*3+AD42*2+AE42</f>
        <v>0</v>
      </c>
      <c r="AH42" s="11">
        <f>ROUND(((T42/SUM(T$2:T$89))*SUM(G$2:G$89)),2)</f>
        <v>0</v>
      </c>
      <c r="AI42" s="11">
        <f>ROUND(((U42/SUM(U$2:U$89))*SUM(H$2:H$89)),2)</f>
        <v>0</v>
      </c>
      <c r="AJ42" s="11">
        <f>ROUND(((V42/SUM(V$2:V$89))*SUM(I$2:I$89)),2)</f>
        <v>0</v>
      </c>
      <c r="AK42" s="11">
        <f>SUM(AH42:AJ42)</f>
        <v>0</v>
      </c>
      <c r="AL42" s="11">
        <f>AH42*3+AI42*2+AJ42</f>
        <v>0</v>
      </c>
      <c r="AM42" s="12">
        <f t="shared" si="0"/>
        <v>26</v>
      </c>
      <c r="AN42" s="12">
        <f t="shared" si="1"/>
        <v>26</v>
      </c>
      <c r="AO42" s="12">
        <f t="shared" si="2"/>
        <v>26</v>
      </c>
      <c r="AP42" s="12">
        <f t="shared" si="3"/>
        <v>26</v>
      </c>
    </row>
    <row r="43" spans="1:42" x14ac:dyDescent="0.25">
      <c r="A43" t="s">
        <v>65</v>
      </c>
      <c r="B43" t="s">
        <v>66</v>
      </c>
      <c r="C43" t="s">
        <v>67</v>
      </c>
      <c r="D43">
        <v>25</v>
      </c>
      <c r="E43" s="1">
        <v>1339396</v>
      </c>
      <c r="F43" s="1">
        <v>19478772204</v>
      </c>
      <c r="J43">
        <f>G43+H43+I43</f>
        <v>0</v>
      </c>
      <c r="K43">
        <f>G43*3+H43*2+I43*1</f>
        <v>0</v>
      </c>
      <c r="L43" s="6">
        <f>G43/D43</f>
        <v>0</v>
      </c>
      <c r="M43" s="6">
        <f>H43/D43</f>
        <v>0</v>
      </c>
      <c r="N43" s="6">
        <f>I43/D43</f>
        <v>0</v>
      </c>
      <c r="O43" s="6">
        <f>J43/D43</f>
        <v>0</v>
      </c>
      <c r="P43" s="7">
        <f>(G43/F43)*1000000000</f>
        <v>0</v>
      </c>
      <c r="Q43" s="7">
        <f>(H43/F43)*1000000000</f>
        <v>0</v>
      </c>
      <c r="R43" s="7">
        <f>(I43/F43)*1000000000</f>
        <v>0</v>
      </c>
      <c r="S43" s="7">
        <f>J43/F43*1000000000</f>
        <v>0</v>
      </c>
      <c r="T43" s="8">
        <f>(G43/E43)*100000</f>
        <v>0</v>
      </c>
      <c r="U43" s="8">
        <f>(H43/E43)*100000</f>
        <v>0</v>
      </c>
      <c r="V43" s="8">
        <f>(I43/E43)*100000</f>
        <v>0</v>
      </c>
      <c r="W43" s="8">
        <f>(J43/E43)*100000</f>
        <v>0</v>
      </c>
      <c r="X43" s="9">
        <f>ROUND(((L43/SUM(L$2:L$89))*SUM(G$2:G$89)),2)</f>
        <v>0</v>
      </c>
      <c r="Y43" s="9">
        <f>ROUND(((M43/SUM(M$2:M$89))*SUM(H$2:H$89)),2)</f>
        <v>0</v>
      </c>
      <c r="Z43" s="9">
        <f>ROUND(((N43/SUM(N$2:N$89))*SUM(I$2:I$89)),2)</f>
        <v>0</v>
      </c>
      <c r="AA43" s="9">
        <f>X43+Y43+Z43</f>
        <v>0</v>
      </c>
      <c r="AB43" s="9">
        <f>X43*3+Y43*2+Z43</f>
        <v>0</v>
      </c>
      <c r="AC43" s="10">
        <f>ROUND(((P43/SUM(P$2:P$89))*SUM(G$2:G$89)),2)</f>
        <v>0</v>
      </c>
      <c r="AD43" s="10">
        <f>ROUND(((Q43/SUM(Q$2:Q$89))*SUM(H$2:H$89)),2)</f>
        <v>0</v>
      </c>
      <c r="AE43" s="10">
        <f>ROUND(((R43/SUM(R$2:R$89))*SUM(I$2:I$89)),2)</f>
        <v>0</v>
      </c>
      <c r="AF43" s="10">
        <f>SUM(AC43:AE43)</f>
        <v>0</v>
      </c>
      <c r="AG43" s="10">
        <f>AC43*3+AD43*2+AE43</f>
        <v>0</v>
      </c>
      <c r="AH43" s="11">
        <f>ROUND(((T43/SUM(T$2:T$89))*SUM(G$2:G$89)),2)</f>
        <v>0</v>
      </c>
      <c r="AI43" s="11">
        <f>ROUND(((U43/SUM(U$2:U$89))*SUM(H$2:H$89)),2)</f>
        <v>0</v>
      </c>
      <c r="AJ43" s="11">
        <f>ROUND(((V43/SUM(V$2:V$89))*SUM(I$2:I$89)),2)</f>
        <v>0</v>
      </c>
      <c r="AK43" s="11">
        <f>SUM(AH43:AJ43)</f>
        <v>0</v>
      </c>
      <c r="AL43" s="11">
        <f>AH43*3+AI43*2+AJ43</f>
        <v>0</v>
      </c>
      <c r="AM43" s="12">
        <f t="shared" si="0"/>
        <v>26</v>
      </c>
      <c r="AN43" s="12">
        <f t="shared" si="1"/>
        <v>26</v>
      </c>
      <c r="AO43" s="12">
        <f t="shared" si="2"/>
        <v>26</v>
      </c>
      <c r="AP43" s="12">
        <f t="shared" si="3"/>
        <v>26</v>
      </c>
    </row>
    <row r="44" spans="1:42" x14ac:dyDescent="0.25">
      <c r="A44" t="s">
        <v>74</v>
      </c>
      <c r="B44" t="s">
        <v>75</v>
      </c>
      <c r="C44" t="s">
        <v>76</v>
      </c>
      <c r="D44">
        <v>4</v>
      </c>
      <c r="E44" s="1">
        <v>4511800</v>
      </c>
      <c r="F44" s="1">
        <v>13788094510</v>
      </c>
      <c r="J44">
        <f>G44+H44+I44</f>
        <v>0</v>
      </c>
      <c r="K44">
        <f>G44*3+H44*2+I44*1</f>
        <v>0</v>
      </c>
      <c r="L44" s="6">
        <f>G44/D44</f>
        <v>0</v>
      </c>
      <c r="M44" s="6">
        <f>H44/D44</f>
        <v>0</v>
      </c>
      <c r="N44" s="6">
        <f>I44/D44</f>
        <v>0</v>
      </c>
      <c r="O44" s="6">
        <f>J44/D44</f>
        <v>0</v>
      </c>
      <c r="P44" s="7">
        <f>(G44/F44)*1000000000</f>
        <v>0</v>
      </c>
      <c r="Q44" s="7">
        <f>(H44/F44)*1000000000</f>
        <v>0</v>
      </c>
      <c r="R44" s="7">
        <f>(I44/F44)*1000000000</f>
        <v>0</v>
      </c>
      <c r="S44" s="7">
        <f>J44/F44*1000000000</f>
        <v>0</v>
      </c>
      <c r="T44" s="8">
        <f>(G44/E44)*100000</f>
        <v>0</v>
      </c>
      <c r="U44" s="8">
        <f>(H44/E44)*100000</f>
        <v>0</v>
      </c>
      <c r="V44" s="8">
        <f>(I44/E44)*100000</f>
        <v>0</v>
      </c>
      <c r="W44" s="8">
        <f>(J44/E44)*100000</f>
        <v>0</v>
      </c>
      <c r="X44" s="9">
        <f>ROUND(((L44/SUM(L$2:L$89))*SUM(G$2:G$89)),2)</f>
        <v>0</v>
      </c>
      <c r="Y44" s="9">
        <f>ROUND(((M44/SUM(M$2:M$89))*SUM(H$2:H$89)),2)</f>
        <v>0</v>
      </c>
      <c r="Z44" s="9">
        <f>ROUND(((N44/SUM(N$2:N$89))*SUM(I$2:I$89)),2)</f>
        <v>0</v>
      </c>
      <c r="AA44" s="9">
        <f>X44+Y44+Z44</f>
        <v>0</v>
      </c>
      <c r="AB44" s="9">
        <f>X44*3+Y44*2+Z44</f>
        <v>0</v>
      </c>
      <c r="AC44" s="10">
        <f>ROUND(((P44/SUM(P$2:P$89))*SUM(G$2:G$89)),2)</f>
        <v>0</v>
      </c>
      <c r="AD44" s="10">
        <f>ROUND(((Q44/SUM(Q$2:Q$89))*SUM(H$2:H$89)),2)</f>
        <v>0</v>
      </c>
      <c r="AE44" s="10">
        <f>ROUND(((R44/SUM(R$2:R$89))*SUM(I$2:I$89)),2)</f>
        <v>0</v>
      </c>
      <c r="AF44" s="10">
        <f>SUM(AC44:AE44)</f>
        <v>0</v>
      </c>
      <c r="AG44" s="10">
        <f>AC44*3+AD44*2+AE44</f>
        <v>0</v>
      </c>
      <c r="AH44" s="11">
        <f>ROUND(((T44/SUM(T$2:T$89))*SUM(G$2:G$89)),2)</f>
        <v>0</v>
      </c>
      <c r="AI44" s="11">
        <f>ROUND(((U44/SUM(U$2:U$89))*SUM(H$2:H$89)),2)</f>
        <v>0</v>
      </c>
      <c r="AJ44" s="11">
        <f>ROUND(((V44/SUM(V$2:V$89))*SUM(I$2:I$89)),2)</f>
        <v>0</v>
      </c>
      <c r="AK44" s="11">
        <f>SUM(AH44:AJ44)</f>
        <v>0</v>
      </c>
      <c r="AL44" s="11">
        <f>AH44*3+AI44*2+AJ44</f>
        <v>0</v>
      </c>
      <c r="AM44" s="12">
        <f t="shared" si="0"/>
        <v>26</v>
      </c>
      <c r="AN44" s="12">
        <f t="shared" si="1"/>
        <v>26</v>
      </c>
      <c r="AO44" s="12">
        <f t="shared" si="2"/>
        <v>26</v>
      </c>
      <c r="AP44" s="12">
        <f t="shared" si="3"/>
        <v>26</v>
      </c>
    </row>
    <row r="45" spans="1:42" x14ac:dyDescent="0.25">
      <c r="A45" t="s">
        <v>80</v>
      </c>
      <c r="B45" t="s">
        <v>81</v>
      </c>
      <c r="C45" t="s">
        <v>82</v>
      </c>
      <c r="D45">
        <v>7</v>
      </c>
      <c r="E45" s="1">
        <v>11280167</v>
      </c>
      <c r="F45" s="1">
        <v>219096489381</v>
      </c>
      <c r="J45">
        <f>G45+H45+I45</f>
        <v>0</v>
      </c>
      <c r="K45">
        <f>G45*3+H45*2+I45*1</f>
        <v>0</v>
      </c>
      <c r="L45" s="6">
        <f>G45/D45</f>
        <v>0</v>
      </c>
      <c r="M45" s="6">
        <f>H45/D45</f>
        <v>0</v>
      </c>
      <c r="N45" s="6">
        <f>I45/D45</f>
        <v>0</v>
      </c>
      <c r="O45" s="6">
        <f>J45/D45</f>
        <v>0</v>
      </c>
      <c r="P45" s="7">
        <f>(G45/F45)*1000000000</f>
        <v>0</v>
      </c>
      <c r="Q45" s="7">
        <f>(H45/F45)*1000000000</f>
        <v>0</v>
      </c>
      <c r="R45" s="7">
        <f>(I45/F45)*1000000000</f>
        <v>0</v>
      </c>
      <c r="S45" s="7">
        <f>J45/F45*1000000000</f>
        <v>0</v>
      </c>
      <c r="T45" s="8">
        <f>(G45/E45)*100000</f>
        <v>0</v>
      </c>
      <c r="U45" s="8">
        <f>(H45/E45)*100000</f>
        <v>0</v>
      </c>
      <c r="V45" s="8">
        <f>(I45/E45)*100000</f>
        <v>0</v>
      </c>
      <c r="W45" s="8">
        <f>(J45/E45)*100000</f>
        <v>0</v>
      </c>
      <c r="X45" s="9">
        <f>ROUND(((L45/SUM(L$2:L$89))*SUM(G$2:G$89)),2)</f>
        <v>0</v>
      </c>
      <c r="Y45" s="9">
        <f>ROUND(((M45/SUM(M$2:M$89))*SUM(H$2:H$89)),2)</f>
        <v>0</v>
      </c>
      <c r="Z45" s="9">
        <f>ROUND(((N45/SUM(N$2:N$89))*SUM(I$2:I$89)),2)</f>
        <v>0</v>
      </c>
      <c r="AA45" s="9">
        <f>X45+Y45+Z45</f>
        <v>0</v>
      </c>
      <c r="AB45" s="9">
        <f>X45*3+Y45*2+Z45</f>
        <v>0</v>
      </c>
      <c r="AC45" s="10">
        <f>ROUND(((P45/SUM(P$2:P$89))*SUM(G$2:G$89)),2)</f>
        <v>0</v>
      </c>
      <c r="AD45" s="10">
        <f>ROUND(((Q45/SUM(Q$2:Q$89))*SUM(H$2:H$89)),2)</f>
        <v>0</v>
      </c>
      <c r="AE45" s="10">
        <f>ROUND(((R45/SUM(R$2:R$89))*SUM(I$2:I$89)),2)</f>
        <v>0</v>
      </c>
      <c r="AF45" s="10">
        <f>SUM(AC45:AE45)</f>
        <v>0</v>
      </c>
      <c r="AG45" s="10">
        <f>AC45*3+AD45*2+AE45</f>
        <v>0</v>
      </c>
      <c r="AH45" s="11">
        <f>ROUND(((T45/SUM(T$2:T$89))*SUM(G$2:G$89)),2)</f>
        <v>0</v>
      </c>
      <c r="AI45" s="11">
        <f>ROUND(((U45/SUM(U$2:U$89))*SUM(H$2:H$89)),2)</f>
        <v>0</v>
      </c>
      <c r="AJ45" s="11">
        <f>ROUND(((V45/SUM(V$2:V$89))*SUM(I$2:I$89)),2)</f>
        <v>0</v>
      </c>
      <c r="AK45" s="11">
        <f>SUM(AH45:AJ45)</f>
        <v>0</v>
      </c>
      <c r="AL45" s="11">
        <f>AH45*3+AI45*2+AJ45</f>
        <v>0</v>
      </c>
      <c r="AM45" s="12">
        <f t="shared" si="0"/>
        <v>26</v>
      </c>
      <c r="AN45" s="12">
        <f t="shared" si="1"/>
        <v>26</v>
      </c>
      <c r="AO45" s="12">
        <f t="shared" si="2"/>
        <v>26</v>
      </c>
      <c r="AP45" s="12">
        <f t="shared" si="3"/>
        <v>26</v>
      </c>
    </row>
    <row r="46" spans="1:42" x14ac:dyDescent="0.25">
      <c r="A46" t="s">
        <v>83</v>
      </c>
      <c r="B46" t="s">
        <v>84</v>
      </c>
      <c r="C46" t="s">
        <v>85</v>
      </c>
      <c r="D46">
        <v>1</v>
      </c>
      <c r="E46" s="1">
        <v>7154600</v>
      </c>
      <c r="F46" s="1">
        <v>260224778713.49518</v>
      </c>
      <c r="J46">
        <f>G46+H46+I46</f>
        <v>0</v>
      </c>
      <c r="K46">
        <f>G46*3+H46*2+I46*1</f>
        <v>0</v>
      </c>
      <c r="L46" s="6">
        <f>G46/D46</f>
        <v>0</v>
      </c>
      <c r="M46" s="6">
        <f>H46/D46</f>
        <v>0</v>
      </c>
      <c r="N46" s="6">
        <f>I46/D46</f>
        <v>0</v>
      </c>
      <c r="O46" s="6">
        <f>J46/D46</f>
        <v>0</v>
      </c>
      <c r="P46" s="7">
        <f>(G46/F46)*1000000000</f>
        <v>0</v>
      </c>
      <c r="Q46" s="7">
        <f>(H46/F46)*1000000000</f>
        <v>0</v>
      </c>
      <c r="R46" s="7">
        <f>(I46/F46)*1000000000</f>
        <v>0</v>
      </c>
      <c r="S46" s="7">
        <f>J46/F46*1000000000</f>
        <v>0</v>
      </c>
      <c r="T46" s="8">
        <f>(G46/E46)*100000</f>
        <v>0</v>
      </c>
      <c r="U46" s="8">
        <f>(H46/E46)*100000</f>
        <v>0</v>
      </c>
      <c r="V46" s="8">
        <f>(I46/E46)*100000</f>
        <v>0</v>
      </c>
      <c r="W46" s="8">
        <f>(J46/E46)*100000</f>
        <v>0</v>
      </c>
      <c r="X46" s="9">
        <f>ROUND(((L46/SUM(L$2:L$89))*SUM(G$2:G$89)),2)</f>
        <v>0</v>
      </c>
      <c r="Y46" s="9">
        <f>ROUND(((M46/SUM(M$2:M$89))*SUM(H$2:H$89)),2)</f>
        <v>0</v>
      </c>
      <c r="Z46" s="9">
        <f>ROUND(((N46/SUM(N$2:N$89))*SUM(I$2:I$89)),2)</f>
        <v>0</v>
      </c>
      <c r="AA46" s="9">
        <f>X46+Y46+Z46</f>
        <v>0</v>
      </c>
      <c r="AB46" s="9">
        <f>X46*3+Y46*2+Z46</f>
        <v>0</v>
      </c>
      <c r="AC46" s="10">
        <f>ROUND(((P46/SUM(P$2:P$89))*SUM(G$2:G$89)),2)</f>
        <v>0</v>
      </c>
      <c r="AD46" s="10">
        <f>ROUND(((Q46/SUM(Q$2:Q$89))*SUM(H$2:H$89)),2)</f>
        <v>0</v>
      </c>
      <c r="AE46" s="10">
        <f>ROUND(((R46/SUM(R$2:R$89))*SUM(I$2:I$89)),2)</f>
        <v>0</v>
      </c>
      <c r="AF46" s="10">
        <f>SUM(AC46:AE46)</f>
        <v>0</v>
      </c>
      <c r="AG46" s="10">
        <f>AC46*3+AD46*2+AE46</f>
        <v>0</v>
      </c>
      <c r="AH46" s="11">
        <f>ROUND(((T46/SUM(T$2:T$89))*SUM(G$2:G$89)),2)</f>
        <v>0</v>
      </c>
      <c r="AI46" s="11">
        <f>ROUND(((U46/SUM(U$2:U$89))*SUM(H$2:H$89)),2)</f>
        <v>0</v>
      </c>
      <c r="AJ46" s="11">
        <f>ROUND(((V46/SUM(V$2:V$89))*SUM(I$2:I$89)),2)</f>
        <v>0</v>
      </c>
      <c r="AK46" s="11">
        <f>SUM(AH46:AJ46)</f>
        <v>0</v>
      </c>
      <c r="AL46" s="11">
        <f>AH46*3+AI46*2+AJ46</f>
        <v>0</v>
      </c>
      <c r="AM46" s="12">
        <f t="shared" si="0"/>
        <v>26</v>
      </c>
      <c r="AN46" s="12">
        <f t="shared" si="1"/>
        <v>26</v>
      </c>
      <c r="AO46" s="12">
        <f t="shared" si="2"/>
        <v>26</v>
      </c>
      <c r="AP46" s="12">
        <f t="shared" si="3"/>
        <v>26</v>
      </c>
    </row>
    <row r="47" spans="1:42" x14ac:dyDescent="0.25">
      <c r="A47" t="s">
        <v>86</v>
      </c>
      <c r="B47" t="s">
        <v>87</v>
      </c>
      <c r="C47" t="s">
        <v>88</v>
      </c>
      <c r="D47">
        <v>16</v>
      </c>
      <c r="E47" s="1">
        <v>9943755</v>
      </c>
      <c r="F47" s="1">
        <v>104358827950</v>
      </c>
      <c r="J47">
        <f>G47+H47+I47</f>
        <v>0</v>
      </c>
      <c r="K47">
        <f>G47*3+H47*2+I47*1</f>
        <v>0</v>
      </c>
      <c r="L47" s="6">
        <f>G47/D47</f>
        <v>0</v>
      </c>
      <c r="M47" s="6">
        <f>H47/D47</f>
        <v>0</v>
      </c>
      <c r="N47" s="6">
        <f>I47/D47</f>
        <v>0</v>
      </c>
      <c r="O47" s="6">
        <f>J47/D47</f>
        <v>0</v>
      </c>
      <c r="P47" s="7">
        <f>(G47/F47)*1000000000</f>
        <v>0</v>
      </c>
      <c r="Q47" s="7">
        <f>(H47/F47)*1000000000</f>
        <v>0</v>
      </c>
      <c r="R47" s="7">
        <f>(I47/F47)*1000000000</f>
        <v>0</v>
      </c>
      <c r="S47" s="7">
        <f>J47/F47*1000000000</f>
        <v>0</v>
      </c>
      <c r="T47" s="8">
        <f>(G47/E47)*100000</f>
        <v>0</v>
      </c>
      <c r="U47" s="8">
        <f>(H47/E47)*100000</f>
        <v>0</v>
      </c>
      <c r="V47" s="8">
        <f>(I47/E47)*100000</f>
        <v>0</v>
      </c>
      <c r="W47" s="8">
        <f>(J47/E47)*100000</f>
        <v>0</v>
      </c>
      <c r="X47" s="9">
        <f>ROUND(((L47/SUM(L$2:L$89))*SUM(G$2:G$89)),2)</f>
        <v>0</v>
      </c>
      <c r="Y47" s="9">
        <f>ROUND(((M47/SUM(M$2:M$89))*SUM(H$2:H$89)),2)</f>
        <v>0</v>
      </c>
      <c r="Z47" s="9">
        <f>ROUND(((N47/SUM(N$2:N$89))*SUM(I$2:I$89)),2)</f>
        <v>0</v>
      </c>
      <c r="AA47" s="9">
        <f>X47+Y47+Z47</f>
        <v>0</v>
      </c>
      <c r="AB47" s="9">
        <f>X47*3+Y47*2+Z47</f>
        <v>0</v>
      </c>
      <c r="AC47" s="10">
        <f>ROUND(((P47/SUM(P$2:P$89))*SUM(G$2:G$89)),2)</f>
        <v>0</v>
      </c>
      <c r="AD47" s="10">
        <f>ROUND(((Q47/SUM(Q$2:Q$89))*SUM(H$2:H$89)),2)</f>
        <v>0</v>
      </c>
      <c r="AE47" s="10">
        <f>ROUND(((R47/SUM(R$2:R$89))*SUM(I$2:I$89)),2)</f>
        <v>0</v>
      </c>
      <c r="AF47" s="10">
        <f>SUM(AC47:AE47)</f>
        <v>0</v>
      </c>
      <c r="AG47" s="10">
        <f>AC47*3+AD47*2+AE47</f>
        <v>0</v>
      </c>
      <c r="AH47" s="11">
        <f>ROUND(((T47/SUM(T$2:T$89))*SUM(G$2:G$89)),2)</f>
        <v>0</v>
      </c>
      <c r="AI47" s="11">
        <f>ROUND(((U47/SUM(U$2:U$89))*SUM(H$2:H$89)),2)</f>
        <v>0</v>
      </c>
      <c r="AJ47" s="11">
        <f>ROUND(((V47/SUM(V$2:V$89))*SUM(I$2:I$89)),2)</f>
        <v>0</v>
      </c>
      <c r="AK47" s="11">
        <f>SUM(AH47:AJ47)</f>
        <v>0</v>
      </c>
      <c r="AL47" s="11">
        <f>AH47*3+AI47*2+AJ47</f>
        <v>0</v>
      </c>
      <c r="AM47" s="12">
        <f t="shared" si="0"/>
        <v>26</v>
      </c>
      <c r="AN47" s="12">
        <f t="shared" si="1"/>
        <v>26</v>
      </c>
      <c r="AO47" s="12">
        <f t="shared" si="2"/>
        <v>26</v>
      </c>
      <c r="AP47" s="12">
        <f t="shared" si="3"/>
        <v>26</v>
      </c>
    </row>
    <row r="48" spans="1:42" x14ac:dyDescent="0.25">
      <c r="A48" t="s">
        <v>89</v>
      </c>
      <c r="B48" t="s">
        <v>90</v>
      </c>
      <c r="C48" t="s">
        <v>91</v>
      </c>
      <c r="D48">
        <v>5</v>
      </c>
      <c r="E48" s="1">
        <v>320137</v>
      </c>
      <c r="F48" s="1">
        <v>11897250265</v>
      </c>
      <c r="J48">
        <f>G48+H48+I48</f>
        <v>0</v>
      </c>
      <c r="K48">
        <f>G48*3+H48*2+I48*1</f>
        <v>0</v>
      </c>
      <c r="L48" s="6">
        <f>G48/D48</f>
        <v>0</v>
      </c>
      <c r="M48" s="6">
        <f>H48/D48</f>
        <v>0</v>
      </c>
      <c r="N48" s="6">
        <f>I48/D48</f>
        <v>0</v>
      </c>
      <c r="O48" s="6">
        <f>J48/D48</f>
        <v>0</v>
      </c>
      <c r="P48" s="7">
        <f>(G48/F48)*1000000000</f>
        <v>0</v>
      </c>
      <c r="Q48" s="7">
        <f>(H48/F48)*1000000000</f>
        <v>0</v>
      </c>
      <c r="R48" s="7">
        <f>(I48/F48)*1000000000</f>
        <v>0</v>
      </c>
      <c r="S48" s="7">
        <f>J48/F48*1000000000</f>
        <v>0</v>
      </c>
      <c r="T48" s="8">
        <f>(G48/E48)*100000</f>
        <v>0</v>
      </c>
      <c r="U48" s="8">
        <f>(H48/E48)*100000</f>
        <v>0</v>
      </c>
      <c r="V48" s="8">
        <f>(I48/E48)*100000</f>
        <v>0</v>
      </c>
      <c r="W48" s="8">
        <f>(J48/E48)*100000</f>
        <v>0</v>
      </c>
      <c r="X48" s="9">
        <f>ROUND(((L48/SUM(L$2:L$89))*SUM(G$2:G$89)),2)</f>
        <v>0</v>
      </c>
      <c r="Y48" s="9">
        <f>ROUND(((M48/SUM(M$2:M$89))*SUM(H$2:H$89)),2)</f>
        <v>0</v>
      </c>
      <c r="Z48" s="9">
        <f>ROUND(((N48/SUM(N$2:N$89))*SUM(I$2:I$89)),2)</f>
        <v>0</v>
      </c>
      <c r="AA48" s="9">
        <f>X48+Y48+Z48</f>
        <v>0</v>
      </c>
      <c r="AB48" s="9">
        <f>X48*3+Y48*2+Z48</f>
        <v>0</v>
      </c>
      <c r="AC48" s="10">
        <f>ROUND(((P48/SUM(P$2:P$89))*SUM(G$2:G$89)),2)</f>
        <v>0</v>
      </c>
      <c r="AD48" s="10">
        <f>ROUND(((Q48/SUM(Q$2:Q$89))*SUM(H$2:H$89)),2)</f>
        <v>0</v>
      </c>
      <c r="AE48" s="10">
        <f>ROUND(((R48/SUM(R$2:R$89))*SUM(I$2:I$89)),2)</f>
        <v>0</v>
      </c>
      <c r="AF48" s="10">
        <f>SUM(AC48:AE48)</f>
        <v>0</v>
      </c>
      <c r="AG48" s="10">
        <f>AC48*3+AD48*2+AE48</f>
        <v>0</v>
      </c>
      <c r="AH48" s="11">
        <f>ROUND(((T48/SUM(T$2:T$89))*SUM(G$2:G$89)),2)</f>
        <v>0</v>
      </c>
      <c r="AI48" s="11">
        <f>ROUND(((U48/SUM(U$2:U$89))*SUM(H$2:H$89)),2)</f>
        <v>0</v>
      </c>
      <c r="AJ48" s="11">
        <f>ROUND(((V48/SUM(V$2:V$89))*SUM(I$2:I$89)),2)</f>
        <v>0</v>
      </c>
      <c r="AK48" s="11">
        <f>SUM(AH48:AJ48)</f>
        <v>0</v>
      </c>
      <c r="AL48" s="11">
        <f>AH48*3+AI48*2+AJ48</f>
        <v>0</v>
      </c>
      <c r="AM48" s="12">
        <f t="shared" si="0"/>
        <v>26</v>
      </c>
      <c r="AN48" s="12">
        <f t="shared" si="1"/>
        <v>26</v>
      </c>
      <c r="AO48" s="12">
        <f t="shared" si="2"/>
        <v>26</v>
      </c>
      <c r="AP48" s="12">
        <f t="shared" si="3"/>
        <v>26</v>
      </c>
    </row>
    <row r="49" spans="1:42" x14ac:dyDescent="0.25">
      <c r="A49" t="s">
        <v>92</v>
      </c>
      <c r="B49" t="s">
        <v>93</v>
      </c>
      <c r="C49" t="s">
        <v>94</v>
      </c>
      <c r="D49">
        <v>3</v>
      </c>
      <c r="E49" s="1">
        <v>1236686732</v>
      </c>
      <c r="F49" s="1">
        <v>1770490612975</v>
      </c>
      <c r="J49">
        <f>G49+H49+I49</f>
        <v>0</v>
      </c>
      <c r="K49">
        <f>G49*3+H49*2+I49*1</f>
        <v>0</v>
      </c>
      <c r="L49" s="6">
        <f>G49/D49</f>
        <v>0</v>
      </c>
      <c r="M49" s="6">
        <f>H49/D49</f>
        <v>0</v>
      </c>
      <c r="N49" s="6">
        <f>I49/D49</f>
        <v>0</v>
      </c>
      <c r="O49" s="6">
        <f>J49/D49</f>
        <v>0</v>
      </c>
      <c r="P49" s="7">
        <f>(G49/F49)*1000000000</f>
        <v>0</v>
      </c>
      <c r="Q49" s="7">
        <f>(H49/F49)*1000000000</f>
        <v>0</v>
      </c>
      <c r="R49" s="7">
        <f>(I49/F49)*1000000000</f>
        <v>0</v>
      </c>
      <c r="S49" s="7">
        <f>J49/F49*1000000000</f>
        <v>0</v>
      </c>
      <c r="T49" s="8">
        <f>(G49/E49)*100000</f>
        <v>0</v>
      </c>
      <c r="U49" s="8">
        <f>(H49/E49)*100000</f>
        <v>0</v>
      </c>
      <c r="V49" s="8">
        <f>(I49/E49)*100000</f>
        <v>0</v>
      </c>
      <c r="W49" s="8">
        <f>(J49/E49)*100000</f>
        <v>0</v>
      </c>
      <c r="X49" s="9">
        <f>ROUND(((L49/SUM(L$2:L$89))*SUM(G$2:G$89)),2)</f>
        <v>0</v>
      </c>
      <c r="Y49" s="9">
        <f>ROUND(((M49/SUM(M$2:M$89))*SUM(H$2:H$89)),2)</f>
        <v>0</v>
      </c>
      <c r="Z49" s="9">
        <f>ROUND(((N49/SUM(N$2:N$89))*SUM(I$2:I$89)),2)</f>
        <v>0</v>
      </c>
      <c r="AA49" s="9">
        <f>X49+Y49+Z49</f>
        <v>0</v>
      </c>
      <c r="AB49" s="9">
        <f>X49*3+Y49*2+Z49</f>
        <v>0</v>
      </c>
      <c r="AC49" s="10">
        <f>ROUND(((P49/SUM(P$2:P$89))*SUM(G$2:G$89)),2)</f>
        <v>0</v>
      </c>
      <c r="AD49" s="10">
        <f>ROUND(((Q49/SUM(Q$2:Q$89))*SUM(H$2:H$89)),2)</f>
        <v>0</v>
      </c>
      <c r="AE49" s="10">
        <f>ROUND(((R49/SUM(R$2:R$89))*SUM(I$2:I$89)),2)</f>
        <v>0</v>
      </c>
      <c r="AF49" s="10">
        <f>SUM(AC49:AE49)</f>
        <v>0</v>
      </c>
      <c r="AG49" s="10">
        <f>AC49*3+AD49*2+AE49</f>
        <v>0</v>
      </c>
      <c r="AH49" s="11">
        <f>ROUND(((T49/SUM(T$2:T$89))*SUM(G$2:G$89)),2)</f>
        <v>0</v>
      </c>
      <c r="AI49" s="11">
        <f>ROUND(((U49/SUM(U$2:U$89))*SUM(H$2:H$89)),2)</f>
        <v>0</v>
      </c>
      <c r="AJ49" s="11">
        <f>ROUND(((V49/SUM(V$2:V$89))*SUM(I$2:I$89)),2)</f>
        <v>0</v>
      </c>
      <c r="AK49" s="11">
        <f>SUM(AH49:AJ49)</f>
        <v>0</v>
      </c>
      <c r="AL49" s="11">
        <f>AH49*3+AI49*2+AJ49</f>
        <v>0</v>
      </c>
      <c r="AM49" s="12">
        <f t="shared" si="0"/>
        <v>26</v>
      </c>
      <c r="AN49" s="12">
        <f t="shared" si="1"/>
        <v>26</v>
      </c>
      <c r="AO49" s="12">
        <f t="shared" si="2"/>
        <v>26</v>
      </c>
      <c r="AP49" s="12">
        <f t="shared" si="3"/>
        <v>26</v>
      </c>
    </row>
    <row r="50" spans="1:42" x14ac:dyDescent="0.25">
      <c r="A50" t="s">
        <v>95</v>
      </c>
      <c r="B50" t="s">
        <v>96</v>
      </c>
      <c r="C50" t="s">
        <v>95</v>
      </c>
      <c r="D50">
        <v>5</v>
      </c>
      <c r="E50" s="1">
        <v>76424443</v>
      </c>
      <c r="F50" s="1">
        <v>547050185419.46039</v>
      </c>
      <c r="J50">
        <f>G50+H50+I50</f>
        <v>0</v>
      </c>
      <c r="K50">
        <f>G50*3+H50*2+I50*1</f>
        <v>0</v>
      </c>
      <c r="L50" s="6">
        <f>G50/D50</f>
        <v>0</v>
      </c>
      <c r="M50" s="6">
        <f>H50/D50</f>
        <v>0</v>
      </c>
      <c r="N50" s="6">
        <f>I50/D50</f>
        <v>0</v>
      </c>
      <c r="O50" s="6">
        <f>J50/D50</f>
        <v>0</v>
      </c>
      <c r="P50" s="7">
        <f>(G50/F50)*1000000000</f>
        <v>0</v>
      </c>
      <c r="Q50" s="7">
        <f>(H50/F50)*1000000000</f>
        <v>0</v>
      </c>
      <c r="R50" s="7">
        <f>(I50/F50)*1000000000</f>
        <v>0</v>
      </c>
      <c r="S50" s="7">
        <f>J50/F50*1000000000</f>
        <v>0</v>
      </c>
      <c r="T50" s="8">
        <f>(G50/E50)*100000</f>
        <v>0</v>
      </c>
      <c r="U50" s="8">
        <f>(H50/E50)*100000</f>
        <v>0</v>
      </c>
      <c r="V50" s="8">
        <f>(I50/E50)*100000</f>
        <v>0</v>
      </c>
      <c r="W50" s="8">
        <f>(J50/E50)*100000</f>
        <v>0</v>
      </c>
      <c r="X50" s="9">
        <f>ROUND(((L50/SUM(L$2:L$89))*SUM(G$2:G$89)),2)</f>
        <v>0</v>
      </c>
      <c r="Y50" s="9">
        <f>ROUND(((M50/SUM(M$2:M$89))*SUM(H$2:H$89)),2)</f>
        <v>0</v>
      </c>
      <c r="Z50" s="9">
        <f>ROUND(((N50/SUM(N$2:N$89))*SUM(I$2:I$89)),2)</f>
        <v>0</v>
      </c>
      <c r="AA50" s="9">
        <f>X50+Y50+Z50</f>
        <v>0</v>
      </c>
      <c r="AB50" s="9">
        <f>X50*3+Y50*2+Z50</f>
        <v>0</v>
      </c>
      <c r="AC50" s="10">
        <f>ROUND(((P50/SUM(P$2:P$89))*SUM(G$2:G$89)),2)</f>
        <v>0</v>
      </c>
      <c r="AD50" s="10">
        <f>ROUND(((Q50/SUM(Q$2:Q$89))*SUM(H$2:H$89)),2)</f>
        <v>0</v>
      </c>
      <c r="AE50" s="10">
        <f>ROUND(((R50/SUM(R$2:R$89))*SUM(I$2:I$89)),2)</f>
        <v>0</v>
      </c>
      <c r="AF50" s="10">
        <f>SUM(AC50:AE50)</f>
        <v>0</v>
      </c>
      <c r="AG50" s="10">
        <f>AC50*3+AD50*2+AE50</f>
        <v>0</v>
      </c>
      <c r="AH50" s="11">
        <f>ROUND(((T50/SUM(T$2:T$89))*SUM(G$2:G$89)),2)</f>
        <v>0</v>
      </c>
      <c r="AI50" s="11">
        <f>ROUND(((U50/SUM(U$2:U$89))*SUM(H$2:H$89)),2)</f>
        <v>0</v>
      </c>
      <c r="AJ50" s="11">
        <f>ROUND(((V50/SUM(V$2:V$89))*SUM(I$2:I$89)),2)</f>
        <v>0</v>
      </c>
      <c r="AK50" s="11">
        <f>SUM(AH50:AJ50)</f>
        <v>0</v>
      </c>
      <c r="AL50" s="11">
        <f>AH50*3+AI50*2+AJ50</f>
        <v>0</v>
      </c>
      <c r="AM50" s="12">
        <f t="shared" si="0"/>
        <v>26</v>
      </c>
      <c r="AN50" s="12">
        <f t="shared" si="1"/>
        <v>26</v>
      </c>
      <c r="AO50" s="12">
        <f t="shared" si="2"/>
        <v>26</v>
      </c>
      <c r="AP50" s="12">
        <f t="shared" si="3"/>
        <v>26</v>
      </c>
    </row>
    <row r="51" spans="1:42" x14ac:dyDescent="0.25">
      <c r="A51" t="s">
        <v>97</v>
      </c>
      <c r="B51" t="s">
        <v>98</v>
      </c>
      <c r="C51" t="s">
        <v>99</v>
      </c>
      <c r="D51">
        <v>5</v>
      </c>
      <c r="E51" s="1">
        <v>4588798</v>
      </c>
      <c r="F51" s="1">
        <v>189445316375</v>
      </c>
      <c r="J51">
        <f>G51+H51+I51</f>
        <v>0</v>
      </c>
      <c r="K51">
        <f>G51*3+H51*2+I51*1</f>
        <v>0</v>
      </c>
      <c r="L51" s="6">
        <f>G51/D51</f>
        <v>0</v>
      </c>
      <c r="M51" s="6">
        <f>H51/D51</f>
        <v>0</v>
      </c>
      <c r="N51" s="6">
        <f>I51/D51</f>
        <v>0</v>
      </c>
      <c r="O51" s="6">
        <f>J51/D51</f>
        <v>0</v>
      </c>
      <c r="P51" s="7">
        <f>(G51/F51)*1000000000</f>
        <v>0</v>
      </c>
      <c r="Q51" s="7">
        <f>(H51/F51)*1000000000</f>
        <v>0</v>
      </c>
      <c r="R51" s="7">
        <f>(I51/F51)*1000000000</f>
        <v>0</v>
      </c>
      <c r="S51" s="7">
        <f>J51/F51*1000000000</f>
        <v>0</v>
      </c>
      <c r="T51" s="8">
        <f>(G51/E51)*100000</f>
        <v>0</v>
      </c>
      <c r="U51" s="8">
        <f>(H51/E51)*100000</f>
        <v>0</v>
      </c>
      <c r="V51" s="8">
        <f>(I51/E51)*100000</f>
        <v>0</v>
      </c>
      <c r="W51" s="8">
        <f>(J51/E51)*100000</f>
        <v>0</v>
      </c>
      <c r="X51" s="9">
        <f>ROUND(((L51/SUM(L$2:L$89))*SUM(G$2:G$89)),2)</f>
        <v>0</v>
      </c>
      <c r="Y51" s="9">
        <f>ROUND(((M51/SUM(M$2:M$89))*SUM(H$2:H$89)),2)</f>
        <v>0</v>
      </c>
      <c r="Z51" s="9">
        <f>ROUND(((N51/SUM(N$2:N$89))*SUM(I$2:I$89)),2)</f>
        <v>0</v>
      </c>
      <c r="AA51" s="9">
        <f>X51+Y51+Z51</f>
        <v>0</v>
      </c>
      <c r="AB51" s="9">
        <f>X51*3+Y51*2+Z51</f>
        <v>0</v>
      </c>
      <c r="AC51" s="10">
        <f>ROUND(((P51/SUM(P$2:P$89))*SUM(G$2:G$89)),2)</f>
        <v>0</v>
      </c>
      <c r="AD51" s="10">
        <f>ROUND(((Q51/SUM(Q$2:Q$89))*SUM(H$2:H$89)),2)</f>
        <v>0</v>
      </c>
      <c r="AE51" s="10">
        <f>ROUND(((R51/SUM(R$2:R$89))*SUM(I$2:I$89)),2)</f>
        <v>0</v>
      </c>
      <c r="AF51" s="10">
        <f>SUM(AC51:AE51)</f>
        <v>0</v>
      </c>
      <c r="AG51" s="10">
        <f>AC51*3+AD51*2+AE51</f>
        <v>0</v>
      </c>
      <c r="AH51" s="11">
        <f>ROUND(((T51/SUM(T$2:T$89))*SUM(G$2:G$89)),2)</f>
        <v>0</v>
      </c>
      <c r="AI51" s="11">
        <f>ROUND(((U51/SUM(U$2:U$89))*SUM(H$2:H$89)),2)</f>
        <v>0</v>
      </c>
      <c r="AJ51" s="11">
        <f>ROUND(((V51/SUM(V$2:V$89))*SUM(I$2:I$89)),2)</f>
        <v>0</v>
      </c>
      <c r="AK51" s="11">
        <f>SUM(AH51:AJ51)</f>
        <v>0</v>
      </c>
      <c r="AL51" s="11">
        <f>AH51*3+AI51*2+AJ51</f>
        <v>0</v>
      </c>
      <c r="AM51" s="12">
        <f t="shared" si="0"/>
        <v>26</v>
      </c>
      <c r="AN51" s="12">
        <f t="shared" si="1"/>
        <v>26</v>
      </c>
      <c r="AO51" s="12">
        <f t="shared" si="2"/>
        <v>26</v>
      </c>
      <c r="AP51" s="12">
        <f t="shared" si="3"/>
        <v>26</v>
      </c>
    </row>
    <row r="52" spans="1:42" x14ac:dyDescent="0.25">
      <c r="A52" t="s">
        <v>100</v>
      </c>
      <c r="B52" t="s">
        <v>101</v>
      </c>
      <c r="C52" t="s">
        <v>100</v>
      </c>
      <c r="D52">
        <v>5</v>
      </c>
      <c r="E52" s="1">
        <v>7907900</v>
      </c>
      <c r="F52" s="1">
        <v>219505624838</v>
      </c>
      <c r="J52">
        <f>G52+H52+I52</f>
        <v>0</v>
      </c>
      <c r="K52">
        <f>G52*3+H52*2+I52*1</f>
        <v>0</v>
      </c>
      <c r="L52" s="6">
        <f>G52/D52</f>
        <v>0</v>
      </c>
      <c r="M52" s="6">
        <f>H52/D52</f>
        <v>0</v>
      </c>
      <c r="N52" s="6">
        <f>I52/D52</f>
        <v>0</v>
      </c>
      <c r="O52" s="6">
        <f>J52/D52</f>
        <v>0</v>
      </c>
      <c r="P52" s="7">
        <f>(G52/F52)*1000000000</f>
        <v>0</v>
      </c>
      <c r="Q52" s="7">
        <f>(H52/F52)*1000000000</f>
        <v>0</v>
      </c>
      <c r="R52" s="7">
        <f>(I52/F52)*1000000000</f>
        <v>0</v>
      </c>
      <c r="S52" s="7">
        <f>J52/F52*1000000000</f>
        <v>0</v>
      </c>
      <c r="T52" s="8">
        <f>(G52/E52)*100000</f>
        <v>0</v>
      </c>
      <c r="U52" s="8">
        <f>(H52/E52)*100000</f>
        <v>0</v>
      </c>
      <c r="V52" s="8">
        <f>(I52/E52)*100000</f>
        <v>0</v>
      </c>
      <c r="W52" s="8">
        <f>(J52/E52)*100000</f>
        <v>0</v>
      </c>
      <c r="X52" s="9">
        <f>ROUND(((L52/SUM(L$2:L$89))*SUM(G$2:G$89)),2)</f>
        <v>0</v>
      </c>
      <c r="Y52" s="9">
        <f>ROUND(((M52/SUM(M$2:M$89))*SUM(H$2:H$89)),2)</f>
        <v>0</v>
      </c>
      <c r="Z52" s="9">
        <f>ROUND(((N52/SUM(N$2:N$89))*SUM(I$2:I$89)),2)</f>
        <v>0</v>
      </c>
      <c r="AA52" s="9">
        <f>X52+Y52+Z52</f>
        <v>0</v>
      </c>
      <c r="AB52" s="9">
        <f>X52*3+Y52*2+Z52</f>
        <v>0</v>
      </c>
      <c r="AC52" s="10">
        <f>ROUND(((P52/SUM(P$2:P$89))*SUM(G$2:G$89)),2)</f>
        <v>0</v>
      </c>
      <c r="AD52" s="10">
        <f>ROUND(((Q52/SUM(Q$2:Q$89))*SUM(H$2:H$89)),2)</f>
        <v>0</v>
      </c>
      <c r="AE52" s="10">
        <f>ROUND(((R52/SUM(R$2:R$89))*SUM(I$2:I$89)),2)</f>
        <v>0</v>
      </c>
      <c r="AF52" s="10">
        <f>SUM(AC52:AE52)</f>
        <v>0</v>
      </c>
      <c r="AG52" s="10">
        <f>AC52*3+AD52*2+AE52</f>
        <v>0</v>
      </c>
      <c r="AH52" s="11">
        <f>ROUND(((T52/SUM(T$2:T$89))*SUM(G$2:G$89)),2)</f>
        <v>0</v>
      </c>
      <c r="AI52" s="11">
        <f>ROUND(((U52/SUM(U$2:U$89))*SUM(H$2:H$89)),2)</f>
        <v>0</v>
      </c>
      <c r="AJ52" s="11">
        <f>ROUND(((V52/SUM(V$2:V$89))*SUM(I$2:I$89)),2)</f>
        <v>0</v>
      </c>
      <c r="AK52" s="11">
        <f>SUM(AH52:AJ52)</f>
        <v>0</v>
      </c>
      <c r="AL52" s="11">
        <f>AH52*3+AI52*2+AJ52</f>
        <v>0</v>
      </c>
      <c r="AM52" s="12">
        <f t="shared" si="0"/>
        <v>26</v>
      </c>
      <c r="AN52" s="12">
        <f t="shared" si="1"/>
        <v>26</v>
      </c>
      <c r="AO52" s="12">
        <f t="shared" si="2"/>
        <v>26</v>
      </c>
      <c r="AP52" s="12">
        <f t="shared" si="3"/>
        <v>26</v>
      </c>
    </row>
    <row r="53" spans="1:42" x14ac:dyDescent="0.25">
      <c r="A53" t="s">
        <v>105</v>
      </c>
      <c r="B53" t="s">
        <v>106</v>
      </c>
      <c r="C53" t="s">
        <v>107</v>
      </c>
      <c r="D53">
        <v>3</v>
      </c>
      <c r="E53" s="1">
        <v>2712100</v>
      </c>
      <c r="F53" s="1">
        <v>13195556405</v>
      </c>
      <c r="J53">
        <f>G53+H53+I53</f>
        <v>0</v>
      </c>
      <c r="K53">
        <f>G53*3+H53*2+I53*1</f>
        <v>0</v>
      </c>
      <c r="L53" s="6">
        <f>G53/D53</f>
        <v>0</v>
      </c>
      <c r="M53" s="6">
        <f>H53/D53</f>
        <v>0</v>
      </c>
      <c r="N53" s="6">
        <f>I53/D53</f>
        <v>0</v>
      </c>
      <c r="O53" s="6">
        <f>J53/D53</f>
        <v>0</v>
      </c>
      <c r="P53" s="7">
        <f>(G53/F53)*1000000000</f>
        <v>0</v>
      </c>
      <c r="Q53" s="7">
        <f>(H53/F53)*1000000000</f>
        <v>0</v>
      </c>
      <c r="R53" s="7">
        <f>(I53/F53)*1000000000</f>
        <v>0</v>
      </c>
      <c r="S53" s="7">
        <f>J53/F53*1000000000</f>
        <v>0</v>
      </c>
      <c r="T53" s="8">
        <f>(G53/E53)*100000</f>
        <v>0</v>
      </c>
      <c r="U53" s="8">
        <f>(H53/E53)*100000</f>
        <v>0</v>
      </c>
      <c r="V53" s="8">
        <f>(I53/E53)*100000</f>
        <v>0</v>
      </c>
      <c r="W53" s="8">
        <f>(J53/E53)*100000</f>
        <v>0</v>
      </c>
      <c r="X53" s="9">
        <f>ROUND(((L53/SUM(L$2:L$89))*SUM(G$2:G$89)),2)</f>
        <v>0</v>
      </c>
      <c r="Y53" s="9">
        <f>ROUND(((M53/SUM(M$2:M$89))*SUM(H$2:H$89)),2)</f>
        <v>0</v>
      </c>
      <c r="Z53" s="9">
        <f>ROUND(((N53/SUM(N$2:N$89))*SUM(I$2:I$89)),2)</f>
        <v>0</v>
      </c>
      <c r="AA53" s="9">
        <f>X53+Y53+Z53</f>
        <v>0</v>
      </c>
      <c r="AB53" s="9">
        <f>X53*3+Y53*2+Z53</f>
        <v>0</v>
      </c>
      <c r="AC53" s="10">
        <f>ROUND(((P53/SUM(P$2:P$89))*SUM(G$2:G$89)),2)</f>
        <v>0</v>
      </c>
      <c r="AD53" s="10">
        <f>ROUND(((Q53/SUM(Q$2:Q$89))*SUM(H$2:H$89)),2)</f>
        <v>0</v>
      </c>
      <c r="AE53" s="10">
        <f>ROUND(((R53/SUM(R$2:R$89))*SUM(I$2:I$89)),2)</f>
        <v>0</v>
      </c>
      <c r="AF53" s="10">
        <f>SUM(AC53:AE53)</f>
        <v>0</v>
      </c>
      <c r="AG53" s="10">
        <f>AC53*3+AD53*2+AE53</f>
        <v>0</v>
      </c>
      <c r="AH53" s="11">
        <f>ROUND(((T53/SUM(T$2:T$89))*SUM(G$2:G$89)),2)</f>
        <v>0</v>
      </c>
      <c r="AI53" s="11">
        <f>ROUND(((U53/SUM(U$2:U$89))*SUM(H$2:H$89)),2)</f>
        <v>0</v>
      </c>
      <c r="AJ53" s="11">
        <f>ROUND(((V53/SUM(V$2:V$89))*SUM(I$2:I$89)),2)</f>
        <v>0</v>
      </c>
      <c r="AK53" s="11">
        <f>SUM(AH53:AJ53)</f>
        <v>0</v>
      </c>
      <c r="AL53" s="11">
        <f>AH53*3+AI53*2+AJ53</f>
        <v>0</v>
      </c>
      <c r="AM53" s="12">
        <f t="shared" si="0"/>
        <v>26</v>
      </c>
      <c r="AN53" s="12">
        <f t="shared" si="1"/>
        <v>26</v>
      </c>
      <c r="AO53" s="12">
        <f t="shared" si="2"/>
        <v>26</v>
      </c>
      <c r="AP53" s="12">
        <f t="shared" si="3"/>
        <v>26</v>
      </c>
    </row>
    <row r="54" spans="1:42" x14ac:dyDescent="0.25">
      <c r="A54" t="s">
        <v>110</v>
      </c>
      <c r="B54" t="s">
        <v>111</v>
      </c>
      <c r="C54" t="s">
        <v>112</v>
      </c>
      <c r="D54">
        <v>51</v>
      </c>
      <c r="E54" s="1">
        <v>16797459</v>
      </c>
      <c r="F54" s="1">
        <v>190320616313</v>
      </c>
      <c r="J54">
        <f>G54+H54+I54</f>
        <v>0</v>
      </c>
      <c r="K54">
        <f>G54*3+H54*2+I54*1</f>
        <v>0</v>
      </c>
      <c r="L54" s="6">
        <f>G54/D54</f>
        <v>0</v>
      </c>
      <c r="M54" s="6">
        <f>H54/D54</f>
        <v>0</v>
      </c>
      <c r="N54" s="6">
        <f>I54/D54</f>
        <v>0</v>
      </c>
      <c r="O54" s="6">
        <f>J54/D54</f>
        <v>0</v>
      </c>
      <c r="P54" s="7">
        <f>(G54/F54)*1000000000</f>
        <v>0</v>
      </c>
      <c r="Q54" s="7">
        <f>(H54/F54)*1000000000</f>
        <v>0</v>
      </c>
      <c r="R54" s="7">
        <f>(I54/F54)*1000000000</f>
        <v>0</v>
      </c>
      <c r="S54" s="7">
        <f>J54/F54*1000000000</f>
        <v>0</v>
      </c>
      <c r="T54" s="8">
        <f>(G54/E54)*100000</f>
        <v>0</v>
      </c>
      <c r="U54" s="8">
        <f>(H54/E54)*100000</f>
        <v>0</v>
      </c>
      <c r="V54" s="8">
        <f>(I54/E54)*100000</f>
        <v>0</v>
      </c>
      <c r="W54" s="8">
        <f>(J54/E54)*100000</f>
        <v>0</v>
      </c>
      <c r="X54" s="9">
        <f>ROUND(((L54/SUM(L$2:L$89))*SUM(G$2:G$89)),2)</f>
        <v>0</v>
      </c>
      <c r="Y54" s="9">
        <f>ROUND(((M54/SUM(M$2:M$89))*SUM(H$2:H$89)),2)</f>
        <v>0</v>
      </c>
      <c r="Z54" s="9">
        <f>ROUND(((N54/SUM(N$2:N$89))*SUM(I$2:I$89)),2)</f>
        <v>0</v>
      </c>
      <c r="AA54" s="9">
        <f>X54+Y54+Z54</f>
        <v>0</v>
      </c>
      <c r="AB54" s="9">
        <f>X54*3+Y54*2+Z54</f>
        <v>0</v>
      </c>
      <c r="AC54" s="10">
        <f>ROUND(((P54/SUM(P$2:P$89))*SUM(G$2:G$89)),2)</f>
        <v>0</v>
      </c>
      <c r="AD54" s="10">
        <f>ROUND(((Q54/SUM(Q$2:Q$89))*SUM(H$2:H$89)),2)</f>
        <v>0</v>
      </c>
      <c r="AE54" s="10">
        <f>ROUND(((R54/SUM(R$2:R$89))*SUM(I$2:I$89)),2)</f>
        <v>0</v>
      </c>
      <c r="AF54" s="10">
        <f>SUM(AC54:AE54)</f>
        <v>0</v>
      </c>
      <c r="AG54" s="10">
        <f>AC54*3+AD54*2+AE54</f>
        <v>0</v>
      </c>
      <c r="AH54" s="11">
        <f>ROUND(((T54/SUM(T$2:T$89))*SUM(G$2:G$89)),2)</f>
        <v>0</v>
      </c>
      <c r="AI54" s="11">
        <f>ROUND(((U54/SUM(U$2:U$89))*SUM(H$2:H$89)),2)</f>
        <v>0</v>
      </c>
      <c r="AJ54" s="11">
        <f>ROUND(((V54/SUM(V$2:V$89))*SUM(I$2:I$89)),2)</f>
        <v>0</v>
      </c>
      <c r="AK54" s="11">
        <f>SUM(AH54:AJ54)</f>
        <v>0</v>
      </c>
      <c r="AL54" s="11">
        <f>AH54*3+AI54*2+AJ54</f>
        <v>0</v>
      </c>
      <c r="AM54" s="12">
        <f t="shared" si="0"/>
        <v>26</v>
      </c>
      <c r="AN54" s="12">
        <f t="shared" si="1"/>
        <v>26</v>
      </c>
      <c r="AO54" s="12">
        <f t="shared" si="2"/>
        <v>26</v>
      </c>
      <c r="AP54" s="12">
        <f t="shared" si="3"/>
        <v>26</v>
      </c>
    </row>
    <row r="55" spans="1:42" x14ac:dyDescent="0.25">
      <c r="A55" t="s">
        <v>115</v>
      </c>
      <c r="B55" t="s">
        <v>116</v>
      </c>
      <c r="C55" t="s">
        <v>117</v>
      </c>
      <c r="D55">
        <v>1</v>
      </c>
      <c r="E55" s="1">
        <v>5582100</v>
      </c>
      <c r="F55" s="2">
        <v>5810210111.5397558</v>
      </c>
      <c r="J55">
        <f>G55+H55+I55</f>
        <v>0</v>
      </c>
      <c r="K55">
        <f>G55*3+H55*2+I55*1</f>
        <v>0</v>
      </c>
      <c r="L55" s="6">
        <f>G55/D55</f>
        <v>0</v>
      </c>
      <c r="M55" s="6">
        <f>H55/D55</f>
        <v>0</v>
      </c>
      <c r="N55" s="6">
        <f>I55/D55</f>
        <v>0</v>
      </c>
      <c r="O55" s="6">
        <f>J55/D55</f>
        <v>0</v>
      </c>
      <c r="P55" s="7">
        <f>(G55/F55)*1000000000</f>
        <v>0</v>
      </c>
      <c r="Q55" s="7">
        <f>(H55/F55)*1000000000</f>
        <v>0</v>
      </c>
      <c r="R55" s="7">
        <f>(I55/F55)*1000000000</f>
        <v>0</v>
      </c>
      <c r="S55" s="7">
        <f>J55/F55*1000000000</f>
        <v>0</v>
      </c>
      <c r="T55" s="8">
        <f>(G55/E55)*100000</f>
        <v>0</v>
      </c>
      <c r="U55" s="8">
        <f>(H55/E55)*100000</f>
        <v>0</v>
      </c>
      <c r="V55" s="8">
        <f>(I55/E55)*100000</f>
        <v>0</v>
      </c>
      <c r="W55" s="8">
        <f>(J55/E55)*100000</f>
        <v>0</v>
      </c>
      <c r="X55" s="9">
        <f>ROUND(((L55/SUM(L$2:L$89))*SUM(G$2:G$89)),2)</f>
        <v>0</v>
      </c>
      <c r="Y55" s="9">
        <f>ROUND(((M55/SUM(M$2:M$89))*SUM(H$2:H$89)),2)</f>
        <v>0</v>
      </c>
      <c r="Z55" s="9">
        <f>ROUND(((N55/SUM(N$2:N$89))*SUM(I$2:I$89)),2)</f>
        <v>0</v>
      </c>
      <c r="AA55" s="9">
        <f>X55+Y55+Z55</f>
        <v>0</v>
      </c>
      <c r="AB55" s="9">
        <f>X55*3+Y55*2+Z55</f>
        <v>0</v>
      </c>
      <c r="AC55" s="10">
        <f>ROUND(((P55/SUM(P$2:P$89))*SUM(G$2:G$89)),2)</f>
        <v>0</v>
      </c>
      <c r="AD55" s="10">
        <f>ROUND(((Q55/SUM(Q$2:Q$89))*SUM(H$2:H$89)),2)</f>
        <v>0</v>
      </c>
      <c r="AE55" s="10">
        <f>ROUND(((R55/SUM(R$2:R$89))*SUM(I$2:I$89)),2)</f>
        <v>0</v>
      </c>
      <c r="AF55" s="10">
        <f>SUM(AC55:AE55)</f>
        <v>0</v>
      </c>
      <c r="AG55" s="10">
        <f>AC55*3+AD55*2+AE55</f>
        <v>0</v>
      </c>
      <c r="AH55" s="11">
        <f>ROUND(((T55/SUM(T$2:T$89))*SUM(G$2:G$89)),2)</f>
        <v>0</v>
      </c>
      <c r="AI55" s="11">
        <f>ROUND(((U55/SUM(U$2:U$89))*SUM(H$2:H$89)),2)</f>
        <v>0</v>
      </c>
      <c r="AJ55" s="11">
        <f>ROUND(((V55/SUM(V$2:V$89))*SUM(I$2:I$89)),2)</f>
        <v>0</v>
      </c>
      <c r="AK55" s="11">
        <f>SUM(AH55:AJ55)</f>
        <v>0</v>
      </c>
      <c r="AL55" s="11">
        <f>AH55*3+AI55*2+AJ55</f>
        <v>0</v>
      </c>
      <c r="AM55" s="12">
        <f t="shared" si="0"/>
        <v>26</v>
      </c>
      <c r="AN55" s="12">
        <f t="shared" si="1"/>
        <v>26</v>
      </c>
      <c r="AO55" s="12">
        <f t="shared" si="2"/>
        <v>26</v>
      </c>
      <c r="AP55" s="12">
        <f t="shared" si="3"/>
        <v>26</v>
      </c>
    </row>
    <row r="56" spans="1:42" x14ac:dyDescent="0.25">
      <c r="A56" t="s">
        <v>121</v>
      </c>
      <c r="B56" t="s">
        <v>122</v>
      </c>
      <c r="C56" t="s">
        <v>123</v>
      </c>
      <c r="D56">
        <v>2</v>
      </c>
      <c r="E56" s="1">
        <v>4424888</v>
      </c>
      <c r="F56" s="1">
        <v>42490195433</v>
      </c>
      <c r="J56">
        <f>G56+H56+I56</f>
        <v>0</v>
      </c>
      <c r="K56">
        <f>G56*3+H56*2+I56*1</f>
        <v>0</v>
      </c>
      <c r="L56" s="6">
        <f>G56/D56</f>
        <v>0</v>
      </c>
      <c r="M56" s="6">
        <f>H56/D56</f>
        <v>0</v>
      </c>
      <c r="N56" s="6">
        <f>I56/D56</f>
        <v>0</v>
      </c>
      <c r="O56" s="6">
        <f>J56/D56</f>
        <v>0</v>
      </c>
      <c r="P56" s="7">
        <f>(G56/F56)*1000000000</f>
        <v>0</v>
      </c>
      <c r="Q56" s="7">
        <f>(H56/F56)*1000000000</f>
        <v>0</v>
      </c>
      <c r="R56" s="7">
        <f>(I56/F56)*1000000000</f>
        <v>0</v>
      </c>
      <c r="S56" s="7">
        <f>J56/F56*1000000000</f>
        <v>0</v>
      </c>
      <c r="T56" s="8">
        <f>(G56/E56)*100000</f>
        <v>0</v>
      </c>
      <c r="U56" s="8">
        <f>(H56/E56)*100000</f>
        <v>0</v>
      </c>
      <c r="V56" s="8">
        <f>(I56/E56)*100000</f>
        <v>0</v>
      </c>
      <c r="W56" s="8">
        <f>(J56/E56)*100000</f>
        <v>0</v>
      </c>
      <c r="X56" s="9">
        <f>ROUND(((L56/SUM(L$2:L$89))*SUM(G$2:G$89)),2)</f>
        <v>0</v>
      </c>
      <c r="Y56" s="9">
        <f>ROUND(((M56/SUM(M$2:M$89))*SUM(H$2:H$89)),2)</f>
        <v>0</v>
      </c>
      <c r="Z56" s="9">
        <f>ROUND(((N56/SUM(N$2:N$89))*SUM(I$2:I$89)),2)</f>
        <v>0</v>
      </c>
      <c r="AA56" s="9">
        <f>X56+Y56+Z56</f>
        <v>0</v>
      </c>
      <c r="AB56" s="9">
        <f>X56*3+Y56*2+Z56</f>
        <v>0</v>
      </c>
      <c r="AC56" s="10">
        <f>ROUND(((P56/SUM(P$2:P$89))*SUM(G$2:G$89)),2)</f>
        <v>0</v>
      </c>
      <c r="AD56" s="10">
        <f>ROUND(((Q56/SUM(Q$2:Q$89))*SUM(H$2:H$89)),2)</f>
        <v>0</v>
      </c>
      <c r="AE56" s="10">
        <f>ROUND(((R56/SUM(R$2:R$89))*SUM(I$2:I$89)),2)</f>
        <v>0</v>
      </c>
      <c r="AF56" s="10">
        <f>SUM(AC56:AE56)</f>
        <v>0</v>
      </c>
      <c r="AG56" s="10">
        <f>AC56*3+AD56*2+AE56</f>
        <v>0</v>
      </c>
      <c r="AH56" s="11">
        <f>ROUND(((T56/SUM(T$2:T$89))*SUM(G$2:G$89)),2)</f>
        <v>0</v>
      </c>
      <c r="AI56" s="11">
        <f>ROUND(((U56/SUM(U$2:U$89))*SUM(H$2:H$89)),2)</f>
        <v>0</v>
      </c>
      <c r="AJ56" s="11">
        <f>ROUND(((V56/SUM(V$2:V$89))*SUM(I$2:I$89)),2)</f>
        <v>0</v>
      </c>
      <c r="AK56" s="11">
        <f>SUM(AH56:AJ56)</f>
        <v>0</v>
      </c>
      <c r="AL56" s="11">
        <f>AH56*3+AI56*2+AJ56</f>
        <v>0</v>
      </c>
      <c r="AM56" s="12">
        <f t="shared" si="0"/>
        <v>26</v>
      </c>
      <c r="AN56" s="12">
        <f t="shared" si="1"/>
        <v>26</v>
      </c>
      <c r="AO56" s="12">
        <f t="shared" si="2"/>
        <v>26</v>
      </c>
      <c r="AP56" s="12">
        <f t="shared" si="3"/>
        <v>26</v>
      </c>
    </row>
    <row r="57" spans="1:42" x14ac:dyDescent="0.25">
      <c r="A57" t="s">
        <v>124</v>
      </c>
      <c r="B57" t="s">
        <v>125</v>
      </c>
      <c r="C57" t="s">
        <v>124</v>
      </c>
      <c r="D57">
        <v>4</v>
      </c>
      <c r="E57" s="1">
        <v>36656</v>
      </c>
      <c r="F57" s="1">
        <v>6014746851</v>
      </c>
      <c r="J57">
        <f>G57+H57+I57</f>
        <v>0</v>
      </c>
      <c r="K57">
        <f>G57*3+H57*2+I57*1</f>
        <v>0</v>
      </c>
      <c r="L57" s="6">
        <f>G57/D57</f>
        <v>0</v>
      </c>
      <c r="M57" s="6">
        <f>H57/D57</f>
        <v>0</v>
      </c>
      <c r="N57" s="6">
        <f>I57/D57</f>
        <v>0</v>
      </c>
      <c r="O57" s="6">
        <f>J57/D57</f>
        <v>0</v>
      </c>
      <c r="P57" s="7">
        <f>(G57/F57)*1000000000</f>
        <v>0</v>
      </c>
      <c r="Q57" s="7">
        <f>(H57/F57)*1000000000</f>
        <v>0</v>
      </c>
      <c r="R57" s="7">
        <f>(I57/F57)*1000000000</f>
        <v>0</v>
      </c>
      <c r="S57" s="7">
        <f>J57/F57*1000000000</f>
        <v>0</v>
      </c>
      <c r="T57" s="8">
        <f>(G57/E57)*100000</f>
        <v>0</v>
      </c>
      <c r="U57" s="8">
        <f>(H57/E57)*100000</f>
        <v>0</v>
      </c>
      <c r="V57" s="8">
        <f>(I57/E57)*100000</f>
        <v>0</v>
      </c>
      <c r="W57" s="8">
        <f>(J57/E57)*100000</f>
        <v>0</v>
      </c>
      <c r="X57" s="9">
        <f>ROUND(((L57/SUM(L$2:L$89))*SUM(G$2:G$89)),2)</f>
        <v>0</v>
      </c>
      <c r="Y57" s="9">
        <f>ROUND(((M57/SUM(M$2:M$89))*SUM(H$2:H$89)),2)</f>
        <v>0</v>
      </c>
      <c r="Z57" s="9">
        <f>ROUND(((N57/SUM(N$2:N$89))*SUM(I$2:I$89)),2)</f>
        <v>0</v>
      </c>
      <c r="AA57" s="9">
        <f>X57+Y57+Z57</f>
        <v>0</v>
      </c>
      <c r="AB57" s="9">
        <f>X57*3+Y57*2+Z57</f>
        <v>0</v>
      </c>
      <c r="AC57" s="10">
        <f>ROUND(((P57/SUM(P$2:P$89))*SUM(G$2:G$89)),2)</f>
        <v>0</v>
      </c>
      <c r="AD57" s="10">
        <f>ROUND(((Q57/SUM(Q$2:Q$89))*SUM(H$2:H$89)),2)</f>
        <v>0</v>
      </c>
      <c r="AE57" s="10">
        <f>ROUND(((R57/SUM(R$2:R$89))*SUM(I$2:I$89)),2)</f>
        <v>0</v>
      </c>
      <c r="AF57" s="10">
        <f>SUM(AC57:AE57)</f>
        <v>0</v>
      </c>
      <c r="AG57" s="10">
        <f>AC57*3+AD57*2+AE57</f>
        <v>0</v>
      </c>
      <c r="AH57" s="11">
        <f>ROUND(((T57/SUM(T$2:T$89))*SUM(G$2:G$89)),2)</f>
        <v>0</v>
      </c>
      <c r="AI57" s="11">
        <f>ROUND(((U57/SUM(U$2:U$89))*SUM(H$2:H$89)),2)</f>
        <v>0</v>
      </c>
      <c r="AJ57" s="11">
        <f>ROUND(((V57/SUM(V$2:V$89))*SUM(I$2:I$89)),2)</f>
        <v>0</v>
      </c>
      <c r="AK57" s="11">
        <f>SUM(AH57:AJ57)</f>
        <v>0</v>
      </c>
      <c r="AL57" s="11">
        <f>AH57*3+AI57*2+AJ57</f>
        <v>0</v>
      </c>
      <c r="AM57" s="12">
        <f t="shared" si="0"/>
        <v>26</v>
      </c>
      <c r="AN57" s="12">
        <f t="shared" si="1"/>
        <v>26</v>
      </c>
      <c r="AO57" s="12">
        <f t="shared" si="2"/>
        <v>26</v>
      </c>
      <c r="AP57" s="12">
        <f t="shared" si="3"/>
        <v>26</v>
      </c>
    </row>
    <row r="58" spans="1:42" x14ac:dyDescent="0.25">
      <c r="A58" t="s">
        <v>126</v>
      </c>
      <c r="B58" t="s">
        <v>127</v>
      </c>
      <c r="C58" t="s">
        <v>128</v>
      </c>
      <c r="D58">
        <v>9</v>
      </c>
      <c r="E58" s="1">
        <v>2985509</v>
      </c>
      <c r="F58" s="1">
        <v>38222902662</v>
      </c>
      <c r="J58">
        <f>G58+H58+I58</f>
        <v>0</v>
      </c>
      <c r="K58">
        <f>G58*3+H58*2+I58*1</f>
        <v>0</v>
      </c>
      <c r="L58" s="6">
        <f>G58/D58</f>
        <v>0</v>
      </c>
      <c r="M58" s="6">
        <f>H58/D58</f>
        <v>0</v>
      </c>
      <c r="N58" s="6">
        <f>I58/D58</f>
        <v>0</v>
      </c>
      <c r="O58" s="6">
        <f>J58/D58</f>
        <v>0</v>
      </c>
      <c r="P58" s="7">
        <f>(G58/F58)*1000000000</f>
        <v>0</v>
      </c>
      <c r="Q58" s="7">
        <f>(H58/F58)*1000000000</f>
        <v>0</v>
      </c>
      <c r="R58" s="7">
        <f>(I58/F58)*1000000000</f>
        <v>0</v>
      </c>
      <c r="S58" s="7">
        <f>J58/F58*1000000000</f>
        <v>0</v>
      </c>
      <c r="T58" s="8">
        <f>(G58/E58)*100000</f>
        <v>0</v>
      </c>
      <c r="U58" s="8">
        <f>(H58/E58)*100000</f>
        <v>0</v>
      </c>
      <c r="V58" s="8">
        <f>(I58/E58)*100000</f>
        <v>0</v>
      </c>
      <c r="W58" s="8">
        <f>(J58/E58)*100000</f>
        <v>0</v>
      </c>
      <c r="X58" s="9">
        <f>ROUND(((L58/SUM(L$2:L$89))*SUM(G$2:G$89)),2)</f>
        <v>0</v>
      </c>
      <c r="Y58" s="9">
        <f>ROUND(((M58/SUM(M$2:M$89))*SUM(H$2:H$89)),2)</f>
        <v>0</v>
      </c>
      <c r="Z58" s="9">
        <f>ROUND(((N58/SUM(N$2:N$89))*SUM(I$2:I$89)),2)</f>
        <v>0</v>
      </c>
      <c r="AA58" s="9">
        <f>X58+Y58+Z58</f>
        <v>0</v>
      </c>
      <c r="AB58" s="9">
        <f>X58*3+Y58*2+Z58</f>
        <v>0</v>
      </c>
      <c r="AC58" s="10">
        <f>ROUND(((P58/SUM(P$2:P$89))*SUM(G$2:G$89)),2)</f>
        <v>0</v>
      </c>
      <c r="AD58" s="10">
        <f>ROUND(((Q58/SUM(Q$2:Q$89))*SUM(H$2:H$89)),2)</f>
        <v>0</v>
      </c>
      <c r="AE58" s="10">
        <f>ROUND(((R58/SUM(R$2:R$89))*SUM(I$2:I$89)),2)</f>
        <v>0</v>
      </c>
      <c r="AF58" s="10">
        <f>SUM(AC58:AE58)</f>
        <v>0</v>
      </c>
      <c r="AG58" s="10">
        <f>AC58*3+AD58*2+AE58</f>
        <v>0</v>
      </c>
      <c r="AH58" s="11">
        <f>ROUND(((T58/SUM(T$2:T$89))*SUM(G$2:G$89)),2)</f>
        <v>0</v>
      </c>
      <c r="AI58" s="11">
        <f>ROUND(((U58/SUM(U$2:U$89))*SUM(H$2:H$89)),2)</f>
        <v>0</v>
      </c>
      <c r="AJ58" s="11">
        <f>ROUND(((V58/SUM(V$2:V$89))*SUM(I$2:I$89)),2)</f>
        <v>0</v>
      </c>
      <c r="AK58" s="11">
        <f>SUM(AH58:AJ58)</f>
        <v>0</v>
      </c>
      <c r="AL58" s="11">
        <f>AH58*3+AI58*2+AJ58</f>
        <v>0</v>
      </c>
      <c r="AM58" s="12">
        <f t="shared" si="0"/>
        <v>26</v>
      </c>
      <c r="AN58" s="12">
        <f t="shared" si="1"/>
        <v>26</v>
      </c>
      <c r="AO58" s="12">
        <f t="shared" si="2"/>
        <v>26</v>
      </c>
      <c r="AP58" s="12">
        <f t="shared" si="3"/>
        <v>26</v>
      </c>
    </row>
    <row r="59" spans="1:42" x14ac:dyDescent="0.25">
      <c r="A59" t="s">
        <v>129</v>
      </c>
      <c r="B59" t="s">
        <v>130</v>
      </c>
      <c r="C59" t="s">
        <v>131</v>
      </c>
      <c r="D59">
        <v>1</v>
      </c>
      <c r="E59" s="1">
        <v>531441</v>
      </c>
      <c r="F59" s="1">
        <v>49423122495</v>
      </c>
      <c r="J59">
        <f>G59+H59+I59</f>
        <v>0</v>
      </c>
      <c r="K59">
        <f>G59*3+H59*2+I59*1</f>
        <v>0</v>
      </c>
      <c r="L59" s="6">
        <f>G59/D59</f>
        <v>0</v>
      </c>
      <c r="M59" s="6">
        <f>H59/D59</f>
        <v>0</v>
      </c>
      <c r="N59" s="6">
        <f>I59/D59</f>
        <v>0</v>
      </c>
      <c r="O59" s="6">
        <f>J59/D59</f>
        <v>0</v>
      </c>
      <c r="P59" s="7">
        <f>(G59/F59)*1000000000</f>
        <v>0</v>
      </c>
      <c r="Q59" s="7">
        <f>(H59/F59)*1000000000</f>
        <v>0</v>
      </c>
      <c r="R59" s="7">
        <f>(I59/F59)*1000000000</f>
        <v>0</v>
      </c>
      <c r="S59" s="7">
        <f>J59/F59*1000000000</f>
        <v>0</v>
      </c>
      <c r="T59" s="8">
        <f>(G59/E59)*100000</f>
        <v>0</v>
      </c>
      <c r="U59" s="8">
        <f>(H59/E59)*100000</f>
        <v>0</v>
      </c>
      <c r="V59" s="8">
        <f>(I59/E59)*100000</f>
        <v>0</v>
      </c>
      <c r="W59" s="8">
        <f>(J59/E59)*100000</f>
        <v>0</v>
      </c>
      <c r="X59" s="9">
        <f>ROUND(((L59/SUM(L$2:L$89))*SUM(G$2:G$89)),2)</f>
        <v>0</v>
      </c>
      <c r="Y59" s="9">
        <f>ROUND(((M59/SUM(M$2:M$89))*SUM(H$2:H$89)),2)</f>
        <v>0</v>
      </c>
      <c r="Z59" s="9">
        <f>ROUND(((N59/SUM(N$2:N$89))*SUM(I$2:I$89)),2)</f>
        <v>0</v>
      </c>
      <c r="AA59" s="9">
        <f>X59+Y59+Z59</f>
        <v>0</v>
      </c>
      <c r="AB59" s="9">
        <f>X59*3+Y59*2+Z59</f>
        <v>0</v>
      </c>
      <c r="AC59" s="10">
        <f>ROUND(((P59/SUM(P$2:P$89))*SUM(G$2:G$89)),2)</f>
        <v>0</v>
      </c>
      <c r="AD59" s="10">
        <f>ROUND(((Q59/SUM(Q$2:Q$89))*SUM(H$2:H$89)),2)</f>
        <v>0</v>
      </c>
      <c r="AE59" s="10">
        <f>ROUND(((R59/SUM(R$2:R$89))*SUM(I$2:I$89)),2)</f>
        <v>0</v>
      </c>
      <c r="AF59" s="10">
        <f>SUM(AC59:AE59)</f>
        <v>0</v>
      </c>
      <c r="AG59" s="10">
        <f>AC59*3+AD59*2+AE59</f>
        <v>0</v>
      </c>
      <c r="AH59" s="11">
        <f>ROUND(((T59/SUM(T$2:T$89))*SUM(G$2:G$89)),2)</f>
        <v>0</v>
      </c>
      <c r="AI59" s="11">
        <f>ROUND(((U59/SUM(U$2:U$89))*SUM(H$2:H$89)),2)</f>
        <v>0</v>
      </c>
      <c r="AJ59" s="11">
        <f>ROUND(((V59/SUM(V$2:V$89))*SUM(I$2:I$89)),2)</f>
        <v>0</v>
      </c>
      <c r="AK59" s="11">
        <f>SUM(AH59:AJ59)</f>
        <v>0</v>
      </c>
      <c r="AL59" s="11">
        <f>AH59*3+AI59*2+AJ59</f>
        <v>0</v>
      </c>
      <c r="AM59" s="12">
        <f t="shared" si="0"/>
        <v>26</v>
      </c>
      <c r="AN59" s="12">
        <f t="shared" si="1"/>
        <v>26</v>
      </c>
      <c r="AO59" s="12">
        <f t="shared" si="2"/>
        <v>26</v>
      </c>
      <c r="AP59" s="12">
        <f t="shared" si="3"/>
        <v>26</v>
      </c>
    </row>
    <row r="60" spans="1:42" x14ac:dyDescent="0.25">
      <c r="A60" t="s">
        <v>132</v>
      </c>
      <c r="B60" t="s">
        <v>133</v>
      </c>
      <c r="C60" t="s">
        <v>134</v>
      </c>
      <c r="D60">
        <v>3</v>
      </c>
      <c r="E60" s="1">
        <v>2105575</v>
      </c>
      <c r="F60" s="1">
        <v>8255012158.0071096</v>
      </c>
      <c r="J60">
        <f>G60+H60+I60</f>
        <v>0</v>
      </c>
      <c r="K60">
        <f>G60*3+H60*2+I60*1</f>
        <v>0</v>
      </c>
      <c r="L60" s="6">
        <f>G60/D60</f>
        <v>0</v>
      </c>
      <c r="M60" s="6">
        <f>H60/D60</f>
        <v>0</v>
      </c>
      <c r="N60" s="6">
        <f>I60/D60</f>
        <v>0</v>
      </c>
      <c r="O60" s="6">
        <f>J60/D60</f>
        <v>0</v>
      </c>
      <c r="P60" s="7">
        <f>(G60/F60)*1000000000</f>
        <v>0</v>
      </c>
      <c r="Q60" s="7">
        <f>(H60/F60)*1000000000</f>
        <v>0</v>
      </c>
      <c r="R60" s="7">
        <f>(I60/F60)*1000000000</f>
        <v>0</v>
      </c>
      <c r="S60" s="7">
        <f>J60/F60*1000000000</f>
        <v>0</v>
      </c>
      <c r="T60" s="8">
        <f>(G60/E60)*100000</f>
        <v>0</v>
      </c>
      <c r="U60" s="8">
        <f>(H60/E60)*100000</f>
        <v>0</v>
      </c>
      <c r="V60" s="8">
        <f>(I60/E60)*100000</f>
        <v>0</v>
      </c>
      <c r="W60" s="8">
        <f>(J60/E60)*100000</f>
        <v>0</v>
      </c>
      <c r="X60" s="9">
        <f>ROUND(((L60/SUM(L$2:L$89))*SUM(G$2:G$89)),2)</f>
        <v>0</v>
      </c>
      <c r="Y60" s="9">
        <f>ROUND(((M60/SUM(M$2:M$89))*SUM(H$2:H$89)),2)</f>
        <v>0</v>
      </c>
      <c r="Z60" s="9">
        <f>ROUND(((N60/SUM(N$2:N$89))*SUM(I$2:I$89)),2)</f>
        <v>0</v>
      </c>
      <c r="AA60" s="9">
        <f>X60+Y60+Z60</f>
        <v>0</v>
      </c>
      <c r="AB60" s="9">
        <f>X60*3+Y60*2+Z60</f>
        <v>0</v>
      </c>
      <c r="AC60" s="10">
        <f>ROUND(((P60/SUM(P$2:P$89))*SUM(G$2:G$89)),2)</f>
        <v>0</v>
      </c>
      <c r="AD60" s="10">
        <f>ROUND(((Q60/SUM(Q$2:Q$89))*SUM(H$2:H$89)),2)</f>
        <v>0</v>
      </c>
      <c r="AE60" s="10">
        <f>ROUND(((R60/SUM(R$2:R$89))*SUM(I$2:I$89)),2)</f>
        <v>0</v>
      </c>
      <c r="AF60" s="10">
        <f>SUM(AC60:AE60)</f>
        <v>0</v>
      </c>
      <c r="AG60" s="10">
        <f>AC60*3+AD60*2+AE60</f>
        <v>0</v>
      </c>
      <c r="AH60" s="11">
        <f>ROUND(((T60/SUM(T$2:T$89))*SUM(G$2:G$89)),2)</f>
        <v>0</v>
      </c>
      <c r="AI60" s="11">
        <f>ROUND(((U60/SUM(U$2:U$89))*SUM(H$2:H$89)),2)</f>
        <v>0</v>
      </c>
      <c r="AJ60" s="11">
        <f>ROUND(((V60/SUM(V$2:V$89))*SUM(I$2:I$89)),2)</f>
        <v>0</v>
      </c>
      <c r="AK60" s="11">
        <f>SUM(AH60:AJ60)</f>
        <v>0</v>
      </c>
      <c r="AL60" s="11">
        <f>AH60*3+AI60*2+AJ60</f>
        <v>0</v>
      </c>
      <c r="AM60" s="12">
        <f t="shared" si="0"/>
        <v>26</v>
      </c>
      <c r="AN60" s="12">
        <f t="shared" si="1"/>
        <v>26</v>
      </c>
      <c r="AO60" s="12">
        <f t="shared" si="2"/>
        <v>26</v>
      </c>
      <c r="AP60" s="12">
        <f t="shared" si="3"/>
        <v>26</v>
      </c>
    </row>
    <row r="61" spans="1:42" x14ac:dyDescent="0.25">
      <c r="A61" t="s">
        <v>135</v>
      </c>
      <c r="B61" t="s">
        <v>136</v>
      </c>
      <c r="C61" t="s">
        <v>135</v>
      </c>
      <c r="D61">
        <v>1</v>
      </c>
      <c r="E61" s="1">
        <v>418366</v>
      </c>
      <c r="F61" s="1">
        <v>7551739826</v>
      </c>
      <c r="J61">
        <f>G61+H61+I61</f>
        <v>0</v>
      </c>
      <c r="K61">
        <f>G61*3+H61*2+I61*1</f>
        <v>0</v>
      </c>
      <c r="L61" s="6">
        <f>G61/D61</f>
        <v>0</v>
      </c>
      <c r="M61" s="6">
        <f>H61/D61</f>
        <v>0</v>
      </c>
      <c r="N61" s="6">
        <f>I61/D61</f>
        <v>0</v>
      </c>
      <c r="O61" s="6">
        <f>J61/D61</f>
        <v>0</v>
      </c>
      <c r="P61" s="7">
        <f>(G61/F61)*1000000000</f>
        <v>0</v>
      </c>
      <c r="Q61" s="7">
        <f>(H61/F61)*1000000000</f>
        <v>0</v>
      </c>
      <c r="R61" s="7">
        <f>(I61/F61)*1000000000</f>
        <v>0</v>
      </c>
      <c r="S61" s="7">
        <f>J61/F61*1000000000</f>
        <v>0</v>
      </c>
      <c r="T61" s="8">
        <f>(G61/E61)*100000</f>
        <v>0</v>
      </c>
      <c r="U61" s="8">
        <f>(H61/E61)*100000</f>
        <v>0</v>
      </c>
      <c r="V61" s="8">
        <f>(I61/E61)*100000</f>
        <v>0</v>
      </c>
      <c r="W61" s="8">
        <f>(J61/E61)*100000</f>
        <v>0</v>
      </c>
      <c r="X61" s="9">
        <f>ROUND(((L61/SUM(L$2:L$89))*SUM(G$2:G$89)),2)</f>
        <v>0</v>
      </c>
      <c r="Y61" s="9">
        <f>ROUND(((M61/SUM(M$2:M$89))*SUM(H$2:H$89)),2)</f>
        <v>0</v>
      </c>
      <c r="Z61" s="9">
        <f>ROUND(((N61/SUM(N$2:N$89))*SUM(I$2:I$89)),2)</f>
        <v>0</v>
      </c>
      <c r="AA61" s="9">
        <f>X61+Y61+Z61</f>
        <v>0</v>
      </c>
      <c r="AB61" s="9">
        <f>X61*3+Y61*2+Z61</f>
        <v>0</v>
      </c>
      <c r="AC61" s="10">
        <f>ROUND(((P61/SUM(P$2:P$89))*SUM(G$2:G$89)),2)</f>
        <v>0</v>
      </c>
      <c r="AD61" s="10">
        <f>ROUND(((Q61/SUM(Q$2:Q$89))*SUM(H$2:H$89)),2)</f>
        <v>0</v>
      </c>
      <c r="AE61" s="10">
        <f>ROUND(((R61/SUM(R$2:R$89))*SUM(I$2:I$89)),2)</f>
        <v>0</v>
      </c>
      <c r="AF61" s="10">
        <f>SUM(AC61:AE61)</f>
        <v>0</v>
      </c>
      <c r="AG61" s="10">
        <f>AC61*3+AD61*2+AE61</f>
        <v>0</v>
      </c>
      <c r="AH61" s="11">
        <f>ROUND(((T61/SUM(T$2:T$89))*SUM(G$2:G$89)),2)</f>
        <v>0</v>
      </c>
      <c r="AI61" s="11">
        <f>ROUND(((U61/SUM(U$2:U$89))*SUM(H$2:H$89)),2)</f>
        <v>0</v>
      </c>
      <c r="AJ61" s="11">
        <f>ROUND(((V61/SUM(V$2:V$89))*SUM(I$2:I$89)),2)</f>
        <v>0</v>
      </c>
      <c r="AK61" s="11">
        <f>SUM(AH61:AJ61)</f>
        <v>0</v>
      </c>
      <c r="AL61" s="11">
        <f>AH61*3+AI61*2+AJ61</f>
        <v>0</v>
      </c>
      <c r="AM61" s="12">
        <f t="shared" si="0"/>
        <v>26</v>
      </c>
      <c r="AN61" s="12">
        <f t="shared" si="1"/>
        <v>26</v>
      </c>
      <c r="AO61" s="12">
        <f t="shared" si="2"/>
        <v>26</v>
      </c>
      <c r="AP61" s="12">
        <f t="shared" si="3"/>
        <v>26</v>
      </c>
    </row>
    <row r="62" spans="1:42" x14ac:dyDescent="0.25">
      <c r="A62" t="s">
        <v>137</v>
      </c>
      <c r="B62" t="s">
        <v>138</v>
      </c>
      <c r="C62" t="s">
        <v>139</v>
      </c>
      <c r="D62">
        <v>1</v>
      </c>
      <c r="E62" s="1">
        <v>120847477</v>
      </c>
      <c r="F62" s="1">
        <v>1146964559413</v>
      </c>
      <c r="J62">
        <f>G62+H62+I62</f>
        <v>0</v>
      </c>
      <c r="K62">
        <f>G62*3+H62*2+I62*1</f>
        <v>0</v>
      </c>
      <c r="L62" s="6">
        <f>G62/D62</f>
        <v>0</v>
      </c>
      <c r="M62" s="6">
        <f>H62/D62</f>
        <v>0</v>
      </c>
      <c r="N62" s="6">
        <f>I62/D62</f>
        <v>0</v>
      </c>
      <c r="O62" s="6">
        <f>J62/D62</f>
        <v>0</v>
      </c>
      <c r="P62" s="7">
        <f>(G62/F62)*1000000000</f>
        <v>0</v>
      </c>
      <c r="Q62" s="7">
        <f>(H62/F62)*1000000000</f>
        <v>0</v>
      </c>
      <c r="R62" s="7">
        <f>(I62/F62)*1000000000</f>
        <v>0</v>
      </c>
      <c r="S62" s="7">
        <f>J62/F62*1000000000</f>
        <v>0</v>
      </c>
      <c r="T62" s="8">
        <f>(G62/E62)*100000</f>
        <v>0</v>
      </c>
      <c r="U62" s="8">
        <f>(H62/E62)*100000</f>
        <v>0</v>
      </c>
      <c r="V62" s="8">
        <f>(I62/E62)*100000</f>
        <v>0</v>
      </c>
      <c r="W62" s="8">
        <f>(J62/E62)*100000</f>
        <v>0</v>
      </c>
      <c r="X62" s="9">
        <f>ROUND(((L62/SUM(L$2:L$89))*SUM(G$2:G$89)),2)</f>
        <v>0</v>
      </c>
      <c r="Y62" s="9">
        <f>ROUND(((M62/SUM(M$2:M$89))*SUM(H$2:H$89)),2)</f>
        <v>0</v>
      </c>
      <c r="Z62" s="9">
        <f>ROUND(((N62/SUM(N$2:N$89))*SUM(I$2:I$89)),2)</f>
        <v>0</v>
      </c>
      <c r="AA62" s="9">
        <f>X62+Y62+Z62</f>
        <v>0</v>
      </c>
      <c r="AB62" s="9">
        <f>X62*3+Y62*2+Z62</f>
        <v>0</v>
      </c>
      <c r="AC62" s="10">
        <f>ROUND(((P62/SUM(P$2:P$89))*SUM(G$2:G$89)),2)</f>
        <v>0</v>
      </c>
      <c r="AD62" s="10">
        <f>ROUND(((Q62/SUM(Q$2:Q$89))*SUM(H$2:H$89)),2)</f>
        <v>0</v>
      </c>
      <c r="AE62" s="10">
        <f>ROUND(((R62/SUM(R$2:R$89))*SUM(I$2:I$89)),2)</f>
        <v>0</v>
      </c>
      <c r="AF62" s="10">
        <f>SUM(AC62:AE62)</f>
        <v>0</v>
      </c>
      <c r="AG62" s="10">
        <f>AC62*3+AD62*2+AE62</f>
        <v>0</v>
      </c>
      <c r="AH62" s="11">
        <f>ROUND(((T62/SUM(T$2:T$89))*SUM(G$2:G$89)),2)</f>
        <v>0</v>
      </c>
      <c r="AI62" s="11">
        <f>ROUND(((U62/SUM(U$2:U$89))*SUM(H$2:H$89)),2)</f>
        <v>0</v>
      </c>
      <c r="AJ62" s="11">
        <f>ROUND(((V62/SUM(V$2:V$89))*SUM(I$2:I$89)),2)</f>
        <v>0</v>
      </c>
      <c r="AK62" s="11">
        <f>SUM(AH62:AJ62)</f>
        <v>0</v>
      </c>
      <c r="AL62" s="11">
        <f>AH62*3+AI62*2+AJ62</f>
        <v>0</v>
      </c>
      <c r="AM62" s="12">
        <f t="shared" si="0"/>
        <v>26</v>
      </c>
      <c r="AN62" s="12">
        <f t="shared" si="1"/>
        <v>26</v>
      </c>
      <c r="AO62" s="12">
        <f t="shared" si="2"/>
        <v>26</v>
      </c>
      <c r="AP62" s="12">
        <f t="shared" si="3"/>
        <v>26</v>
      </c>
    </row>
    <row r="63" spans="1:42" x14ac:dyDescent="0.25">
      <c r="A63" t="s">
        <v>140</v>
      </c>
      <c r="B63" t="s">
        <v>141</v>
      </c>
      <c r="C63" t="s">
        <v>142</v>
      </c>
      <c r="D63">
        <v>4</v>
      </c>
      <c r="E63" s="1">
        <v>3559541</v>
      </c>
      <c r="F63" s="1">
        <v>6197977262.4013739</v>
      </c>
      <c r="J63">
        <f>G63+H63+I63</f>
        <v>0</v>
      </c>
      <c r="K63">
        <f>G63*3+H63*2+I63*1</f>
        <v>0</v>
      </c>
      <c r="L63" s="6">
        <f>G63/D63</f>
        <v>0</v>
      </c>
      <c r="M63" s="6">
        <f>H63/D63</f>
        <v>0</v>
      </c>
      <c r="N63" s="6">
        <f>I63/D63</f>
        <v>0</v>
      </c>
      <c r="O63" s="6">
        <f>J63/D63</f>
        <v>0</v>
      </c>
      <c r="P63" s="7">
        <f>(G63/F63)*1000000000</f>
        <v>0</v>
      </c>
      <c r="Q63" s="7">
        <f>(H63/F63)*1000000000</f>
        <v>0</v>
      </c>
      <c r="R63" s="7">
        <f>(I63/F63)*1000000000</f>
        <v>0</v>
      </c>
      <c r="S63" s="7">
        <f>J63/F63*1000000000</f>
        <v>0</v>
      </c>
      <c r="T63" s="8">
        <f>(G63/E63)*100000</f>
        <v>0</v>
      </c>
      <c r="U63" s="8">
        <f>(H63/E63)*100000</f>
        <v>0</v>
      </c>
      <c r="V63" s="8">
        <f>(I63/E63)*100000</f>
        <v>0</v>
      </c>
      <c r="W63" s="8">
        <f>(J63/E63)*100000</f>
        <v>0</v>
      </c>
      <c r="X63" s="9">
        <f>ROUND(((L63/SUM(L$2:L$89))*SUM(G$2:G$89)),2)</f>
        <v>0</v>
      </c>
      <c r="Y63" s="9">
        <f>ROUND(((M63/SUM(M$2:M$89))*SUM(H$2:H$89)),2)</f>
        <v>0</v>
      </c>
      <c r="Z63" s="9">
        <f>ROUND(((N63/SUM(N$2:N$89))*SUM(I$2:I$89)),2)</f>
        <v>0</v>
      </c>
      <c r="AA63" s="9">
        <f>X63+Y63+Z63</f>
        <v>0</v>
      </c>
      <c r="AB63" s="9">
        <f>X63*3+Y63*2+Z63</f>
        <v>0</v>
      </c>
      <c r="AC63" s="10">
        <f>ROUND(((P63/SUM(P$2:P$89))*SUM(G$2:G$89)),2)</f>
        <v>0</v>
      </c>
      <c r="AD63" s="10">
        <f>ROUND(((Q63/SUM(Q$2:Q$89))*SUM(H$2:H$89)),2)</f>
        <v>0</v>
      </c>
      <c r="AE63" s="10">
        <f>ROUND(((R63/SUM(R$2:R$89))*SUM(I$2:I$89)),2)</f>
        <v>0</v>
      </c>
      <c r="AF63" s="10">
        <f>SUM(AC63:AE63)</f>
        <v>0</v>
      </c>
      <c r="AG63" s="10">
        <f>AC63*3+AD63*2+AE63</f>
        <v>0</v>
      </c>
      <c r="AH63" s="11">
        <f>ROUND(((T63/SUM(T$2:T$89))*SUM(G$2:G$89)),2)</f>
        <v>0</v>
      </c>
      <c r="AI63" s="11">
        <f>ROUND(((U63/SUM(U$2:U$89))*SUM(H$2:H$89)),2)</f>
        <v>0</v>
      </c>
      <c r="AJ63" s="11">
        <f>ROUND(((V63/SUM(V$2:V$89))*SUM(I$2:I$89)),2)</f>
        <v>0</v>
      </c>
      <c r="AK63" s="11">
        <f>SUM(AH63:AJ63)</f>
        <v>0</v>
      </c>
      <c r="AL63" s="11">
        <f>AH63*3+AI63*2+AJ63</f>
        <v>0</v>
      </c>
      <c r="AM63" s="12">
        <f t="shared" si="0"/>
        <v>26</v>
      </c>
      <c r="AN63" s="12">
        <f t="shared" si="1"/>
        <v>26</v>
      </c>
      <c r="AO63" s="12">
        <f t="shared" si="2"/>
        <v>26</v>
      </c>
      <c r="AP63" s="12">
        <f t="shared" si="3"/>
        <v>26</v>
      </c>
    </row>
    <row r="64" spans="1:42" x14ac:dyDescent="0.25">
      <c r="A64" t="s">
        <v>143</v>
      </c>
      <c r="B64" t="s">
        <v>144</v>
      </c>
      <c r="C64" t="s">
        <v>143</v>
      </c>
      <c r="D64">
        <v>5</v>
      </c>
      <c r="E64" s="1">
        <v>37579</v>
      </c>
      <c r="F64" s="1">
        <v>5744002195</v>
      </c>
      <c r="J64">
        <f>G64+H64+I64</f>
        <v>0</v>
      </c>
      <c r="K64">
        <f>G64*3+H64*2+I64*1</f>
        <v>0</v>
      </c>
      <c r="L64" s="6">
        <f>G64/D64</f>
        <v>0</v>
      </c>
      <c r="M64" s="6">
        <f>H64/D64</f>
        <v>0</v>
      </c>
      <c r="N64" s="6">
        <f>I64/D64</f>
        <v>0</v>
      </c>
      <c r="O64" s="6">
        <f>J64/D64</f>
        <v>0</v>
      </c>
      <c r="P64" s="7">
        <f>(G64/F64)*1000000000</f>
        <v>0</v>
      </c>
      <c r="Q64" s="7">
        <f>(H64/F64)*1000000000</f>
        <v>0</v>
      </c>
      <c r="R64" s="7">
        <f>(I64/F64)*1000000000</f>
        <v>0</v>
      </c>
      <c r="S64" s="7">
        <f>J64/F64*1000000000</f>
        <v>0</v>
      </c>
      <c r="T64" s="8">
        <f>(G64/E64)*100000</f>
        <v>0</v>
      </c>
      <c r="U64" s="8">
        <f>(H64/E64)*100000</f>
        <v>0</v>
      </c>
      <c r="V64" s="8">
        <f>(I64/E64)*100000</f>
        <v>0</v>
      </c>
      <c r="W64" s="8">
        <f>(J64/E64)*100000</f>
        <v>0</v>
      </c>
      <c r="X64" s="9">
        <f>ROUND(((L64/SUM(L$2:L$89))*SUM(G$2:G$89)),2)</f>
        <v>0</v>
      </c>
      <c r="Y64" s="9">
        <f>ROUND(((M64/SUM(M$2:M$89))*SUM(H$2:H$89)),2)</f>
        <v>0</v>
      </c>
      <c r="Z64" s="9">
        <f>ROUND(((N64/SUM(N$2:N$89))*SUM(I$2:I$89)),2)</f>
        <v>0</v>
      </c>
      <c r="AA64" s="9">
        <f>X64+Y64+Z64</f>
        <v>0</v>
      </c>
      <c r="AB64" s="9">
        <f>X64*3+Y64*2+Z64</f>
        <v>0</v>
      </c>
      <c r="AC64" s="10">
        <f>ROUND(((P64/SUM(P$2:P$89))*SUM(G$2:G$89)),2)</f>
        <v>0</v>
      </c>
      <c r="AD64" s="10">
        <f>ROUND(((Q64/SUM(Q$2:Q$89))*SUM(H$2:H$89)),2)</f>
        <v>0</v>
      </c>
      <c r="AE64" s="10">
        <f>ROUND(((R64/SUM(R$2:R$89))*SUM(I$2:I$89)),2)</f>
        <v>0</v>
      </c>
      <c r="AF64" s="10">
        <f>SUM(AC64:AE64)</f>
        <v>0</v>
      </c>
      <c r="AG64" s="10">
        <f>AC64*3+AD64*2+AE64</f>
        <v>0</v>
      </c>
      <c r="AH64" s="11">
        <f>ROUND(((T64/SUM(T$2:T$89))*SUM(G$2:G$89)),2)</f>
        <v>0</v>
      </c>
      <c r="AI64" s="11">
        <f>ROUND(((U64/SUM(U$2:U$89))*SUM(H$2:H$89)),2)</f>
        <v>0</v>
      </c>
      <c r="AJ64" s="11">
        <f>ROUND(((V64/SUM(V$2:V$89))*SUM(I$2:I$89)),2)</f>
        <v>0</v>
      </c>
      <c r="AK64" s="11">
        <f>SUM(AH64:AJ64)</f>
        <v>0</v>
      </c>
      <c r="AL64" s="11">
        <f>AH64*3+AI64*2+AJ64</f>
        <v>0</v>
      </c>
      <c r="AM64" s="12">
        <f t="shared" si="0"/>
        <v>26</v>
      </c>
      <c r="AN64" s="12">
        <f t="shared" si="1"/>
        <v>26</v>
      </c>
      <c r="AO64" s="12">
        <f t="shared" si="2"/>
        <v>26</v>
      </c>
      <c r="AP64" s="12">
        <f t="shared" si="3"/>
        <v>26</v>
      </c>
    </row>
    <row r="65" spans="1:42" x14ac:dyDescent="0.25">
      <c r="A65" t="s">
        <v>145</v>
      </c>
      <c r="B65" t="s">
        <v>146</v>
      </c>
      <c r="C65" t="s">
        <v>147</v>
      </c>
      <c r="D65">
        <v>2</v>
      </c>
      <c r="E65" s="1">
        <v>2796484</v>
      </c>
      <c r="F65" s="1">
        <v>8901342197</v>
      </c>
      <c r="J65">
        <f>G65+H65+I65</f>
        <v>0</v>
      </c>
      <c r="K65">
        <f>G65*3+H65*2+I65*1</f>
        <v>0</v>
      </c>
      <c r="L65" s="6">
        <f>G65/D65</f>
        <v>0</v>
      </c>
      <c r="M65" s="6">
        <f>H65/D65</f>
        <v>0</v>
      </c>
      <c r="N65" s="6">
        <f>I65/D65</f>
        <v>0</v>
      </c>
      <c r="O65" s="6">
        <f>J65/D65</f>
        <v>0</v>
      </c>
      <c r="P65" s="7">
        <f>(G65/F65)*1000000000</f>
        <v>0</v>
      </c>
      <c r="Q65" s="7">
        <f>(H65/F65)*1000000000</f>
        <v>0</v>
      </c>
      <c r="R65" s="7">
        <f>(I65/F65)*1000000000</f>
        <v>0</v>
      </c>
      <c r="S65" s="7">
        <f>J65/F65*1000000000</f>
        <v>0</v>
      </c>
      <c r="T65" s="8">
        <f>(G65/E65)*100000</f>
        <v>0</v>
      </c>
      <c r="U65" s="8">
        <f>(H65/E65)*100000</f>
        <v>0</v>
      </c>
      <c r="V65" s="8">
        <f>(I65/E65)*100000</f>
        <v>0</v>
      </c>
      <c r="W65" s="8">
        <f>(J65/E65)*100000</f>
        <v>0</v>
      </c>
      <c r="X65" s="9">
        <f>ROUND(((L65/SUM(L$2:L$89))*SUM(G$2:G$89)),2)</f>
        <v>0</v>
      </c>
      <c r="Y65" s="9">
        <f>ROUND(((M65/SUM(M$2:M$89))*SUM(H$2:H$89)),2)</f>
        <v>0</v>
      </c>
      <c r="Z65" s="9">
        <f>ROUND(((N65/SUM(N$2:N$89))*SUM(I$2:I$89)),2)</f>
        <v>0</v>
      </c>
      <c r="AA65" s="9">
        <f>X65+Y65+Z65</f>
        <v>0</v>
      </c>
      <c r="AB65" s="9">
        <f>X65*3+Y65*2+Z65</f>
        <v>0</v>
      </c>
      <c r="AC65" s="10">
        <f>ROUND(((P65/SUM(P$2:P$89))*SUM(G$2:G$89)),2)</f>
        <v>0</v>
      </c>
      <c r="AD65" s="10">
        <f>ROUND(((Q65/SUM(Q$2:Q$89))*SUM(H$2:H$89)),2)</f>
        <v>0</v>
      </c>
      <c r="AE65" s="10">
        <f>ROUND(((R65/SUM(R$2:R$89))*SUM(I$2:I$89)),2)</f>
        <v>0</v>
      </c>
      <c r="AF65" s="10">
        <f>SUM(AC65:AE65)</f>
        <v>0</v>
      </c>
      <c r="AG65" s="10">
        <f>AC65*3+AD65*2+AE65</f>
        <v>0</v>
      </c>
      <c r="AH65" s="11">
        <f>ROUND(((T65/SUM(T$2:T$89))*SUM(G$2:G$89)),2)</f>
        <v>0</v>
      </c>
      <c r="AI65" s="11">
        <f>ROUND(((U65/SUM(U$2:U$89))*SUM(H$2:H$89)),2)</f>
        <v>0</v>
      </c>
      <c r="AJ65" s="11">
        <f>ROUND(((V65/SUM(V$2:V$89))*SUM(I$2:I$89)),2)</f>
        <v>0</v>
      </c>
      <c r="AK65" s="11">
        <f>SUM(AH65:AJ65)</f>
        <v>0</v>
      </c>
      <c r="AL65" s="11">
        <f>AH65*3+AI65*2+AJ65</f>
        <v>0</v>
      </c>
      <c r="AM65" s="12">
        <f t="shared" si="0"/>
        <v>26</v>
      </c>
      <c r="AN65" s="12">
        <f t="shared" si="1"/>
        <v>26</v>
      </c>
      <c r="AO65" s="12">
        <f t="shared" si="2"/>
        <v>26</v>
      </c>
      <c r="AP65" s="12">
        <f t="shared" si="3"/>
        <v>26</v>
      </c>
    </row>
    <row r="66" spans="1:42" x14ac:dyDescent="0.25">
      <c r="A66" t="s">
        <v>148</v>
      </c>
      <c r="B66" t="s">
        <v>149</v>
      </c>
      <c r="C66" t="s">
        <v>148</v>
      </c>
      <c r="D66">
        <v>2</v>
      </c>
      <c r="E66" s="1">
        <v>621081</v>
      </c>
      <c r="F66" s="1">
        <v>3386400704</v>
      </c>
      <c r="J66">
        <f>G66+H66+I66</f>
        <v>0</v>
      </c>
      <c r="K66">
        <f>G66*3+H66*2+I66*1</f>
        <v>0</v>
      </c>
      <c r="L66" s="6">
        <f>G66/D66</f>
        <v>0</v>
      </c>
      <c r="M66" s="6">
        <f>H66/D66</f>
        <v>0</v>
      </c>
      <c r="N66" s="6">
        <f>I66/D66</f>
        <v>0</v>
      </c>
      <c r="O66" s="6">
        <f>J66/D66</f>
        <v>0</v>
      </c>
      <c r="P66" s="7">
        <f>(G66/F66)*1000000000</f>
        <v>0</v>
      </c>
      <c r="Q66" s="7">
        <f>(H66/F66)*1000000000</f>
        <v>0</v>
      </c>
      <c r="R66" s="7">
        <f>(I66/F66)*1000000000</f>
        <v>0</v>
      </c>
      <c r="S66" s="7">
        <f>J66/F66*1000000000</f>
        <v>0</v>
      </c>
      <c r="T66" s="8">
        <f>(G66/E66)*100000</f>
        <v>0</v>
      </c>
      <c r="U66" s="8">
        <f>(H66/E66)*100000</f>
        <v>0</v>
      </c>
      <c r="V66" s="8">
        <f>(I66/E66)*100000</f>
        <v>0</v>
      </c>
      <c r="W66" s="8">
        <f>(J66/E66)*100000</f>
        <v>0</v>
      </c>
      <c r="X66" s="9">
        <f>ROUND(((L66/SUM(L$2:L$89))*SUM(G$2:G$89)),2)</f>
        <v>0</v>
      </c>
      <c r="Y66" s="9">
        <f>ROUND(((M66/SUM(M$2:M$89))*SUM(H$2:H$89)),2)</f>
        <v>0</v>
      </c>
      <c r="Z66" s="9">
        <f>ROUND(((N66/SUM(N$2:N$89))*SUM(I$2:I$89)),2)</f>
        <v>0</v>
      </c>
      <c r="AA66" s="9">
        <f>X66+Y66+Z66</f>
        <v>0</v>
      </c>
      <c r="AB66" s="9">
        <f>X66*3+Y66*2+Z66</f>
        <v>0</v>
      </c>
      <c r="AC66" s="10">
        <f>ROUND(((P66/SUM(P$2:P$89))*SUM(G$2:G$89)),2)</f>
        <v>0</v>
      </c>
      <c r="AD66" s="10">
        <f>ROUND(((Q66/SUM(Q$2:Q$89))*SUM(H$2:H$89)),2)</f>
        <v>0</v>
      </c>
      <c r="AE66" s="10">
        <f>ROUND(((R66/SUM(R$2:R$89))*SUM(I$2:I$89)),2)</f>
        <v>0</v>
      </c>
      <c r="AF66" s="10">
        <f>SUM(AC66:AE66)</f>
        <v>0</v>
      </c>
      <c r="AG66" s="10">
        <f>AC66*3+AD66*2+AE66</f>
        <v>0</v>
      </c>
      <c r="AH66" s="11">
        <f>ROUND(((T66/SUM(T$2:T$89))*SUM(G$2:G$89)),2)</f>
        <v>0</v>
      </c>
      <c r="AI66" s="11">
        <f>ROUND(((U66/SUM(U$2:U$89))*SUM(H$2:H$89)),2)</f>
        <v>0</v>
      </c>
      <c r="AJ66" s="11">
        <f>ROUND(((V66/SUM(V$2:V$89))*SUM(I$2:I$89)),2)</f>
        <v>0</v>
      </c>
      <c r="AK66" s="11">
        <f>SUM(AH66:AJ66)</f>
        <v>0</v>
      </c>
      <c r="AL66" s="11">
        <f>AH66*3+AI66*2+AJ66</f>
        <v>0</v>
      </c>
      <c r="AM66" s="12">
        <f t="shared" si="0"/>
        <v>26</v>
      </c>
      <c r="AN66" s="12">
        <f t="shared" si="1"/>
        <v>26</v>
      </c>
      <c r="AO66" s="12">
        <f t="shared" si="2"/>
        <v>26</v>
      </c>
      <c r="AP66" s="12">
        <f t="shared" si="3"/>
        <v>26</v>
      </c>
    </row>
    <row r="67" spans="1:42" x14ac:dyDescent="0.25">
      <c r="A67" t="s">
        <v>150</v>
      </c>
      <c r="B67" t="s">
        <v>151</v>
      </c>
      <c r="C67" t="s">
        <v>152</v>
      </c>
      <c r="D67">
        <v>2</v>
      </c>
      <c r="E67" s="1">
        <v>32521143</v>
      </c>
      <c r="F67" s="1">
        <v>93493246945</v>
      </c>
      <c r="J67">
        <f>G67+H67+I67</f>
        <v>0</v>
      </c>
      <c r="K67">
        <f>G67*3+H67*2+I67*1</f>
        <v>0</v>
      </c>
      <c r="L67" s="6">
        <f>G67/D67</f>
        <v>0</v>
      </c>
      <c r="M67" s="6">
        <f>H67/D67</f>
        <v>0</v>
      </c>
      <c r="N67" s="6">
        <f>I67/D67</f>
        <v>0</v>
      </c>
      <c r="O67" s="6">
        <f>J67/D67</f>
        <v>0</v>
      </c>
      <c r="P67" s="7">
        <f>(G67/F67)*1000000000</f>
        <v>0</v>
      </c>
      <c r="Q67" s="7">
        <f>(H67/F67)*1000000000</f>
        <v>0</v>
      </c>
      <c r="R67" s="7">
        <f>(I67/F67)*1000000000</f>
        <v>0</v>
      </c>
      <c r="S67" s="7">
        <f>J67/F67*1000000000</f>
        <v>0</v>
      </c>
      <c r="T67" s="8">
        <f>(G67/E67)*100000</f>
        <v>0</v>
      </c>
      <c r="U67" s="8">
        <f>(H67/E67)*100000</f>
        <v>0</v>
      </c>
      <c r="V67" s="8">
        <f>(I67/E67)*100000</f>
        <v>0</v>
      </c>
      <c r="W67" s="8">
        <f>(J67/E67)*100000</f>
        <v>0</v>
      </c>
      <c r="X67" s="9">
        <f>ROUND(((L67/SUM(L$2:L$89))*SUM(G$2:G$89)),2)</f>
        <v>0</v>
      </c>
      <c r="Y67" s="9">
        <f>ROUND(((M67/SUM(M$2:M$89))*SUM(H$2:H$89)),2)</f>
        <v>0</v>
      </c>
      <c r="Z67" s="9">
        <f>ROUND(((N67/SUM(N$2:N$89))*SUM(I$2:I$89)),2)</f>
        <v>0</v>
      </c>
      <c r="AA67" s="9">
        <f>X67+Y67+Z67</f>
        <v>0</v>
      </c>
      <c r="AB67" s="9">
        <f>X67*3+Y67*2+Z67</f>
        <v>0</v>
      </c>
      <c r="AC67" s="10">
        <f>ROUND(((P67/SUM(P$2:P$89))*SUM(G$2:G$89)),2)</f>
        <v>0</v>
      </c>
      <c r="AD67" s="10">
        <f>ROUND(((Q67/SUM(Q$2:Q$89))*SUM(H$2:H$89)),2)</f>
        <v>0</v>
      </c>
      <c r="AE67" s="10">
        <f>ROUND(((R67/SUM(R$2:R$89))*SUM(I$2:I$89)),2)</f>
        <v>0</v>
      </c>
      <c r="AF67" s="10">
        <f>SUM(AC67:AE67)</f>
        <v>0</v>
      </c>
      <c r="AG67" s="10">
        <f>AC67*3+AD67*2+AE67</f>
        <v>0</v>
      </c>
      <c r="AH67" s="11">
        <f>ROUND(((T67/SUM(T$2:T$89))*SUM(G$2:G$89)),2)</f>
        <v>0</v>
      </c>
      <c r="AI67" s="11">
        <f>ROUND(((U67/SUM(U$2:U$89))*SUM(H$2:H$89)),2)</f>
        <v>0</v>
      </c>
      <c r="AJ67" s="11">
        <f>ROUND(((V67/SUM(V$2:V$89))*SUM(I$2:I$89)),2)</f>
        <v>0</v>
      </c>
      <c r="AK67" s="11">
        <f>SUM(AH67:AJ67)</f>
        <v>0</v>
      </c>
      <c r="AL67" s="11">
        <f>AH67*3+AI67*2+AJ67</f>
        <v>0</v>
      </c>
      <c r="AM67" s="12">
        <f t="shared" ref="AM67:AM89" si="4">RANK(K67,K$2:K$89)</f>
        <v>26</v>
      </c>
      <c r="AN67" s="12">
        <f t="shared" ref="AN67:AN89" si="5">RANK(AB67,AB$2:AB$89)</f>
        <v>26</v>
      </c>
      <c r="AO67" s="12">
        <f t="shared" ref="AO67:AO89" si="6">RANK(AG67,AG$2:AG$89)</f>
        <v>26</v>
      </c>
      <c r="AP67" s="12">
        <f t="shared" ref="AP67:AP89" si="7">RANK(AL67,AL$2:AL$89)</f>
        <v>26</v>
      </c>
    </row>
    <row r="68" spans="1:42" x14ac:dyDescent="0.25">
      <c r="A68" t="s">
        <v>153</v>
      </c>
      <c r="B68" t="s">
        <v>154</v>
      </c>
      <c r="C68" t="s">
        <v>153</v>
      </c>
      <c r="D68">
        <v>1</v>
      </c>
      <c r="E68" s="1">
        <v>27474377</v>
      </c>
      <c r="F68" s="1">
        <v>16973911782</v>
      </c>
      <c r="J68">
        <f>G68+H68+I68</f>
        <v>0</v>
      </c>
      <c r="K68">
        <f>G68*3+H68*2+I68*1</f>
        <v>0</v>
      </c>
      <c r="L68" s="6">
        <f>G68/D68</f>
        <v>0</v>
      </c>
      <c r="M68" s="6">
        <f>H68/D68</f>
        <v>0</v>
      </c>
      <c r="N68" s="6">
        <f>I68/D68</f>
        <v>0</v>
      </c>
      <c r="O68" s="6">
        <f>J68/D68</f>
        <v>0</v>
      </c>
      <c r="P68" s="7">
        <f>(G68/F68)*1000000000</f>
        <v>0</v>
      </c>
      <c r="Q68" s="7">
        <f>(H68/F68)*1000000000</f>
        <v>0</v>
      </c>
      <c r="R68" s="7">
        <f>(I68/F68)*1000000000</f>
        <v>0</v>
      </c>
      <c r="S68" s="7">
        <f>J68/F68*1000000000</f>
        <v>0</v>
      </c>
      <c r="T68" s="8">
        <f>(G68/E68)*100000</f>
        <v>0</v>
      </c>
      <c r="U68" s="8">
        <f>(H68/E68)*100000</f>
        <v>0</v>
      </c>
      <c r="V68" s="8">
        <f>(I68/E68)*100000</f>
        <v>0</v>
      </c>
      <c r="W68" s="8">
        <f>(J68/E68)*100000</f>
        <v>0</v>
      </c>
      <c r="X68" s="9">
        <f>ROUND(((L68/SUM(L$2:L$89))*SUM(G$2:G$89)),2)</f>
        <v>0</v>
      </c>
      <c r="Y68" s="9">
        <f>ROUND(((M68/SUM(M$2:M$89))*SUM(H$2:H$89)),2)</f>
        <v>0</v>
      </c>
      <c r="Z68" s="9">
        <f>ROUND(((N68/SUM(N$2:N$89))*SUM(I$2:I$89)),2)</f>
        <v>0</v>
      </c>
      <c r="AA68" s="9">
        <f>X68+Y68+Z68</f>
        <v>0</v>
      </c>
      <c r="AB68" s="9">
        <f>X68*3+Y68*2+Z68</f>
        <v>0</v>
      </c>
      <c r="AC68" s="10">
        <f>ROUND(((P68/SUM(P$2:P$89))*SUM(G$2:G$89)),2)</f>
        <v>0</v>
      </c>
      <c r="AD68" s="10">
        <f>ROUND(((Q68/SUM(Q$2:Q$89))*SUM(H$2:H$89)),2)</f>
        <v>0</v>
      </c>
      <c r="AE68" s="10">
        <f>ROUND(((R68/SUM(R$2:R$89))*SUM(I$2:I$89)),2)</f>
        <v>0</v>
      </c>
      <c r="AF68" s="10">
        <f>SUM(AC68:AE68)</f>
        <v>0</v>
      </c>
      <c r="AG68" s="10">
        <f>AC68*3+AD68*2+AE68</f>
        <v>0</v>
      </c>
      <c r="AH68" s="11">
        <f>ROUND(((T68/SUM(T$2:T$89))*SUM(G$2:G$89)),2)</f>
        <v>0</v>
      </c>
      <c r="AI68" s="11">
        <f>ROUND(((U68/SUM(U$2:U$89))*SUM(H$2:H$89)),2)</f>
        <v>0</v>
      </c>
      <c r="AJ68" s="11">
        <f>ROUND(((V68/SUM(V$2:V$89))*SUM(I$2:I$89)),2)</f>
        <v>0</v>
      </c>
      <c r="AK68" s="11">
        <f>SUM(AH68:AJ68)</f>
        <v>0</v>
      </c>
      <c r="AL68" s="11">
        <f>AH68*3+AI68*2+AJ68</f>
        <v>0</v>
      </c>
      <c r="AM68" s="12">
        <f t="shared" si="4"/>
        <v>26</v>
      </c>
      <c r="AN68" s="12">
        <f t="shared" si="5"/>
        <v>26</v>
      </c>
      <c r="AO68" s="12">
        <f t="shared" si="6"/>
        <v>26</v>
      </c>
      <c r="AP68" s="12">
        <f t="shared" si="7"/>
        <v>26</v>
      </c>
    </row>
    <row r="69" spans="1:42" x14ac:dyDescent="0.25">
      <c r="A69" t="s">
        <v>158</v>
      </c>
      <c r="B69" t="s">
        <v>159</v>
      </c>
      <c r="C69" t="s">
        <v>160</v>
      </c>
      <c r="D69">
        <v>15</v>
      </c>
      <c r="E69" s="1">
        <v>4433100</v>
      </c>
      <c r="F69" s="1">
        <v>158291582199</v>
      </c>
      <c r="J69">
        <f>G69+H69+I69</f>
        <v>0</v>
      </c>
      <c r="K69">
        <f>G69*3+H69*2+I69*1</f>
        <v>0</v>
      </c>
      <c r="L69" s="6">
        <f>G69/D69</f>
        <v>0</v>
      </c>
      <c r="M69" s="6">
        <f>H69/D69</f>
        <v>0</v>
      </c>
      <c r="N69" s="6">
        <f>I69/D69</f>
        <v>0</v>
      </c>
      <c r="O69" s="6">
        <f>J69/D69</f>
        <v>0</v>
      </c>
      <c r="P69" s="7">
        <f>(G69/F69)*1000000000</f>
        <v>0</v>
      </c>
      <c r="Q69" s="7">
        <f>(H69/F69)*1000000000</f>
        <v>0</v>
      </c>
      <c r="R69" s="7">
        <f>(I69/F69)*1000000000</f>
        <v>0</v>
      </c>
      <c r="S69" s="7">
        <f>J69/F69*1000000000</f>
        <v>0</v>
      </c>
      <c r="T69" s="8">
        <f>(G69/E69)*100000</f>
        <v>0</v>
      </c>
      <c r="U69" s="8">
        <f>(H69/E69)*100000</f>
        <v>0</v>
      </c>
      <c r="V69" s="8">
        <f>(I69/E69)*100000</f>
        <v>0</v>
      </c>
      <c r="W69" s="8">
        <f>(J69/E69)*100000</f>
        <v>0</v>
      </c>
      <c r="X69" s="9">
        <f>ROUND(((L69/SUM(L$2:L$89))*SUM(G$2:G$89)),2)</f>
        <v>0</v>
      </c>
      <c r="Y69" s="9">
        <f>ROUND(((M69/SUM(M$2:M$89))*SUM(H$2:H$89)),2)</f>
        <v>0</v>
      </c>
      <c r="Z69" s="9">
        <f>ROUND(((N69/SUM(N$2:N$89))*SUM(I$2:I$89)),2)</f>
        <v>0</v>
      </c>
      <c r="AA69" s="9">
        <f>X69+Y69+Z69</f>
        <v>0</v>
      </c>
      <c r="AB69" s="9">
        <f>X69*3+Y69*2+Z69</f>
        <v>0</v>
      </c>
      <c r="AC69" s="10">
        <f>ROUND(((P69/SUM(P$2:P$89))*SUM(G$2:G$89)),2)</f>
        <v>0</v>
      </c>
      <c r="AD69" s="10">
        <f>ROUND(((Q69/SUM(Q$2:Q$89))*SUM(H$2:H$89)),2)</f>
        <v>0</v>
      </c>
      <c r="AE69" s="10">
        <f>ROUND(((R69/SUM(R$2:R$89))*SUM(I$2:I$89)),2)</f>
        <v>0</v>
      </c>
      <c r="AF69" s="10">
        <f>SUM(AC69:AE69)</f>
        <v>0</v>
      </c>
      <c r="AG69" s="10">
        <f>AC69*3+AD69*2+AE69</f>
        <v>0</v>
      </c>
      <c r="AH69" s="11">
        <f>ROUND(((T69/SUM(T$2:T$89))*SUM(G$2:G$89)),2)</f>
        <v>0</v>
      </c>
      <c r="AI69" s="11">
        <f>ROUND(((U69/SUM(U$2:U$89))*SUM(H$2:H$89)),2)</f>
        <v>0</v>
      </c>
      <c r="AJ69" s="11">
        <f>ROUND(((V69/SUM(V$2:V$89))*SUM(I$2:I$89)),2)</f>
        <v>0</v>
      </c>
      <c r="AK69" s="11">
        <f>SUM(AH69:AJ69)</f>
        <v>0</v>
      </c>
      <c r="AL69" s="11">
        <f>AH69*3+AI69*2+AJ69</f>
        <v>0</v>
      </c>
      <c r="AM69" s="12">
        <f t="shared" si="4"/>
        <v>26</v>
      </c>
      <c r="AN69" s="12">
        <f t="shared" si="5"/>
        <v>26</v>
      </c>
      <c r="AO69" s="12">
        <f t="shared" si="6"/>
        <v>26</v>
      </c>
      <c r="AP69" s="12">
        <f t="shared" si="7"/>
        <v>26</v>
      </c>
    </row>
    <row r="70" spans="1:42" x14ac:dyDescent="0.25">
      <c r="A70" t="s">
        <v>164</v>
      </c>
      <c r="B70" t="s">
        <v>165</v>
      </c>
      <c r="C70" t="s">
        <v>164</v>
      </c>
      <c r="D70">
        <v>1</v>
      </c>
      <c r="E70" s="1">
        <v>179160111</v>
      </c>
      <c r="F70" s="1">
        <v>207782344030</v>
      </c>
      <c r="J70">
        <f>G70+H70+I70</f>
        <v>0</v>
      </c>
      <c r="K70">
        <f>G70*3+H70*2+I70*1</f>
        <v>0</v>
      </c>
      <c r="L70" s="6">
        <f>G70/D70</f>
        <v>0</v>
      </c>
      <c r="M70" s="6">
        <f>H70/D70</f>
        <v>0</v>
      </c>
      <c r="N70" s="6">
        <f>I70/D70</f>
        <v>0</v>
      </c>
      <c r="O70" s="6">
        <f>J70/D70</f>
        <v>0</v>
      </c>
      <c r="P70" s="7">
        <f>(G70/F70)*1000000000</f>
        <v>0</v>
      </c>
      <c r="Q70" s="7">
        <f>(H70/F70)*1000000000</f>
        <v>0</v>
      </c>
      <c r="R70" s="7">
        <f>(I70/F70)*1000000000</f>
        <v>0</v>
      </c>
      <c r="S70" s="7">
        <f>J70/F70*1000000000</f>
        <v>0</v>
      </c>
      <c r="T70" s="8">
        <f>(G70/E70)*100000</f>
        <v>0</v>
      </c>
      <c r="U70" s="8">
        <f>(H70/E70)*100000</f>
        <v>0</v>
      </c>
      <c r="V70" s="8">
        <f>(I70/E70)*100000</f>
        <v>0</v>
      </c>
      <c r="W70" s="8">
        <f>(J70/E70)*100000</f>
        <v>0</v>
      </c>
      <c r="X70" s="9">
        <f>ROUND(((L70/SUM(L$2:L$89))*SUM(G$2:G$89)),2)</f>
        <v>0</v>
      </c>
      <c r="Y70" s="9">
        <f>ROUND(((M70/SUM(M$2:M$89))*SUM(H$2:H$89)),2)</f>
        <v>0</v>
      </c>
      <c r="Z70" s="9">
        <f>ROUND(((N70/SUM(N$2:N$89))*SUM(I$2:I$89)),2)</f>
        <v>0</v>
      </c>
      <c r="AA70" s="9">
        <f>X70+Y70+Z70</f>
        <v>0</v>
      </c>
      <c r="AB70" s="9">
        <f>X70*3+Y70*2+Z70</f>
        <v>0</v>
      </c>
      <c r="AC70" s="10">
        <f>ROUND(((P70/SUM(P$2:P$89))*SUM(G$2:G$89)),2)</f>
        <v>0</v>
      </c>
      <c r="AD70" s="10">
        <f>ROUND(((Q70/SUM(Q$2:Q$89))*SUM(H$2:H$89)),2)</f>
        <v>0</v>
      </c>
      <c r="AE70" s="10">
        <f>ROUND(((R70/SUM(R$2:R$89))*SUM(I$2:I$89)),2)</f>
        <v>0</v>
      </c>
      <c r="AF70" s="10">
        <f>SUM(AC70:AE70)</f>
        <v>0</v>
      </c>
      <c r="AG70" s="10">
        <f>AC70*3+AD70*2+AE70</f>
        <v>0</v>
      </c>
      <c r="AH70" s="11">
        <f>ROUND(((T70/SUM(T$2:T$89))*SUM(G$2:G$89)),2)</f>
        <v>0</v>
      </c>
      <c r="AI70" s="11">
        <f>ROUND(((U70/SUM(U$2:U$89))*SUM(H$2:H$89)),2)</f>
        <v>0</v>
      </c>
      <c r="AJ70" s="11">
        <f>ROUND(((V70/SUM(V$2:V$89))*SUM(I$2:I$89)),2)</f>
        <v>0</v>
      </c>
      <c r="AK70" s="11">
        <f>SUM(AH70:AJ70)</f>
        <v>0</v>
      </c>
      <c r="AL70" s="11">
        <f>AH70*3+AI70*2+AJ70</f>
        <v>0</v>
      </c>
      <c r="AM70" s="12">
        <f t="shared" si="4"/>
        <v>26</v>
      </c>
      <c r="AN70" s="12">
        <f t="shared" si="5"/>
        <v>26</v>
      </c>
      <c r="AO70" s="12">
        <f t="shared" si="6"/>
        <v>26</v>
      </c>
      <c r="AP70" s="12">
        <f t="shared" si="7"/>
        <v>26</v>
      </c>
    </row>
    <row r="71" spans="1:42" x14ac:dyDescent="0.25">
      <c r="A71" t="s">
        <v>166</v>
      </c>
      <c r="B71" t="s">
        <v>167</v>
      </c>
      <c r="C71" t="s">
        <v>166</v>
      </c>
      <c r="D71">
        <v>1</v>
      </c>
      <c r="E71" s="1">
        <v>6687361</v>
      </c>
      <c r="F71" s="1">
        <v>23551525900</v>
      </c>
      <c r="J71">
        <f>G71+H71+I71</f>
        <v>0</v>
      </c>
      <c r="K71">
        <f>G71*3+H71*2+I71*1</f>
        <v>0</v>
      </c>
      <c r="L71" s="6">
        <f>G71/D71</f>
        <v>0</v>
      </c>
      <c r="M71" s="6">
        <f>H71/D71</f>
        <v>0</v>
      </c>
      <c r="N71" s="6">
        <f>I71/D71</f>
        <v>0</v>
      </c>
      <c r="O71" s="6">
        <f>J71/D71</f>
        <v>0</v>
      </c>
      <c r="P71" s="7">
        <f>(G71/F71)*1000000000</f>
        <v>0</v>
      </c>
      <c r="Q71" s="7">
        <f>(H71/F71)*1000000000</f>
        <v>0</v>
      </c>
      <c r="R71" s="7">
        <f>(I71/F71)*1000000000</f>
        <v>0</v>
      </c>
      <c r="S71" s="7">
        <f>J71/F71*1000000000</f>
        <v>0</v>
      </c>
      <c r="T71" s="8">
        <f>(G71/E71)*100000</f>
        <v>0</v>
      </c>
      <c r="U71" s="8">
        <f>(H71/E71)*100000</f>
        <v>0</v>
      </c>
      <c r="V71" s="8">
        <f>(I71/E71)*100000</f>
        <v>0</v>
      </c>
      <c r="W71" s="8">
        <f>(J71/E71)*100000</f>
        <v>0</v>
      </c>
      <c r="X71" s="9">
        <f>ROUND(((L71/SUM(L$2:L$89))*SUM(G$2:G$89)),2)</f>
        <v>0</v>
      </c>
      <c r="Y71" s="9">
        <f>ROUND(((M71/SUM(M$2:M$89))*SUM(H$2:H$89)),2)</f>
        <v>0</v>
      </c>
      <c r="Z71" s="9">
        <f>ROUND(((N71/SUM(N$2:N$89))*SUM(I$2:I$89)),2)</f>
        <v>0</v>
      </c>
      <c r="AA71" s="9">
        <f>X71+Y71+Z71</f>
        <v>0</v>
      </c>
      <c r="AB71" s="9">
        <f>X71*3+Y71*2+Z71</f>
        <v>0</v>
      </c>
      <c r="AC71" s="10">
        <f>ROUND(((P71/SUM(P$2:P$89))*SUM(G$2:G$89)),2)</f>
        <v>0</v>
      </c>
      <c r="AD71" s="10">
        <f>ROUND(((Q71/SUM(Q$2:Q$89))*SUM(H$2:H$89)),2)</f>
        <v>0</v>
      </c>
      <c r="AE71" s="10">
        <f>ROUND(((R71/SUM(R$2:R$89))*SUM(I$2:I$89)),2)</f>
        <v>0</v>
      </c>
      <c r="AF71" s="10">
        <f>SUM(AC71:AE71)</f>
        <v>0</v>
      </c>
      <c r="AG71" s="10">
        <f>AC71*3+AD71*2+AE71</f>
        <v>0</v>
      </c>
      <c r="AH71" s="11">
        <f>ROUND(((T71/SUM(T$2:T$89))*SUM(G$2:G$89)),2)</f>
        <v>0</v>
      </c>
      <c r="AI71" s="11">
        <f>ROUND(((U71/SUM(U$2:U$89))*SUM(H$2:H$89)),2)</f>
        <v>0</v>
      </c>
      <c r="AJ71" s="11">
        <f>ROUND(((V71/SUM(V$2:V$89))*SUM(I$2:I$89)),2)</f>
        <v>0</v>
      </c>
      <c r="AK71" s="11">
        <f>SUM(AH71:AJ71)</f>
        <v>0</v>
      </c>
      <c r="AL71" s="11">
        <f>AH71*3+AI71*2+AJ71</f>
        <v>0</v>
      </c>
      <c r="AM71" s="12">
        <f t="shared" si="4"/>
        <v>26</v>
      </c>
      <c r="AN71" s="12">
        <f t="shared" si="5"/>
        <v>26</v>
      </c>
      <c r="AO71" s="12">
        <f t="shared" si="6"/>
        <v>26</v>
      </c>
      <c r="AP71" s="12">
        <f t="shared" si="7"/>
        <v>26</v>
      </c>
    </row>
    <row r="72" spans="1:42" x14ac:dyDescent="0.25">
      <c r="A72" t="s">
        <v>168</v>
      </c>
      <c r="B72" t="s">
        <v>169</v>
      </c>
      <c r="C72" t="s">
        <v>168</v>
      </c>
      <c r="D72">
        <v>3</v>
      </c>
      <c r="E72" s="1">
        <v>29987800</v>
      </c>
      <c r="F72" s="1">
        <v>188081901171</v>
      </c>
      <c r="J72">
        <f>G72+H72+I72</f>
        <v>0</v>
      </c>
      <c r="K72">
        <f>G72*3+H72*2+I72*1</f>
        <v>0</v>
      </c>
      <c r="L72" s="6">
        <f>G72/D72</f>
        <v>0</v>
      </c>
      <c r="M72" s="6">
        <f>H72/D72</f>
        <v>0</v>
      </c>
      <c r="N72" s="6">
        <f>I72/D72</f>
        <v>0</v>
      </c>
      <c r="O72" s="6">
        <f>J72/D72</f>
        <v>0</v>
      </c>
      <c r="P72" s="7">
        <f>(G72/F72)*1000000000</f>
        <v>0</v>
      </c>
      <c r="Q72" s="7">
        <f>(H72/F72)*1000000000</f>
        <v>0</v>
      </c>
      <c r="R72" s="7">
        <f>(I72/F72)*1000000000</f>
        <v>0</v>
      </c>
      <c r="S72" s="7">
        <f>J72/F72*1000000000</f>
        <v>0</v>
      </c>
      <c r="T72" s="8">
        <f>(G72/E72)*100000</f>
        <v>0</v>
      </c>
      <c r="U72" s="8">
        <f>(H72/E72)*100000</f>
        <v>0</v>
      </c>
      <c r="V72" s="8">
        <f>(I72/E72)*100000</f>
        <v>0</v>
      </c>
      <c r="W72" s="8">
        <f>(J72/E72)*100000</f>
        <v>0</v>
      </c>
      <c r="X72" s="9">
        <f>ROUND(((L72/SUM(L$2:L$89))*SUM(G$2:G$89)),2)</f>
        <v>0</v>
      </c>
      <c r="Y72" s="9">
        <f>ROUND(((M72/SUM(M$2:M$89))*SUM(H$2:H$89)),2)</f>
        <v>0</v>
      </c>
      <c r="Z72" s="9">
        <f>ROUND(((N72/SUM(N$2:N$89))*SUM(I$2:I$89)),2)</f>
        <v>0</v>
      </c>
      <c r="AA72" s="9">
        <f>X72+Y72+Z72</f>
        <v>0</v>
      </c>
      <c r="AB72" s="9">
        <f>X72*3+Y72*2+Z72</f>
        <v>0</v>
      </c>
      <c r="AC72" s="10">
        <f>ROUND(((P72/SUM(P$2:P$89))*SUM(G$2:G$89)),2)</f>
        <v>0</v>
      </c>
      <c r="AD72" s="10">
        <f>ROUND(((Q72/SUM(Q$2:Q$89))*SUM(H$2:H$89)),2)</f>
        <v>0</v>
      </c>
      <c r="AE72" s="10">
        <f>ROUND(((R72/SUM(R$2:R$89))*SUM(I$2:I$89)),2)</f>
        <v>0</v>
      </c>
      <c r="AF72" s="10">
        <f>SUM(AC72:AE72)</f>
        <v>0</v>
      </c>
      <c r="AG72" s="10">
        <f>AC72*3+AD72*2+AE72</f>
        <v>0</v>
      </c>
      <c r="AH72" s="11">
        <f>ROUND(((T72/SUM(T$2:T$89))*SUM(G$2:G$89)),2)</f>
        <v>0</v>
      </c>
      <c r="AI72" s="11">
        <f>ROUND(((U72/SUM(U$2:U$89))*SUM(H$2:H$89)),2)</f>
        <v>0</v>
      </c>
      <c r="AJ72" s="11">
        <f>ROUND(((V72/SUM(V$2:V$89))*SUM(I$2:I$89)),2)</f>
        <v>0</v>
      </c>
      <c r="AK72" s="11">
        <f>SUM(AH72:AJ72)</f>
        <v>0</v>
      </c>
      <c r="AL72" s="11">
        <f>AH72*3+AI72*2+AJ72</f>
        <v>0</v>
      </c>
      <c r="AM72" s="12">
        <f t="shared" si="4"/>
        <v>26</v>
      </c>
      <c r="AN72" s="12">
        <f t="shared" si="5"/>
        <v>26</v>
      </c>
      <c r="AO72" s="12">
        <f t="shared" si="6"/>
        <v>26</v>
      </c>
      <c r="AP72" s="12">
        <f t="shared" si="7"/>
        <v>26</v>
      </c>
    </row>
    <row r="73" spans="1:42" x14ac:dyDescent="0.25">
      <c r="A73" t="s">
        <v>170</v>
      </c>
      <c r="B73" t="s">
        <v>171</v>
      </c>
      <c r="C73" t="s">
        <v>172</v>
      </c>
      <c r="D73">
        <v>1</v>
      </c>
      <c r="E73" s="1">
        <v>96706764</v>
      </c>
      <c r="F73" s="1">
        <v>250182051520</v>
      </c>
      <c r="J73">
        <f>G73+H73+I73</f>
        <v>0</v>
      </c>
      <c r="K73">
        <f>G73*3+H73*2+I73*1</f>
        <v>0</v>
      </c>
      <c r="L73" s="6">
        <f>G73/D73</f>
        <v>0</v>
      </c>
      <c r="M73" s="6">
        <f>H73/D73</f>
        <v>0</v>
      </c>
      <c r="N73" s="6">
        <f>I73/D73</f>
        <v>0</v>
      </c>
      <c r="O73" s="6">
        <f>J73/D73</f>
        <v>0</v>
      </c>
      <c r="P73" s="7">
        <f>(G73/F73)*1000000000</f>
        <v>0</v>
      </c>
      <c r="Q73" s="7">
        <f>(H73/F73)*1000000000</f>
        <v>0</v>
      </c>
      <c r="R73" s="7">
        <f>(I73/F73)*1000000000</f>
        <v>0</v>
      </c>
      <c r="S73" s="7">
        <f>J73/F73*1000000000</f>
        <v>0</v>
      </c>
      <c r="T73" s="8">
        <f>(G73/E73)*100000</f>
        <v>0</v>
      </c>
      <c r="U73" s="8">
        <f>(H73/E73)*100000</f>
        <v>0</v>
      </c>
      <c r="V73" s="8">
        <f>(I73/E73)*100000</f>
        <v>0</v>
      </c>
      <c r="W73" s="8">
        <f>(J73/E73)*100000</f>
        <v>0</v>
      </c>
      <c r="X73" s="9">
        <f>ROUND(((L73/SUM(L$2:L$89))*SUM(G$2:G$89)),2)</f>
        <v>0</v>
      </c>
      <c r="Y73" s="9">
        <f>ROUND(((M73/SUM(M$2:M$89))*SUM(H$2:H$89)),2)</f>
        <v>0</v>
      </c>
      <c r="Z73" s="9">
        <f>ROUND(((N73/SUM(N$2:N$89))*SUM(I$2:I$89)),2)</f>
        <v>0</v>
      </c>
      <c r="AA73" s="9">
        <f>X73+Y73+Z73</f>
        <v>0</v>
      </c>
      <c r="AB73" s="9">
        <f>X73*3+Y73*2+Z73</f>
        <v>0</v>
      </c>
      <c r="AC73" s="10">
        <f>ROUND(((P73/SUM(P$2:P$89))*SUM(G$2:G$89)),2)</f>
        <v>0</v>
      </c>
      <c r="AD73" s="10">
        <f>ROUND(((Q73/SUM(Q$2:Q$89))*SUM(H$2:H$89)),2)</f>
        <v>0</v>
      </c>
      <c r="AE73" s="10">
        <f>ROUND(((R73/SUM(R$2:R$89))*SUM(I$2:I$89)),2)</f>
        <v>0</v>
      </c>
      <c r="AF73" s="10">
        <f>SUM(AC73:AE73)</f>
        <v>0</v>
      </c>
      <c r="AG73" s="10">
        <f>AC73*3+AD73*2+AE73</f>
        <v>0</v>
      </c>
      <c r="AH73" s="11">
        <f>ROUND(((T73/SUM(T$2:T$89))*SUM(G$2:G$89)),2)</f>
        <v>0</v>
      </c>
      <c r="AI73" s="11">
        <f>ROUND(((U73/SUM(U$2:U$89))*SUM(H$2:H$89)),2)</f>
        <v>0</v>
      </c>
      <c r="AJ73" s="11">
        <f>ROUND(((V73/SUM(V$2:V$89))*SUM(I$2:I$89)),2)</f>
        <v>0</v>
      </c>
      <c r="AK73" s="11">
        <f>SUM(AH73:AJ73)</f>
        <v>0</v>
      </c>
      <c r="AL73" s="11">
        <f>AH73*3+AI73*2+AJ73</f>
        <v>0</v>
      </c>
      <c r="AM73" s="12">
        <f t="shared" si="4"/>
        <v>26</v>
      </c>
      <c r="AN73" s="12">
        <f t="shared" si="5"/>
        <v>26</v>
      </c>
      <c r="AO73" s="12">
        <f t="shared" si="6"/>
        <v>26</v>
      </c>
      <c r="AP73" s="12">
        <f t="shared" si="7"/>
        <v>26</v>
      </c>
    </row>
    <row r="74" spans="1:42" x14ac:dyDescent="0.25">
      <c r="A74" t="s">
        <v>176</v>
      </c>
      <c r="B74" t="s">
        <v>177</v>
      </c>
      <c r="C74" t="s">
        <v>176</v>
      </c>
      <c r="D74">
        <v>2</v>
      </c>
      <c r="E74" s="1">
        <v>10526703</v>
      </c>
      <c r="F74" s="1">
        <v>185508913009</v>
      </c>
      <c r="J74">
        <f>G74+H74+I74</f>
        <v>0</v>
      </c>
      <c r="K74">
        <f>G74*3+H74*2+I74*1</f>
        <v>0</v>
      </c>
      <c r="L74" s="6">
        <f>G74/D74</f>
        <v>0</v>
      </c>
      <c r="M74" s="6">
        <f>H74/D74</f>
        <v>0</v>
      </c>
      <c r="N74" s="6">
        <f>I74/D74</f>
        <v>0</v>
      </c>
      <c r="O74" s="6">
        <f>J74/D74</f>
        <v>0</v>
      </c>
      <c r="P74" s="7">
        <f>(G74/F74)*1000000000</f>
        <v>0</v>
      </c>
      <c r="Q74" s="7">
        <f>(H74/F74)*1000000000</f>
        <v>0</v>
      </c>
      <c r="R74" s="7">
        <f>(I74/F74)*1000000000</f>
        <v>0</v>
      </c>
      <c r="S74" s="7">
        <f>J74/F74*1000000000</f>
        <v>0</v>
      </c>
      <c r="T74" s="8">
        <f>(G74/E74)*100000</f>
        <v>0</v>
      </c>
      <c r="U74" s="8">
        <f>(H74/E74)*100000</f>
        <v>0</v>
      </c>
      <c r="V74" s="8">
        <f>(I74/E74)*100000</f>
        <v>0</v>
      </c>
      <c r="W74" s="8">
        <f>(J74/E74)*100000</f>
        <v>0</v>
      </c>
      <c r="X74" s="9">
        <f>ROUND(((L74/SUM(L$2:L$89))*SUM(G$2:G$89)),2)</f>
        <v>0</v>
      </c>
      <c r="Y74" s="9">
        <f>ROUND(((M74/SUM(M$2:M$89))*SUM(H$2:H$89)),2)</f>
        <v>0</v>
      </c>
      <c r="Z74" s="9">
        <f>ROUND(((N74/SUM(N$2:N$89))*SUM(I$2:I$89)),2)</f>
        <v>0</v>
      </c>
      <c r="AA74" s="9">
        <f>X74+Y74+Z74</f>
        <v>0</v>
      </c>
      <c r="AB74" s="9">
        <f>X74*3+Y74*2+Z74</f>
        <v>0</v>
      </c>
      <c r="AC74" s="10">
        <f>ROUND(((P74/SUM(P$2:P$89))*SUM(G$2:G$89)),2)</f>
        <v>0</v>
      </c>
      <c r="AD74" s="10">
        <f>ROUND(((Q74/SUM(Q$2:Q$89))*SUM(H$2:H$89)),2)</f>
        <v>0</v>
      </c>
      <c r="AE74" s="10">
        <f>ROUND(((R74/SUM(R$2:R$89))*SUM(I$2:I$89)),2)</f>
        <v>0</v>
      </c>
      <c r="AF74" s="10">
        <f>SUM(AC74:AE74)</f>
        <v>0</v>
      </c>
      <c r="AG74" s="10">
        <f>AC74*3+AD74*2+AE74</f>
        <v>0</v>
      </c>
      <c r="AH74" s="11">
        <f>ROUND(((T74/SUM(T$2:T$89))*SUM(G$2:G$89)),2)</f>
        <v>0</v>
      </c>
      <c r="AI74" s="11">
        <f>ROUND(((U74/SUM(U$2:U$89))*SUM(H$2:H$89)),2)</f>
        <v>0</v>
      </c>
      <c r="AJ74" s="11">
        <f>ROUND(((V74/SUM(V$2:V$89))*SUM(I$2:I$89)),2)</f>
        <v>0</v>
      </c>
      <c r="AK74" s="11">
        <f>SUM(AH74:AJ74)</f>
        <v>0</v>
      </c>
      <c r="AL74" s="11">
        <f>AH74*3+AI74*2+AJ74</f>
        <v>0</v>
      </c>
      <c r="AM74" s="12">
        <f t="shared" si="4"/>
        <v>26</v>
      </c>
      <c r="AN74" s="12">
        <f t="shared" si="5"/>
        <v>26</v>
      </c>
      <c r="AO74" s="12">
        <f t="shared" si="6"/>
        <v>26</v>
      </c>
      <c r="AP74" s="12">
        <f t="shared" si="7"/>
        <v>26</v>
      </c>
    </row>
    <row r="75" spans="1:42" x14ac:dyDescent="0.25">
      <c r="A75" t="s">
        <v>178</v>
      </c>
      <c r="B75" t="s">
        <v>179</v>
      </c>
      <c r="C75" t="s">
        <v>243</v>
      </c>
      <c r="D75">
        <v>23</v>
      </c>
      <c r="E75" s="1">
        <v>21326905</v>
      </c>
      <c r="F75" s="1">
        <v>148146819676</v>
      </c>
      <c r="J75">
        <f>G75+H75+I75</f>
        <v>0</v>
      </c>
      <c r="K75">
        <f>G75*3+H75*2+I75*1</f>
        <v>0</v>
      </c>
      <c r="L75" s="6">
        <f>G75/D75</f>
        <v>0</v>
      </c>
      <c r="M75" s="6">
        <f>H75/D75</f>
        <v>0</v>
      </c>
      <c r="N75" s="6">
        <f>I75/D75</f>
        <v>0</v>
      </c>
      <c r="O75" s="6">
        <f>J75/D75</f>
        <v>0</v>
      </c>
      <c r="P75" s="7">
        <f>(G75/F75)*1000000000</f>
        <v>0</v>
      </c>
      <c r="Q75" s="7">
        <f>(H75/F75)*1000000000</f>
        <v>0</v>
      </c>
      <c r="R75" s="7">
        <f>(I75/F75)*1000000000</f>
        <v>0</v>
      </c>
      <c r="S75" s="7">
        <f>J75/F75*1000000000</f>
        <v>0</v>
      </c>
      <c r="T75" s="8">
        <f>(G75/E75)*100000</f>
        <v>0</v>
      </c>
      <c r="U75" s="8">
        <f>(H75/E75)*100000</f>
        <v>0</v>
      </c>
      <c r="V75" s="8">
        <f>(I75/E75)*100000</f>
        <v>0</v>
      </c>
      <c r="W75" s="8">
        <f>(J75/E75)*100000</f>
        <v>0</v>
      </c>
      <c r="X75" s="9">
        <f>ROUND(((L75/SUM(L$2:L$89))*SUM(G$2:G$89)),2)</f>
        <v>0</v>
      </c>
      <c r="Y75" s="9">
        <f>ROUND(((M75/SUM(M$2:M$89))*SUM(H$2:H$89)),2)</f>
        <v>0</v>
      </c>
      <c r="Z75" s="9">
        <f>ROUND(((N75/SUM(N$2:N$89))*SUM(I$2:I$89)),2)</f>
        <v>0</v>
      </c>
      <c r="AA75" s="9">
        <f>X75+Y75+Z75</f>
        <v>0</v>
      </c>
      <c r="AB75" s="9">
        <f>X75*3+Y75*2+Z75</f>
        <v>0</v>
      </c>
      <c r="AC75" s="10">
        <f>ROUND(((P75/SUM(P$2:P$89))*SUM(G$2:G$89)),2)</f>
        <v>0</v>
      </c>
      <c r="AD75" s="10">
        <f>ROUND(((Q75/SUM(Q$2:Q$89))*SUM(H$2:H$89)),2)</f>
        <v>0</v>
      </c>
      <c r="AE75" s="10">
        <f>ROUND(((R75/SUM(R$2:R$89))*SUM(I$2:I$89)),2)</f>
        <v>0</v>
      </c>
      <c r="AF75" s="10">
        <f>SUM(AC75:AE75)</f>
        <v>0</v>
      </c>
      <c r="AG75" s="10">
        <f>AC75*3+AD75*2+AE75</f>
        <v>0</v>
      </c>
      <c r="AH75" s="11">
        <f>ROUND(((T75/SUM(T$2:T$89))*SUM(G$2:G$89)),2)</f>
        <v>0</v>
      </c>
      <c r="AI75" s="11">
        <f>ROUND(((U75/SUM(U$2:U$89))*SUM(H$2:H$89)),2)</f>
        <v>0</v>
      </c>
      <c r="AJ75" s="11">
        <f>ROUND(((V75/SUM(V$2:V$89))*SUM(I$2:I$89)),2)</f>
        <v>0</v>
      </c>
      <c r="AK75" s="11">
        <f>SUM(AH75:AJ75)</f>
        <v>0</v>
      </c>
      <c r="AL75" s="11">
        <f>AH75*3+AI75*2+AJ75</f>
        <v>0</v>
      </c>
      <c r="AM75" s="12">
        <f t="shared" si="4"/>
        <v>26</v>
      </c>
      <c r="AN75" s="12">
        <f t="shared" si="5"/>
        <v>26</v>
      </c>
      <c r="AO75" s="12">
        <f t="shared" si="6"/>
        <v>26</v>
      </c>
      <c r="AP75" s="12">
        <f t="shared" si="7"/>
        <v>26</v>
      </c>
    </row>
    <row r="76" spans="1:42" x14ac:dyDescent="0.25">
      <c r="A76" t="s">
        <v>183</v>
      </c>
      <c r="B76" t="s">
        <v>184</v>
      </c>
      <c r="C76" t="s">
        <v>183</v>
      </c>
      <c r="D76">
        <v>2</v>
      </c>
      <c r="E76" s="1">
        <v>31247</v>
      </c>
      <c r="F76" s="1">
        <v>1756951733</v>
      </c>
      <c r="J76">
        <f>G76+H76+I76</f>
        <v>0</v>
      </c>
      <c r="K76">
        <f>G76*3+H76*2+I76*1</f>
        <v>0</v>
      </c>
      <c r="L76" s="6">
        <f>G76/D76</f>
        <v>0</v>
      </c>
      <c r="M76" s="6">
        <f>H76/D76</f>
        <v>0</v>
      </c>
      <c r="N76" s="6">
        <f>I76/D76</f>
        <v>0</v>
      </c>
      <c r="O76" s="6">
        <f>J76/D76</f>
        <v>0</v>
      </c>
      <c r="P76" s="7">
        <f>(G76/F76)*1000000000</f>
        <v>0</v>
      </c>
      <c r="Q76" s="7">
        <f>(H76/F76)*1000000000</f>
        <v>0</v>
      </c>
      <c r="R76" s="7">
        <f>(I76/F76)*1000000000</f>
        <v>0</v>
      </c>
      <c r="S76" s="7">
        <f>J76/F76*1000000000</f>
        <v>0</v>
      </c>
      <c r="T76" s="8">
        <f>(G76/E76)*100000</f>
        <v>0</v>
      </c>
      <c r="U76" s="8">
        <f>(H76/E76)*100000</f>
        <v>0</v>
      </c>
      <c r="V76" s="8">
        <f>(I76/E76)*100000</f>
        <v>0</v>
      </c>
      <c r="W76" s="8">
        <f>(J76/E76)*100000</f>
        <v>0</v>
      </c>
      <c r="X76" s="9">
        <f>ROUND(((L76/SUM(L$2:L$89))*SUM(G$2:G$89)),2)</f>
        <v>0</v>
      </c>
      <c r="Y76" s="9">
        <f>ROUND(((M76/SUM(M$2:M$89))*SUM(H$2:H$89)),2)</f>
        <v>0</v>
      </c>
      <c r="Z76" s="9">
        <f>ROUND(((N76/SUM(N$2:N$89))*SUM(I$2:I$89)),2)</f>
        <v>0</v>
      </c>
      <c r="AA76" s="9">
        <f>X76+Y76+Z76</f>
        <v>0</v>
      </c>
      <c r="AB76" s="9">
        <f>X76*3+Y76*2+Z76</f>
        <v>0</v>
      </c>
      <c r="AC76" s="10">
        <f>ROUND(((P76/SUM(P$2:P$89))*SUM(G$2:G$89)),2)</f>
        <v>0</v>
      </c>
      <c r="AD76" s="10">
        <f>ROUND(((Q76/SUM(Q$2:Q$89))*SUM(H$2:H$89)),2)</f>
        <v>0</v>
      </c>
      <c r="AE76" s="10">
        <f>ROUND(((R76/SUM(R$2:R$89))*SUM(I$2:I$89)),2)</f>
        <v>0</v>
      </c>
      <c r="AF76" s="10">
        <f>SUM(AC76:AE76)</f>
        <v>0</v>
      </c>
      <c r="AG76" s="10">
        <f>AC76*3+AD76*2+AE76</f>
        <v>0</v>
      </c>
      <c r="AH76" s="11">
        <f>ROUND(((T76/SUM(T$2:T$89))*SUM(G$2:G$89)),2)</f>
        <v>0</v>
      </c>
      <c r="AI76" s="11">
        <f>ROUND(((U76/SUM(U$2:U$89))*SUM(H$2:H$89)),2)</f>
        <v>0</v>
      </c>
      <c r="AJ76" s="11">
        <f>ROUND(((V76/SUM(V$2:V$89))*SUM(I$2:I$89)),2)</f>
        <v>0</v>
      </c>
      <c r="AK76" s="11">
        <f>SUM(AH76:AJ76)</f>
        <v>0</v>
      </c>
      <c r="AL76" s="11">
        <f>AH76*3+AI76*2+AJ76</f>
        <v>0</v>
      </c>
      <c r="AM76" s="12">
        <f t="shared" si="4"/>
        <v>26</v>
      </c>
      <c r="AN76" s="12">
        <f t="shared" si="5"/>
        <v>26</v>
      </c>
      <c r="AO76" s="12">
        <f t="shared" si="6"/>
        <v>26</v>
      </c>
      <c r="AP76" s="12">
        <f t="shared" si="7"/>
        <v>26</v>
      </c>
    </row>
    <row r="77" spans="1:42" x14ac:dyDescent="0.25">
      <c r="A77" t="s">
        <v>185</v>
      </c>
      <c r="B77" t="s">
        <v>186</v>
      </c>
      <c r="C77" t="s">
        <v>187</v>
      </c>
      <c r="D77">
        <v>8</v>
      </c>
      <c r="E77" s="1">
        <v>7223887</v>
      </c>
      <c r="F77" s="1">
        <v>32994481601</v>
      </c>
      <c r="J77">
        <f>G77+H77+I77</f>
        <v>0</v>
      </c>
      <c r="K77">
        <f>G77*3+H77*2+I77*1</f>
        <v>0</v>
      </c>
      <c r="L77" s="6">
        <f>G77/D77</f>
        <v>0</v>
      </c>
      <c r="M77" s="6">
        <f>H77/D77</f>
        <v>0</v>
      </c>
      <c r="N77" s="6">
        <f>I77/D77</f>
        <v>0</v>
      </c>
      <c r="O77" s="6">
        <f>J77/D77</f>
        <v>0</v>
      </c>
      <c r="P77" s="7">
        <f>(G77/F77)*1000000000</f>
        <v>0</v>
      </c>
      <c r="Q77" s="7">
        <f>(H77/F77)*1000000000</f>
        <v>0</v>
      </c>
      <c r="R77" s="7">
        <f>(I77/F77)*1000000000</f>
        <v>0</v>
      </c>
      <c r="S77" s="7">
        <f>J77/F77*1000000000</f>
        <v>0</v>
      </c>
      <c r="T77" s="8">
        <f>(G77/E77)*100000</f>
        <v>0</v>
      </c>
      <c r="U77" s="8">
        <f>(H77/E77)*100000</f>
        <v>0</v>
      </c>
      <c r="V77" s="8">
        <f>(I77/E77)*100000</f>
        <v>0</v>
      </c>
      <c r="W77" s="8">
        <f>(J77/E77)*100000</f>
        <v>0</v>
      </c>
      <c r="X77" s="9">
        <f>ROUND(((L77/SUM(L$2:L$89))*SUM(G$2:G$89)),2)</f>
        <v>0</v>
      </c>
      <c r="Y77" s="9">
        <f>ROUND(((M77/SUM(M$2:M$89))*SUM(H$2:H$89)),2)</f>
        <v>0</v>
      </c>
      <c r="Z77" s="9">
        <f>ROUND(((N77/SUM(N$2:N$89))*SUM(I$2:I$89)),2)</f>
        <v>0</v>
      </c>
      <c r="AA77" s="9">
        <f>X77+Y77+Z77</f>
        <v>0</v>
      </c>
      <c r="AB77" s="9">
        <f>X77*3+Y77*2+Z77</f>
        <v>0</v>
      </c>
      <c r="AC77" s="10">
        <f>ROUND(((P77/SUM(P$2:P$89))*SUM(G$2:G$89)),2)</f>
        <v>0</v>
      </c>
      <c r="AD77" s="10">
        <f>ROUND(((Q77/SUM(Q$2:Q$89))*SUM(H$2:H$89)),2)</f>
        <v>0</v>
      </c>
      <c r="AE77" s="10">
        <f>ROUND(((R77/SUM(R$2:R$89))*SUM(I$2:I$89)),2)</f>
        <v>0</v>
      </c>
      <c r="AF77" s="10">
        <f>SUM(AC77:AE77)</f>
        <v>0</v>
      </c>
      <c r="AG77" s="10">
        <f>AC77*3+AD77*2+AE77</f>
        <v>0</v>
      </c>
      <c r="AH77" s="11">
        <f>ROUND(((T77/SUM(T$2:T$89))*SUM(G$2:G$89)),2)</f>
        <v>0</v>
      </c>
      <c r="AI77" s="11">
        <f>ROUND(((U77/SUM(U$2:U$89))*SUM(H$2:H$89)),2)</f>
        <v>0</v>
      </c>
      <c r="AJ77" s="11">
        <f>ROUND(((V77/SUM(V$2:V$89))*SUM(I$2:I$89)),2)</f>
        <v>0</v>
      </c>
      <c r="AK77" s="11">
        <f>SUM(AH77:AJ77)</f>
        <v>0</v>
      </c>
      <c r="AL77" s="11">
        <f>AH77*3+AI77*2+AJ77</f>
        <v>0</v>
      </c>
      <c r="AM77" s="12">
        <f t="shared" si="4"/>
        <v>26</v>
      </c>
      <c r="AN77" s="12">
        <f t="shared" si="5"/>
        <v>26</v>
      </c>
      <c r="AO77" s="12">
        <f t="shared" si="6"/>
        <v>26</v>
      </c>
      <c r="AP77" s="12">
        <f t="shared" si="7"/>
        <v>26</v>
      </c>
    </row>
    <row r="78" spans="1:42" x14ac:dyDescent="0.25">
      <c r="A78" t="s">
        <v>194</v>
      </c>
      <c r="B78" t="s">
        <v>195</v>
      </c>
      <c r="C78" t="s">
        <v>196</v>
      </c>
      <c r="D78">
        <v>20</v>
      </c>
      <c r="E78" s="1">
        <v>46217961</v>
      </c>
      <c r="F78" s="1">
        <v>1213191266491</v>
      </c>
      <c r="J78">
        <f>G78+H78+I78</f>
        <v>0</v>
      </c>
      <c r="K78">
        <f>G78*3+H78*2+I78*1</f>
        <v>0</v>
      </c>
      <c r="L78" s="6">
        <f>G78/D78</f>
        <v>0</v>
      </c>
      <c r="M78" s="6">
        <f>H78/D78</f>
        <v>0</v>
      </c>
      <c r="N78" s="6">
        <f>I78/D78</f>
        <v>0</v>
      </c>
      <c r="O78" s="6">
        <f>J78/D78</f>
        <v>0</v>
      </c>
      <c r="P78" s="7">
        <f>(G78/F78)*1000000000</f>
        <v>0</v>
      </c>
      <c r="Q78" s="7">
        <f>(H78/F78)*1000000000</f>
        <v>0</v>
      </c>
      <c r="R78" s="7">
        <f>(I78/F78)*1000000000</f>
        <v>0</v>
      </c>
      <c r="S78" s="7">
        <f>J78/F78*1000000000</f>
        <v>0</v>
      </c>
      <c r="T78" s="8">
        <f>(G78/E78)*100000</f>
        <v>0</v>
      </c>
      <c r="U78" s="8">
        <f>(H78/E78)*100000</f>
        <v>0</v>
      </c>
      <c r="V78" s="8">
        <f>(I78/E78)*100000</f>
        <v>0</v>
      </c>
      <c r="W78" s="8">
        <f>(J78/E78)*100000</f>
        <v>0</v>
      </c>
      <c r="X78" s="9">
        <f>ROUND(((L78/SUM(L$2:L$89))*SUM(G$2:G$89)),2)</f>
        <v>0</v>
      </c>
      <c r="Y78" s="9">
        <f>ROUND(((M78/SUM(M$2:M$89))*SUM(H$2:H$89)),2)</f>
        <v>0</v>
      </c>
      <c r="Z78" s="9">
        <f>ROUND(((N78/SUM(N$2:N$89))*SUM(I$2:I$89)),2)</f>
        <v>0</v>
      </c>
      <c r="AA78" s="9">
        <f>X78+Y78+Z78</f>
        <v>0</v>
      </c>
      <c r="AB78" s="9">
        <f>X78*3+Y78*2+Z78</f>
        <v>0</v>
      </c>
      <c r="AC78" s="10">
        <f>ROUND(((P78/SUM(P$2:P$89))*SUM(G$2:G$89)),2)</f>
        <v>0</v>
      </c>
      <c r="AD78" s="10">
        <f>ROUND(((Q78/SUM(Q$2:Q$89))*SUM(H$2:H$89)),2)</f>
        <v>0</v>
      </c>
      <c r="AE78" s="10">
        <f>ROUND(((R78/SUM(R$2:R$89))*SUM(I$2:I$89)),2)</f>
        <v>0</v>
      </c>
      <c r="AF78" s="10">
        <f>SUM(AC78:AE78)</f>
        <v>0</v>
      </c>
      <c r="AG78" s="10">
        <f>AC78*3+AD78*2+AE78</f>
        <v>0</v>
      </c>
      <c r="AH78" s="11">
        <f>ROUND(((T78/SUM(T$2:T$89))*SUM(G$2:G$89)),2)</f>
        <v>0</v>
      </c>
      <c r="AI78" s="11">
        <f>ROUND(((U78/SUM(U$2:U$89))*SUM(H$2:H$89)),2)</f>
        <v>0</v>
      </c>
      <c r="AJ78" s="11">
        <f>ROUND(((V78/SUM(V$2:V$89))*SUM(I$2:I$89)),2)</f>
        <v>0</v>
      </c>
      <c r="AK78" s="11">
        <f>SUM(AH78:AJ78)</f>
        <v>0</v>
      </c>
      <c r="AL78" s="11">
        <f>AH78*3+AI78*2+AJ78</f>
        <v>0</v>
      </c>
      <c r="AM78" s="12">
        <f t="shared" si="4"/>
        <v>26</v>
      </c>
      <c r="AN78" s="12">
        <f t="shared" si="5"/>
        <v>26</v>
      </c>
      <c r="AO78" s="12">
        <f t="shared" si="6"/>
        <v>26</v>
      </c>
      <c r="AP78" s="12">
        <f t="shared" si="7"/>
        <v>26</v>
      </c>
    </row>
    <row r="79" spans="1:42" x14ac:dyDescent="0.25">
      <c r="A79" t="s">
        <v>203</v>
      </c>
      <c r="B79" t="s">
        <v>204</v>
      </c>
      <c r="C79" t="s">
        <v>205</v>
      </c>
      <c r="D79">
        <v>3</v>
      </c>
      <c r="E79" s="1">
        <v>23367320</v>
      </c>
      <c r="F79" s="1">
        <v>400000000000</v>
      </c>
      <c r="J79">
        <f>G79+H79+I79</f>
        <v>0</v>
      </c>
      <c r="K79">
        <f>G79*3+H79*2+I79*1</f>
        <v>0</v>
      </c>
      <c r="L79" s="6">
        <f>G79/D79</f>
        <v>0</v>
      </c>
      <c r="M79" s="6">
        <f>H79/D79</f>
        <v>0</v>
      </c>
      <c r="N79" s="6">
        <f>I79/D79</f>
        <v>0</v>
      </c>
      <c r="O79" s="6">
        <f>J79/D79</f>
        <v>0</v>
      </c>
      <c r="P79" s="7">
        <f>(G79/F79)*1000000000</f>
        <v>0</v>
      </c>
      <c r="Q79" s="7">
        <f>(H79/F79)*1000000000</f>
        <v>0</v>
      </c>
      <c r="R79" s="7">
        <f>(I79/F79)*1000000000</f>
        <v>0</v>
      </c>
      <c r="S79" s="7">
        <f>J79/F79*1000000000</f>
        <v>0</v>
      </c>
      <c r="T79" s="8">
        <f>(G79/E79)*100000</f>
        <v>0</v>
      </c>
      <c r="U79" s="8">
        <f>(H79/E79)*100000</f>
        <v>0</v>
      </c>
      <c r="V79" s="8">
        <f>(I79/E79)*100000</f>
        <v>0</v>
      </c>
      <c r="W79" s="8">
        <f>(J79/E79)*100000</f>
        <v>0</v>
      </c>
      <c r="X79" s="9">
        <f>ROUND(((L79/SUM(L$2:L$89))*SUM(G$2:G$89)),2)</f>
        <v>0</v>
      </c>
      <c r="Y79" s="9">
        <f>ROUND(((M79/SUM(M$2:M$89))*SUM(H$2:H$89)),2)</f>
        <v>0</v>
      </c>
      <c r="Z79" s="9">
        <f>ROUND(((N79/SUM(N$2:N$89))*SUM(I$2:I$89)),2)</f>
        <v>0</v>
      </c>
      <c r="AA79" s="9">
        <f>X79+Y79+Z79</f>
        <v>0</v>
      </c>
      <c r="AB79" s="9">
        <f>X79*3+Y79*2+Z79</f>
        <v>0</v>
      </c>
      <c r="AC79" s="10">
        <f>ROUND(((P79/SUM(P$2:P$89))*SUM(G$2:G$89)),2)</f>
        <v>0</v>
      </c>
      <c r="AD79" s="10">
        <f>ROUND(((Q79/SUM(Q$2:Q$89))*SUM(H$2:H$89)),2)</f>
        <v>0</v>
      </c>
      <c r="AE79" s="10">
        <f>ROUND(((R79/SUM(R$2:R$89))*SUM(I$2:I$89)),2)</f>
        <v>0</v>
      </c>
      <c r="AF79" s="10">
        <f>SUM(AC79:AE79)</f>
        <v>0</v>
      </c>
      <c r="AG79" s="10">
        <f>AC79*3+AD79*2+AE79</f>
        <v>0</v>
      </c>
      <c r="AH79" s="11">
        <f>ROUND(((T79/SUM(T$2:T$89))*SUM(G$2:G$89)),2)</f>
        <v>0</v>
      </c>
      <c r="AI79" s="11">
        <f>ROUND(((U79/SUM(U$2:U$89))*SUM(H$2:H$89)),2)</f>
        <v>0</v>
      </c>
      <c r="AJ79" s="11">
        <f>ROUND(((V79/SUM(V$2:V$89))*SUM(I$2:I$89)),2)</f>
        <v>0</v>
      </c>
      <c r="AK79" s="11">
        <f>SUM(AH79:AJ79)</f>
        <v>0</v>
      </c>
      <c r="AL79" s="11">
        <f>AH79*3+AI79*2+AJ79</f>
        <v>0</v>
      </c>
      <c r="AM79" s="12">
        <f t="shared" si="4"/>
        <v>26</v>
      </c>
      <c r="AN79" s="12">
        <f t="shared" si="5"/>
        <v>26</v>
      </c>
      <c r="AO79" s="12">
        <f t="shared" si="6"/>
        <v>26</v>
      </c>
      <c r="AP79" s="12">
        <f t="shared" si="7"/>
        <v>26</v>
      </c>
    </row>
    <row r="80" spans="1:42" x14ac:dyDescent="0.25">
      <c r="A80" t="s">
        <v>206</v>
      </c>
      <c r="B80" t="s">
        <v>207</v>
      </c>
      <c r="C80" t="s">
        <v>208</v>
      </c>
      <c r="D80">
        <v>1</v>
      </c>
      <c r="E80" s="1">
        <v>8008990</v>
      </c>
      <c r="F80" s="1">
        <v>6831385611</v>
      </c>
      <c r="J80">
        <f>G80+H80+I80</f>
        <v>0</v>
      </c>
      <c r="K80">
        <f>G80*3+H80*2+I80*1</f>
        <v>0</v>
      </c>
      <c r="L80" s="6">
        <f>G80/D80</f>
        <v>0</v>
      </c>
      <c r="M80" s="6">
        <f>H80/D80</f>
        <v>0</v>
      </c>
      <c r="N80" s="6">
        <f>I80/D80</f>
        <v>0</v>
      </c>
      <c r="O80" s="6">
        <f>J80/D80</f>
        <v>0</v>
      </c>
      <c r="P80" s="7">
        <f>(G80/F80)*1000000000</f>
        <v>0</v>
      </c>
      <c r="Q80" s="7">
        <f>(H80/F80)*1000000000</f>
        <v>0</v>
      </c>
      <c r="R80" s="7">
        <f>(I80/F80)*1000000000</f>
        <v>0</v>
      </c>
      <c r="S80" s="7">
        <f>J80/F80*1000000000</f>
        <v>0</v>
      </c>
      <c r="T80" s="8">
        <f>(G80/E80)*100000</f>
        <v>0</v>
      </c>
      <c r="U80" s="8">
        <f>(H80/E80)*100000</f>
        <v>0</v>
      </c>
      <c r="V80" s="8">
        <f>(I80/E80)*100000</f>
        <v>0</v>
      </c>
      <c r="W80" s="8">
        <f>(J80/E80)*100000</f>
        <v>0</v>
      </c>
      <c r="X80" s="9">
        <f>ROUND(((L80/SUM(L$2:L$89))*SUM(G$2:G$89)),2)</f>
        <v>0</v>
      </c>
      <c r="Y80" s="9">
        <f>ROUND(((M80/SUM(M$2:M$89))*SUM(H$2:H$89)),2)</f>
        <v>0</v>
      </c>
      <c r="Z80" s="9">
        <f>ROUND(((N80/SUM(N$2:N$89))*SUM(I$2:I$89)),2)</f>
        <v>0</v>
      </c>
      <c r="AA80" s="9">
        <f>X80+Y80+Z80</f>
        <v>0</v>
      </c>
      <c r="AB80" s="9">
        <f>X80*3+Y80*2+Z80</f>
        <v>0</v>
      </c>
      <c r="AC80" s="10">
        <f>ROUND(((P80/SUM(P$2:P$89))*SUM(G$2:G$89)),2)</f>
        <v>0</v>
      </c>
      <c r="AD80" s="10">
        <f>ROUND(((Q80/SUM(Q$2:Q$89))*SUM(H$2:H$89)),2)</f>
        <v>0</v>
      </c>
      <c r="AE80" s="10">
        <f>ROUND(((R80/SUM(R$2:R$89))*SUM(I$2:I$89)),2)</f>
        <v>0</v>
      </c>
      <c r="AF80" s="10">
        <f>SUM(AC80:AE80)</f>
        <v>0</v>
      </c>
      <c r="AG80" s="10">
        <f>AC80*3+AD80*2+AE80</f>
        <v>0</v>
      </c>
      <c r="AH80" s="11">
        <f>ROUND(((T80/SUM(T$2:T$89))*SUM(G$2:G$89)),2)</f>
        <v>0</v>
      </c>
      <c r="AI80" s="11">
        <f>ROUND(((U80/SUM(U$2:U$89))*SUM(H$2:H$89)),2)</f>
        <v>0</v>
      </c>
      <c r="AJ80" s="11">
        <f>ROUND(((V80/SUM(V$2:V$89))*SUM(I$2:I$89)),2)</f>
        <v>0</v>
      </c>
      <c r="AK80" s="11">
        <f>SUM(AH80:AJ80)</f>
        <v>0</v>
      </c>
      <c r="AL80" s="11">
        <f>AH80*3+AI80*2+AJ80</f>
        <v>0</v>
      </c>
      <c r="AM80" s="12">
        <f t="shared" si="4"/>
        <v>26</v>
      </c>
      <c r="AN80" s="12">
        <f t="shared" si="5"/>
        <v>26</v>
      </c>
      <c r="AO80" s="12">
        <f t="shared" si="6"/>
        <v>26</v>
      </c>
      <c r="AP80" s="12">
        <f t="shared" si="7"/>
        <v>26</v>
      </c>
    </row>
    <row r="81" spans="1:42" x14ac:dyDescent="0.25">
      <c r="A81" t="s">
        <v>209</v>
      </c>
      <c r="B81" t="s">
        <v>210</v>
      </c>
      <c r="C81" t="s">
        <v>209</v>
      </c>
      <c r="D81">
        <v>2</v>
      </c>
      <c r="E81" s="1">
        <v>66785001</v>
      </c>
      <c r="F81" s="1">
        <v>386314129112</v>
      </c>
      <c r="J81">
        <f>G81+H81+I81</f>
        <v>0</v>
      </c>
      <c r="K81">
        <f>G81*3+H81*2+I81*1</f>
        <v>0</v>
      </c>
      <c r="L81" s="6">
        <f>G81/D81</f>
        <v>0</v>
      </c>
      <c r="M81" s="6">
        <f>H81/D81</f>
        <v>0</v>
      </c>
      <c r="N81" s="6">
        <f>I81/D81</f>
        <v>0</v>
      </c>
      <c r="O81" s="6">
        <f>J81/D81</f>
        <v>0</v>
      </c>
      <c r="P81" s="7">
        <f>(G81/F81)*1000000000</f>
        <v>0</v>
      </c>
      <c r="Q81" s="7">
        <f>(H81/F81)*1000000000</f>
        <v>0</v>
      </c>
      <c r="R81" s="7">
        <f>(I81/F81)*1000000000</f>
        <v>0</v>
      </c>
      <c r="S81" s="7">
        <f>J81/F81*1000000000</f>
        <v>0</v>
      </c>
      <c r="T81" s="8">
        <f>(G81/E81)*100000</f>
        <v>0</v>
      </c>
      <c r="U81" s="8">
        <f>(H81/E81)*100000</f>
        <v>0</v>
      </c>
      <c r="V81" s="8">
        <f>(I81/E81)*100000</f>
        <v>0</v>
      </c>
      <c r="W81" s="8">
        <f>(J81/E81)*100000</f>
        <v>0</v>
      </c>
      <c r="X81" s="9">
        <f>ROUND(((L81/SUM(L$2:L$89))*SUM(G$2:G$89)),2)</f>
        <v>0</v>
      </c>
      <c r="Y81" s="9">
        <f>ROUND(((M81/SUM(M$2:M$89))*SUM(H$2:H$89)),2)</f>
        <v>0</v>
      </c>
      <c r="Z81" s="9">
        <f>ROUND(((N81/SUM(N$2:N$89))*SUM(I$2:I$89)),2)</f>
        <v>0</v>
      </c>
      <c r="AA81" s="9">
        <f>X81+Y81+Z81</f>
        <v>0</v>
      </c>
      <c r="AB81" s="9">
        <f>X81*3+Y81*2+Z81</f>
        <v>0</v>
      </c>
      <c r="AC81" s="10">
        <f>ROUND(((P81/SUM(P$2:P$89))*SUM(G$2:G$89)),2)</f>
        <v>0</v>
      </c>
      <c r="AD81" s="10">
        <f>ROUND(((Q81/SUM(Q$2:Q$89))*SUM(H$2:H$89)),2)</f>
        <v>0</v>
      </c>
      <c r="AE81" s="10">
        <f>ROUND(((R81/SUM(R$2:R$89))*SUM(I$2:I$89)),2)</f>
        <v>0</v>
      </c>
      <c r="AF81" s="10">
        <f>SUM(AC81:AE81)</f>
        <v>0</v>
      </c>
      <c r="AG81" s="10">
        <f>AC81*3+AD81*2+AE81</f>
        <v>0</v>
      </c>
      <c r="AH81" s="11">
        <f>ROUND(((T81/SUM(T$2:T$89))*SUM(G$2:G$89)),2)</f>
        <v>0</v>
      </c>
      <c r="AI81" s="11">
        <f>ROUND(((U81/SUM(U$2:U$89))*SUM(H$2:H$89)),2)</f>
        <v>0</v>
      </c>
      <c r="AJ81" s="11">
        <f>ROUND(((V81/SUM(V$2:V$89))*SUM(I$2:I$89)),2)</f>
        <v>0</v>
      </c>
      <c r="AK81" s="11">
        <f>SUM(AH81:AJ81)</f>
        <v>0</v>
      </c>
      <c r="AL81" s="11">
        <f>AH81*3+AI81*2+AJ81</f>
        <v>0</v>
      </c>
      <c r="AM81" s="12">
        <f t="shared" si="4"/>
        <v>26</v>
      </c>
      <c r="AN81" s="12">
        <f t="shared" si="5"/>
        <v>26</v>
      </c>
      <c r="AO81" s="12">
        <f t="shared" si="6"/>
        <v>26</v>
      </c>
      <c r="AP81" s="12">
        <f t="shared" si="7"/>
        <v>26</v>
      </c>
    </row>
    <row r="82" spans="1:42" x14ac:dyDescent="0.25">
      <c r="A82" t="s">
        <v>211</v>
      </c>
      <c r="B82" t="s">
        <v>212</v>
      </c>
      <c r="C82" t="s">
        <v>213</v>
      </c>
      <c r="D82">
        <v>1</v>
      </c>
      <c r="E82" s="1">
        <v>1210233</v>
      </c>
      <c r="F82" s="1">
        <v>5371956202</v>
      </c>
      <c r="J82">
        <f>G82+H82+I82</f>
        <v>0</v>
      </c>
      <c r="K82">
        <f>G82*3+H82*2+I82*1</f>
        <v>0</v>
      </c>
      <c r="L82" s="6">
        <f>G82/D82</f>
        <v>0</v>
      </c>
      <c r="M82" s="6">
        <f>H82/D82</f>
        <v>0</v>
      </c>
      <c r="N82" s="6">
        <f>I82/D82</f>
        <v>0</v>
      </c>
      <c r="O82" s="6">
        <f>J82/D82</f>
        <v>0</v>
      </c>
      <c r="P82" s="7">
        <f>(G82/F82)*1000000000</f>
        <v>0</v>
      </c>
      <c r="Q82" s="7">
        <f>(H82/F82)*1000000000</f>
        <v>0</v>
      </c>
      <c r="R82" s="7">
        <f>(I82/F82)*1000000000</f>
        <v>0</v>
      </c>
      <c r="S82" s="7">
        <f>J82/F82*1000000000</f>
        <v>0</v>
      </c>
      <c r="T82" s="8">
        <f>(G82/E82)*100000</f>
        <v>0</v>
      </c>
      <c r="U82" s="8">
        <f>(H82/E82)*100000</f>
        <v>0</v>
      </c>
      <c r="V82" s="8">
        <f>(I82/E82)*100000</f>
        <v>0</v>
      </c>
      <c r="W82" s="8">
        <f>(J82/E82)*100000</f>
        <v>0</v>
      </c>
      <c r="X82" s="9">
        <f>ROUND(((L82/SUM(L$2:L$89))*SUM(G$2:G$89)),2)</f>
        <v>0</v>
      </c>
      <c r="Y82" s="9">
        <f>ROUND(((M82/SUM(M$2:M$89))*SUM(H$2:H$89)),2)</f>
        <v>0</v>
      </c>
      <c r="Z82" s="9">
        <f>ROUND(((N82/SUM(N$2:N$89))*SUM(I$2:I$89)),2)</f>
        <v>0</v>
      </c>
      <c r="AA82" s="9">
        <f>X82+Y82+Z82</f>
        <v>0</v>
      </c>
      <c r="AB82" s="9">
        <f>X82*3+Y82*2+Z82</f>
        <v>0</v>
      </c>
      <c r="AC82" s="10">
        <f>ROUND(((P82/SUM(P$2:P$89))*SUM(G$2:G$89)),2)</f>
        <v>0</v>
      </c>
      <c r="AD82" s="10">
        <f>ROUND(((Q82/SUM(Q$2:Q$89))*SUM(H$2:H$89)),2)</f>
        <v>0</v>
      </c>
      <c r="AE82" s="10">
        <f>ROUND(((R82/SUM(R$2:R$89))*SUM(I$2:I$89)),2)</f>
        <v>0</v>
      </c>
      <c r="AF82" s="10">
        <f>SUM(AC82:AE82)</f>
        <v>0</v>
      </c>
      <c r="AG82" s="10">
        <f>AC82*3+AD82*2+AE82</f>
        <v>0</v>
      </c>
      <c r="AH82" s="11">
        <f>ROUND(((T82/SUM(T$2:T$89))*SUM(G$2:G$89)),2)</f>
        <v>0</v>
      </c>
      <c r="AI82" s="11">
        <f>ROUND(((U82/SUM(U$2:U$89))*SUM(H$2:H$89)),2)</f>
        <v>0</v>
      </c>
      <c r="AJ82" s="11">
        <f>ROUND(((V82/SUM(V$2:V$89))*SUM(I$2:I$89)),2)</f>
        <v>0</v>
      </c>
      <c r="AK82" s="11">
        <f>SUM(AH82:AJ82)</f>
        <v>0</v>
      </c>
      <c r="AL82" s="11">
        <f>AH82*3+AI82*2+AJ82</f>
        <v>0</v>
      </c>
      <c r="AM82" s="12">
        <f t="shared" si="4"/>
        <v>26</v>
      </c>
      <c r="AN82" s="12">
        <f t="shared" si="5"/>
        <v>26</v>
      </c>
      <c r="AO82" s="12">
        <f t="shared" si="6"/>
        <v>26</v>
      </c>
      <c r="AP82" s="12">
        <f t="shared" si="7"/>
        <v>26</v>
      </c>
    </row>
    <row r="83" spans="1:42" x14ac:dyDescent="0.25">
      <c r="A83" t="s">
        <v>214</v>
      </c>
      <c r="B83" t="s">
        <v>215</v>
      </c>
      <c r="C83" t="s">
        <v>214</v>
      </c>
      <c r="D83">
        <v>2</v>
      </c>
      <c r="E83" s="1">
        <v>6642928</v>
      </c>
      <c r="F83" s="1">
        <v>3474285085</v>
      </c>
      <c r="J83">
        <f>G83+H83+I83</f>
        <v>0</v>
      </c>
      <c r="K83">
        <f>G83*3+H83*2+I83*1</f>
        <v>0</v>
      </c>
      <c r="L83" s="6">
        <f>G83/D83</f>
        <v>0</v>
      </c>
      <c r="M83" s="6">
        <f>H83/D83</f>
        <v>0</v>
      </c>
      <c r="N83" s="6">
        <f>I83/D83</f>
        <v>0</v>
      </c>
      <c r="O83" s="6">
        <f>J83/D83</f>
        <v>0</v>
      </c>
      <c r="P83" s="7">
        <f>(G83/F83)*1000000000</f>
        <v>0</v>
      </c>
      <c r="Q83" s="7">
        <f>(H83/F83)*1000000000</f>
        <v>0</v>
      </c>
      <c r="R83" s="7">
        <f>(I83/F83)*1000000000</f>
        <v>0</v>
      </c>
      <c r="S83" s="7">
        <f>J83/F83*1000000000</f>
        <v>0</v>
      </c>
      <c r="T83" s="8">
        <f>(G83/E83)*100000</f>
        <v>0</v>
      </c>
      <c r="U83" s="8">
        <f>(H83/E83)*100000</f>
        <v>0</v>
      </c>
      <c r="V83" s="8">
        <f>(I83/E83)*100000</f>
        <v>0</v>
      </c>
      <c r="W83" s="8">
        <f>(J83/E83)*100000</f>
        <v>0</v>
      </c>
      <c r="X83" s="9">
        <f>ROUND(((L83/SUM(L$2:L$89))*SUM(G$2:G$89)),2)</f>
        <v>0</v>
      </c>
      <c r="Y83" s="9">
        <f>ROUND(((M83/SUM(M$2:M$89))*SUM(H$2:H$89)),2)</f>
        <v>0</v>
      </c>
      <c r="Z83" s="9">
        <f>ROUND(((N83/SUM(N$2:N$89))*SUM(I$2:I$89)),2)</f>
        <v>0</v>
      </c>
      <c r="AA83" s="9">
        <f>X83+Y83+Z83</f>
        <v>0</v>
      </c>
      <c r="AB83" s="9">
        <f>X83*3+Y83*2+Z83</f>
        <v>0</v>
      </c>
      <c r="AC83" s="10">
        <f>ROUND(((P83/SUM(P$2:P$89))*SUM(G$2:G$89)),2)</f>
        <v>0</v>
      </c>
      <c r="AD83" s="10">
        <f>ROUND(((Q83/SUM(Q$2:Q$89))*SUM(H$2:H$89)),2)</f>
        <v>0</v>
      </c>
      <c r="AE83" s="10">
        <f>ROUND(((R83/SUM(R$2:R$89))*SUM(I$2:I$89)),2)</f>
        <v>0</v>
      </c>
      <c r="AF83" s="10">
        <f>SUM(AC83:AE83)</f>
        <v>0</v>
      </c>
      <c r="AG83" s="10">
        <f>AC83*3+AD83*2+AE83</f>
        <v>0</v>
      </c>
      <c r="AH83" s="11">
        <f>ROUND(((T83/SUM(T$2:T$89))*SUM(G$2:G$89)),2)</f>
        <v>0</v>
      </c>
      <c r="AI83" s="11">
        <f>ROUND(((U83/SUM(U$2:U$89))*SUM(H$2:H$89)),2)</f>
        <v>0</v>
      </c>
      <c r="AJ83" s="11">
        <f>ROUND(((V83/SUM(V$2:V$89))*SUM(I$2:I$89)),2)</f>
        <v>0</v>
      </c>
      <c r="AK83" s="11">
        <f>SUM(AH83:AJ83)</f>
        <v>0</v>
      </c>
      <c r="AL83" s="11">
        <f>AH83*3+AI83*2+AJ83</f>
        <v>0</v>
      </c>
      <c r="AM83" s="12">
        <f t="shared" si="4"/>
        <v>26</v>
      </c>
      <c r="AN83" s="12">
        <f t="shared" si="5"/>
        <v>26</v>
      </c>
      <c r="AO83" s="12">
        <f t="shared" si="6"/>
        <v>26</v>
      </c>
      <c r="AP83" s="12">
        <f t="shared" si="7"/>
        <v>26</v>
      </c>
    </row>
    <row r="84" spans="1:42" x14ac:dyDescent="0.25">
      <c r="A84" t="s">
        <v>216</v>
      </c>
      <c r="B84" t="s">
        <v>217</v>
      </c>
      <c r="C84" t="s">
        <v>216</v>
      </c>
      <c r="D84">
        <v>1</v>
      </c>
      <c r="E84" s="1">
        <v>104941</v>
      </c>
      <c r="F84" s="1">
        <v>413379638</v>
      </c>
      <c r="J84">
        <f>G84+H84+I84</f>
        <v>0</v>
      </c>
      <c r="K84">
        <f>G84*3+H84*2+I84*1</f>
        <v>0</v>
      </c>
      <c r="L84" s="6">
        <f>G84/D84</f>
        <v>0</v>
      </c>
      <c r="M84" s="6">
        <f>H84/D84</f>
        <v>0</v>
      </c>
      <c r="N84" s="6">
        <f>I84/D84</f>
        <v>0</v>
      </c>
      <c r="O84" s="6">
        <f>J84/D84</f>
        <v>0</v>
      </c>
      <c r="P84" s="7">
        <f>(G84/F84)*1000000000</f>
        <v>0</v>
      </c>
      <c r="Q84" s="7">
        <f>(H84/F84)*1000000000</f>
        <v>0</v>
      </c>
      <c r="R84" s="7">
        <f>(I84/F84)*1000000000</f>
        <v>0</v>
      </c>
      <c r="S84" s="7">
        <f>J84/F84*1000000000</f>
        <v>0</v>
      </c>
      <c r="T84" s="8">
        <f>(G84/E84)*100000</f>
        <v>0</v>
      </c>
      <c r="U84" s="8">
        <f>(H84/E84)*100000</f>
        <v>0</v>
      </c>
      <c r="V84" s="8">
        <f>(I84/E84)*100000</f>
        <v>0</v>
      </c>
      <c r="W84" s="8">
        <f>(J84/E84)*100000</f>
        <v>0</v>
      </c>
      <c r="X84" s="9">
        <f>ROUND(((L84/SUM(L$2:L$89))*SUM(G$2:G$89)),2)</f>
        <v>0</v>
      </c>
      <c r="Y84" s="9">
        <f>ROUND(((M84/SUM(M$2:M$89))*SUM(H$2:H$89)),2)</f>
        <v>0</v>
      </c>
      <c r="Z84" s="9">
        <f>ROUND(((N84/SUM(N$2:N$89))*SUM(I$2:I$89)),2)</f>
        <v>0</v>
      </c>
      <c r="AA84" s="9">
        <f>X84+Y84+Z84</f>
        <v>0</v>
      </c>
      <c r="AB84" s="9">
        <f>X84*3+Y84*2+Z84</f>
        <v>0</v>
      </c>
      <c r="AC84" s="10">
        <f>ROUND(((P84/SUM(P$2:P$89))*SUM(G$2:G$89)),2)</f>
        <v>0</v>
      </c>
      <c r="AD84" s="10">
        <f>ROUND(((Q84/SUM(Q$2:Q$89))*SUM(H$2:H$89)),2)</f>
        <v>0</v>
      </c>
      <c r="AE84" s="10">
        <f>ROUND(((R84/SUM(R$2:R$89))*SUM(I$2:I$89)),2)</f>
        <v>0</v>
      </c>
      <c r="AF84" s="10">
        <f>SUM(AC84:AE84)</f>
        <v>0</v>
      </c>
      <c r="AG84" s="10">
        <f>AC84*3+AD84*2+AE84</f>
        <v>0</v>
      </c>
      <c r="AH84" s="11">
        <f>ROUND(((T84/SUM(T$2:T$89))*SUM(G$2:G$89)),2)</f>
        <v>0</v>
      </c>
      <c r="AI84" s="11">
        <f>ROUND(((U84/SUM(U$2:U$89))*SUM(H$2:H$89)),2)</f>
        <v>0</v>
      </c>
      <c r="AJ84" s="11">
        <f>ROUND(((V84/SUM(V$2:V$89))*SUM(I$2:I$89)),2)</f>
        <v>0</v>
      </c>
      <c r="AK84" s="11">
        <f>SUM(AH84:AJ84)</f>
        <v>0</v>
      </c>
      <c r="AL84" s="11">
        <f>AH84*3+AI84*2+AJ84</f>
        <v>0</v>
      </c>
      <c r="AM84" s="12">
        <f t="shared" si="4"/>
        <v>26</v>
      </c>
      <c r="AN84" s="12">
        <f t="shared" si="5"/>
        <v>26</v>
      </c>
      <c r="AO84" s="12">
        <f t="shared" si="6"/>
        <v>26</v>
      </c>
      <c r="AP84" s="12">
        <f t="shared" si="7"/>
        <v>26</v>
      </c>
    </row>
    <row r="85" spans="1:42" x14ac:dyDescent="0.25">
      <c r="A85" t="s">
        <v>218</v>
      </c>
      <c r="B85" t="s">
        <v>219</v>
      </c>
      <c r="C85" t="s">
        <v>245</v>
      </c>
      <c r="D85">
        <v>6</v>
      </c>
      <c r="E85" s="1">
        <v>73997128</v>
      </c>
      <c r="F85" s="1">
        <v>702650478712</v>
      </c>
      <c r="J85">
        <f>G85+H85+I85</f>
        <v>0</v>
      </c>
      <c r="K85">
        <f>G85*3+H85*2+I85*1</f>
        <v>0</v>
      </c>
      <c r="L85" s="6">
        <f>G85/D85</f>
        <v>0</v>
      </c>
      <c r="M85" s="6">
        <f>H85/D85</f>
        <v>0</v>
      </c>
      <c r="N85" s="6">
        <f>I85/D85</f>
        <v>0</v>
      </c>
      <c r="O85" s="6">
        <f>J85/D85</f>
        <v>0</v>
      </c>
      <c r="P85" s="7">
        <f>(G85/F85)*1000000000</f>
        <v>0</v>
      </c>
      <c r="Q85" s="7">
        <f>(H85/F85)*1000000000</f>
        <v>0</v>
      </c>
      <c r="R85" s="7">
        <f>(I85/F85)*1000000000</f>
        <v>0</v>
      </c>
      <c r="S85" s="7">
        <f>J85/F85*1000000000</f>
        <v>0</v>
      </c>
      <c r="T85" s="8">
        <f>(G85/E85)*100000</f>
        <v>0</v>
      </c>
      <c r="U85" s="8">
        <f>(H85/E85)*100000</f>
        <v>0</v>
      </c>
      <c r="V85" s="8">
        <f>(I85/E85)*100000</f>
        <v>0</v>
      </c>
      <c r="W85" s="8">
        <f>(J85/E85)*100000</f>
        <v>0</v>
      </c>
      <c r="X85" s="9">
        <f>ROUND(((L85/SUM(L$2:L$89))*SUM(G$2:G$89)),2)</f>
        <v>0</v>
      </c>
      <c r="Y85" s="9">
        <f>ROUND(((M85/SUM(M$2:M$89))*SUM(H$2:H$89)),2)</f>
        <v>0</v>
      </c>
      <c r="Z85" s="9">
        <f>ROUND(((N85/SUM(N$2:N$89))*SUM(I$2:I$89)),2)</f>
        <v>0</v>
      </c>
      <c r="AA85" s="9">
        <f>X85+Y85+Z85</f>
        <v>0</v>
      </c>
      <c r="AB85" s="9">
        <f>X85*3+Y85*2+Z85</f>
        <v>0</v>
      </c>
      <c r="AC85" s="10">
        <f>ROUND(((P85/SUM(P$2:P$89))*SUM(G$2:G$89)),2)</f>
        <v>0</v>
      </c>
      <c r="AD85" s="10">
        <f>ROUND(((Q85/SUM(Q$2:Q$89))*SUM(H$2:H$89)),2)</f>
        <v>0</v>
      </c>
      <c r="AE85" s="10">
        <f>ROUND(((R85/SUM(R$2:R$89))*SUM(I$2:I$89)),2)</f>
        <v>0</v>
      </c>
      <c r="AF85" s="10">
        <f>SUM(AC85:AE85)</f>
        <v>0</v>
      </c>
      <c r="AG85" s="10">
        <f>AC85*3+AD85*2+AE85</f>
        <v>0</v>
      </c>
      <c r="AH85" s="11">
        <f>ROUND(((T85/SUM(T$2:T$89))*SUM(G$2:G$89)),2)</f>
        <v>0</v>
      </c>
      <c r="AI85" s="11">
        <f>ROUND(((U85/SUM(U$2:U$89))*SUM(H$2:H$89)),2)</f>
        <v>0</v>
      </c>
      <c r="AJ85" s="11">
        <f>ROUND(((V85/SUM(V$2:V$89))*SUM(I$2:I$89)),2)</f>
        <v>0</v>
      </c>
      <c r="AK85" s="11">
        <f>SUM(AH85:AJ85)</f>
        <v>0</v>
      </c>
      <c r="AL85" s="11">
        <f>AH85*3+AI85*2+AJ85</f>
        <v>0</v>
      </c>
      <c r="AM85" s="12">
        <f t="shared" si="4"/>
        <v>26</v>
      </c>
      <c r="AN85" s="12">
        <f t="shared" si="5"/>
        <v>26</v>
      </c>
      <c r="AO85" s="12">
        <f t="shared" si="6"/>
        <v>26</v>
      </c>
      <c r="AP85" s="12">
        <f t="shared" si="7"/>
        <v>26</v>
      </c>
    </row>
    <row r="86" spans="1:42" x14ac:dyDescent="0.25">
      <c r="A86" t="s">
        <v>227</v>
      </c>
      <c r="B86" t="s">
        <v>228</v>
      </c>
      <c r="C86" t="s">
        <v>229</v>
      </c>
      <c r="D86">
        <v>3</v>
      </c>
      <c r="E86" s="1">
        <v>29776850</v>
      </c>
      <c r="F86" s="1">
        <v>46844300240</v>
      </c>
      <c r="J86">
        <f>G86+H86+I86</f>
        <v>0</v>
      </c>
      <c r="K86">
        <f>G86*3+H86*2+I86*1</f>
        <v>0</v>
      </c>
      <c r="L86" s="6">
        <f>G86/D86</f>
        <v>0</v>
      </c>
      <c r="M86" s="6">
        <f>H86/D86</f>
        <v>0</v>
      </c>
      <c r="N86" s="6">
        <f>I86/D86</f>
        <v>0</v>
      </c>
      <c r="O86" s="6">
        <f>J86/D86</f>
        <v>0</v>
      </c>
      <c r="P86" s="7">
        <f>(G86/F86)*1000000000</f>
        <v>0</v>
      </c>
      <c r="Q86" s="7">
        <f>(H86/F86)*1000000000</f>
        <v>0</v>
      </c>
      <c r="R86" s="7">
        <f>(I86/F86)*1000000000</f>
        <v>0</v>
      </c>
      <c r="S86" s="7">
        <f>J86/F86*1000000000</f>
        <v>0</v>
      </c>
      <c r="T86" s="8">
        <f>(G86/E86)*100000</f>
        <v>0</v>
      </c>
      <c r="U86" s="8">
        <f>(H86/E86)*100000</f>
        <v>0</v>
      </c>
      <c r="V86" s="8">
        <f>(I86/E86)*100000</f>
        <v>0</v>
      </c>
      <c r="W86" s="8">
        <f>(J86/E86)*100000</f>
        <v>0</v>
      </c>
      <c r="X86" s="9">
        <f>ROUND(((L86/SUM(L$2:L$89))*SUM(G$2:G$89)),2)</f>
        <v>0</v>
      </c>
      <c r="Y86" s="9">
        <f>ROUND(((M86/SUM(M$2:M$89))*SUM(H$2:H$89)),2)</f>
        <v>0</v>
      </c>
      <c r="Z86" s="9">
        <f>ROUND(((N86/SUM(N$2:N$89))*SUM(I$2:I$89)),2)</f>
        <v>0</v>
      </c>
      <c r="AA86" s="9">
        <f>X86+Y86+Z86</f>
        <v>0</v>
      </c>
      <c r="AB86" s="9">
        <f>X86*3+Y86*2+Z86</f>
        <v>0</v>
      </c>
      <c r="AC86" s="10">
        <f>ROUND(((P86/SUM(P$2:P$89))*SUM(G$2:G$89)),2)</f>
        <v>0</v>
      </c>
      <c r="AD86" s="10">
        <f>ROUND(((Q86/SUM(Q$2:Q$89))*SUM(H$2:H$89)),2)</f>
        <v>0</v>
      </c>
      <c r="AE86" s="10">
        <f>ROUND(((R86/SUM(R$2:R$89))*SUM(I$2:I$89)),2)</f>
        <v>0</v>
      </c>
      <c r="AF86" s="10">
        <f>SUM(AC86:AE86)</f>
        <v>0</v>
      </c>
      <c r="AG86" s="10">
        <f>AC86*3+AD86*2+AE86</f>
        <v>0</v>
      </c>
      <c r="AH86" s="11">
        <f>ROUND(((T86/SUM(T$2:T$89))*SUM(G$2:G$89)),2)</f>
        <v>0</v>
      </c>
      <c r="AI86" s="11">
        <f>ROUND(((U86/SUM(U$2:U$89))*SUM(H$2:H$89)),2)</f>
        <v>0</v>
      </c>
      <c r="AJ86" s="11">
        <f>ROUND(((V86/SUM(V$2:V$89))*SUM(I$2:I$89)),2)</f>
        <v>0</v>
      </c>
      <c r="AK86" s="11">
        <f>SUM(AH86:AJ86)</f>
        <v>0</v>
      </c>
      <c r="AL86" s="11">
        <f>AH86*3+AI86*2+AJ86</f>
        <v>0</v>
      </c>
      <c r="AM86" s="12">
        <f t="shared" si="4"/>
        <v>26</v>
      </c>
      <c r="AN86" s="12">
        <f t="shared" si="5"/>
        <v>26</v>
      </c>
      <c r="AO86" s="12">
        <f t="shared" si="6"/>
        <v>26</v>
      </c>
      <c r="AP86" s="12">
        <f t="shared" si="7"/>
        <v>26</v>
      </c>
    </row>
    <row r="87" spans="1:42" x14ac:dyDescent="0.25">
      <c r="A87" t="s">
        <v>230</v>
      </c>
      <c r="B87" t="s">
        <v>231</v>
      </c>
      <c r="C87" t="s">
        <v>230</v>
      </c>
      <c r="D87">
        <v>1</v>
      </c>
      <c r="E87" s="1">
        <v>29954782</v>
      </c>
      <c r="F87" s="1">
        <v>350717258760</v>
      </c>
      <c r="J87">
        <f>G87+H87+I87</f>
        <v>0</v>
      </c>
      <c r="K87">
        <f>G87*3+H87*2+I87*1</f>
        <v>0</v>
      </c>
      <c r="L87" s="6">
        <f>G87/D87</f>
        <v>0</v>
      </c>
      <c r="M87" s="6">
        <f>H87/D87</f>
        <v>0</v>
      </c>
      <c r="N87" s="6">
        <f>I87/D87</f>
        <v>0</v>
      </c>
      <c r="O87" s="6">
        <f>J87/D87</f>
        <v>0</v>
      </c>
      <c r="P87" s="7">
        <f>(G87/F87)*1000000000</f>
        <v>0</v>
      </c>
      <c r="Q87" s="7">
        <f>(H87/F87)*1000000000</f>
        <v>0</v>
      </c>
      <c r="R87" s="7">
        <f>(I87/F87)*1000000000</f>
        <v>0</v>
      </c>
      <c r="S87" s="7">
        <f>J87/F87*1000000000</f>
        <v>0</v>
      </c>
      <c r="T87" s="8">
        <f>(G87/E87)*100000</f>
        <v>0</v>
      </c>
      <c r="U87" s="8">
        <f>(H87/E87)*100000</f>
        <v>0</v>
      </c>
      <c r="V87" s="8">
        <f>(I87/E87)*100000</f>
        <v>0</v>
      </c>
      <c r="W87" s="8">
        <f>(J87/E87)*100000</f>
        <v>0</v>
      </c>
      <c r="X87" s="9">
        <f>ROUND(((L87/SUM(L$2:L$89))*SUM(G$2:G$89)),2)</f>
        <v>0</v>
      </c>
      <c r="Y87" s="9">
        <f>ROUND(((M87/SUM(M$2:M$89))*SUM(H$2:H$89)),2)</f>
        <v>0</v>
      </c>
      <c r="Z87" s="9">
        <f>ROUND(((N87/SUM(N$2:N$89))*SUM(I$2:I$89)),2)</f>
        <v>0</v>
      </c>
      <c r="AA87" s="9">
        <f>X87+Y87+Z87</f>
        <v>0</v>
      </c>
      <c r="AB87" s="9">
        <f>X87*3+Y87*2+Z87</f>
        <v>0</v>
      </c>
      <c r="AC87" s="10">
        <f>ROUND(((P87/SUM(P$2:P$89))*SUM(G$2:G$89)),2)</f>
        <v>0</v>
      </c>
      <c r="AD87" s="10">
        <f>ROUND(((Q87/SUM(Q$2:Q$89))*SUM(H$2:H$89)),2)</f>
        <v>0</v>
      </c>
      <c r="AE87" s="10">
        <f>ROUND(((R87/SUM(R$2:R$89))*SUM(I$2:I$89)),2)</f>
        <v>0</v>
      </c>
      <c r="AF87" s="10">
        <f>SUM(AC87:AE87)</f>
        <v>0</v>
      </c>
      <c r="AG87" s="10">
        <f>AC87*3+AD87*2+AE87</f>
        <v>0</v>
      </c>
      <c r="AH87" s="11">
        <f>ROUND(((T87/SUM(T$2:T$89))*SUM(G$2:G$89)),2)</f>
        <v>0</v>
      </c>
      <c r="AI87" s="11">
        <f>ROUND(((U87/SUM(U$2:U$89))*SUM(H$2:H$89)),2)</f>
        <v>0</v>
      </c>
      <c r="AJ87" s="11">
        <f>ROUND(((V87/SUM(V$2:V$89))*SUM(I$2:I$89)),2)</f>
        <v>0</v>
      </c>
      <c r="AK87" s="11">
        <f>SUM(AH87:AJ87)</f>
        <v>0</v>
      </c>
      <c r="AL87" s="11">
        <f>AH87*3+AI87*2+AJ87</f>
        <v>0</v>
      </c>
      <c r="AM87" s="12">
        <f t="shared" si="4"/>
        <v>26</v>
      </c>
      <c r="AN87" s="12">
        <f t="shared" si="5"/>
        <v>26</v>
      </c>
      <c r="AO87" s="12">
        <f t="shared" si="6"/>
        <v>26</v>
      </c>
      <c r="AP87" s="12">
        <f t="shared" si="7"/>
        <v>26</v>
      </c>
    </row>
    <row r="88" spans="1:42" x14ac:dyDescent="0.25">
      <c r="A88" t="s">
        <v>232</v>
      </c>
      <c r="B88" t="s">
        <v>233</v>
      </c>
      <c r="C88" t="s">
        <v>237</v>
      </c>
      <c r="D88">
        <v>1</v>
      </c>
      <c r="E88" s="1">
        <v>105275</v>
      </c>
      <c r="F88" s="1">
        <v>1996000000</v>
      </c>
      <c r="J88">
        <f>G88+H88+I88</f>
        <v>0</v>
      </c>
      <c r="K88">
        <f>G88*3+H88*2+I88*1</f>
        <v>0</v>
      </c>
      <c r="L88" s="6">
        <f>G88/D88</f>
        <v>0</v>
      </c>
      <c r="M88" s="6">
        <f>H88/D88</f>
        <v>0</v>
      </c>
      <c r="N88" s="6">
        <f>I88/D88</f>
        <v>0</v>
      </c>
      <c r="O88" s="6">
        <f>J88/D88</f>
        <v>0</v>
      </c>
      <c r="P88" s="7">
        <f>(G88/F88)*1000000000</f>
        <v>0</v>
      </c>
      <c r="Q88" s="7">
        <f>(H88/F88)*1000000000</f>
        <v>0</v>
      </c>
      <c r="R88" s="7">
        <f>(I88/F88)*1000000000</f>
        <v>0</v>
      </c>
      <c r="S88" s="7">
        <f>J88/F88*1000000000</f>
        <v>0</v>
      </c>
      <c r="T88" s="8">
        <f>(G88/E88)*100000</f>
        <v>0</v>
      </c>
      <c r="U88" s="8">
        <f>(H88/E88)*100000</f>
        <v>0</v>
      </c>
      <c r="V88" s="8">
        <f>(I88/E88)*100000</f>
        <v>0</v>
      </c>
      <c r="W88" s="8">
        <f>(J88/E88)*100000</f>
        <v>0</v>
      </c>
      <c r="X88" s="9">
        <f>ROUND(((L88/SUM(L$2:L$89))*SUM(G$2:G$89)),2)</f>
        <v>0</v>
      </c>
      <c r="Y88" s="9">
        <f>ROUND(((M88/SUM(M$2:M$89))*SUM(H$2:H$89)),2)</f>
        <v>0</v>
      </c>
      <c r="Z88" s="9">
        <f>ROUND(((N88/SUM(N$2:N$89))*SUM(I$2:I$89)),2)</f>
        <v>0</v>
      </c>
      <c r="AA88" s="9">
        <f>X88+Y88+Z88</f>
        <v>0</v>
      </c>
      <c r="AB88" s="9">
        <f>X88*3+Y88*2+Z88</f>
        <v>0</v>
      </c>
      <c r="AC88" s="10">
        <f>ROUND(((P88/SUM(P$2:P$89))*SUM(G$2:G$89)),2)</f>
        <v>0</v>
      </c>
      <c r="AD88" s="10">
        <f>ROUND(((Q88/SUM(Q$2:Q$89))*SUM(H$2:H$89)),2)</f>
        <v>0</v>
      </c>
      <c r="AE88" s="10">
        <f>ROUND(((R88/SUM(R$2:R$89))*SUM(I$2:I$89)),2)</f>
        <v>0</v>
      </c>
      <c r="AF88" s="10">
        <f>SUM(AC88:AE88)</f>
        <v>0</v>
      </c>
      <c r="AG88" s="10">
        <f>AC88*3+AD88*2+AE88</f>
        <v>0</v>
      </c>
      <c r="AH88" s="11">
        <f>ROUND(((T88/SUM(T$2:T$89))*SUM(G$2:G$89)),2)</f>
        <v>0</v>
      </c>
      <c r="AI88" s="11">
        <f>ROUND(((U88/SUM(U$2:U$89))*SUM(H$2:H$89)),2)</f>
        <v>0</v>
      </c>
      <c r="AJ88" s="11">
        <f>ROUND(((V88/SUM(V$2:V$89))*SUM(I$2:I$89)),2)</f>
        <v>0</v>
      </c>
      <c r="AK88" s="11">
        <f>SUM(AH88:AJ88)</f>
        <v>0</v>
      </c>
      <c r="AL88" s="11">
        <f>AH88*3+AI88*2+AJ88</f>
        <v>0</v>
      </c>
      <c r="AM88" s="12">
        <f t="shared" si="4"/>
        <v>26</v>
      </c>
      <c r="AN88" s="12">
        <f t="shared" si="5"/>
        <v>26</v>
      </c>
      <c r="AO88" s="12">
        <f t="shared" si="6"/>
        <v>26</v>
      </c>
      <c r="AP88" s="12">
        <f t="shared" si="7"/>
        <v>26</v>
      </c>
    </row>
    <row r="89" spans="1:42" x14ac:dyDescent="0.25">
      <c r="A89" t="s">
        <v>234</v>
      </c>
      <c r="B89" t="s">
        <v>235</v>
      </c>
      <c r="C89" t="s">
        <v>236</v>
      </c>
      <c r="D89">
        <v>1</v>
      </c>
      <c r="E89" s="1">
        <v>13724317</v>
      </c>
      <c r="F89" s="1">
        <v>8650581216</v>
      </c>
      <c r="J89">
        <f>G89+H89+I89</f>
        <v>0</v>
      </c>
      <c r="K89">
        <f>G89*3+H89*2+I89*1</f>
        <v>0</v>
      </c>
      <c r="L89" s="6">
        <f>G89/D89</f>
        <v>0</v>
      </c>
      <c r="M89" s="6">
        <f>H89/D89</f>
        <v>0</v>
      </c>
      <c r="N89" s="6">
        <f>I89/D89</f>
        <v>0</v>
      </c>
      <c r="O89" s="6">
        <f>J89/D89</f>
        <v>0</v>
      </c>
      <c r="P89" s="7">
        <f>(G89/F89)*1000000000</f>
        <v>0</v>
      </c>
      <c r="Q89" s="7">
        <f>(H89/F89)*1000000000</f>
        <v>0</v>
      </c>
      <c r="R89" s="7">
        <f>(I89/F89)*1000000000</f>
        <v>0</v>
      </c>
      <c r="S89" s="7">
        <f>J89/F89*1000000000</f>
        <v>0</v>
      </c>
      <c r="T89" s="8">
        <f>(G89/E89)*100000</f>
        <v>0</v>
      </c>
      <c r="U89" s="8">
        <f>(H89/E89)*100000</f>
        <v>0</v>
      </c>
      <c r="V89" s="8">
        <f>(I89/E89)*100000</f>
        <v>0</v>
      </c>
      <c r="W89" s="8">
        <f>(J89/E89)*100000</f>
        <v>0</v>
      </c>
      <c r="X89" s="9">
        <f>ROUND(((L89/SUM(L$2:L$89))*SUM(G$2:G$89)),2)</f>
        <v>0</v>
      </c>
      <c r="Y89" s="9">
        <f>ROUND(((M89/SUM(M$2:M$89))*SUM(H$2:H$89)),2)</f>
        <v>0</v>
      </c>
      <c r="Z89" s="9">
        <f>ROUND(((N89/SUM(N$2:N$89))*SUM(I$2:I$89)),2)</f>
        <v>0</v>
      </c>
      <c r="AA89" s="9">
        <f>X89+Y89+Z89</f>
        <v>0</v>
      </c>
      <c r="AB89" s="9">
        <f>X89*3+Y89*2+Z89</f>
        <v>0</v>
      </c>
      <c r="AC89" s="10">
        <f>ROUND(((P89/SUM(P$2:P$89))*SUM(G$2:G$89)),2)</f>
        <v>0</v>
      </c>
      <c r="AD89" s="10">
        <f>ROUND(((Q89/SUM(Q$2:Q$89))*SUM(H$2:H$89)),2)</f>
        <v>0</v>
      </c>
      <c r="AE89" s="10">
        <f>ROUND(((R89/SUM(R$2:R$89))*SUM(I$2:I$89)),2)</f>
        <v>0</v>
      </c>
      <c r="AF89" s="10">
        <f>SUM(AC89:AE89)</f>
        <v>0</v>
      </c>
      <c r="AG89" s="10">
        <f>AC89*3+AD89*2+AE89</f>
        <v>0</v>
      </c>
      <c r="AH89" s="11">
        <f>ROUND(((T89/SUM(T$2:T$89))*SUM(G$2:G$89)),2)</f>
        <v>0</v>
      </c>
      <c r="AI89" s="11">
        <f>ROUND(((U89/SUM(U$2:U$89))*SUM(H$2:H$89)),2)</f>
        <v>0</v>
      </c>
      <c r="AJ89" s="11">
        <f>ROUND(((V89/SUM(V$2:V$89))*SUM(I$2:I$89)),2)</f>
        <v>0</v>
      </c>
      <c r="AK89" s="11">
        <f>SUM(AH89:AJ89)</f>
        <v>0</v>
      </c>
      <c r="AL89" s="11">
        <f>AH89*3+AI89*2+AJ89</f>
        <v>0</v>
      </c>
      <c r="AM89" s="12">
        <f t="shared" si="4"/>
        <v>26</v>
      </c>
      <c r="AN89" s="12">
        <f t="shared" si="5"/>
        <v>26</v>
      </c>
      <c r="AO89" s="12">
        <f t="shared" si="6"/>
        <v>26</v>
      </c>
      <c r="AP89" s="12">
        <f t="shared" si="7"/>
        <v>26</v>
      </c>
    </row>
  </sheetData>
  <sortState ref="A2:AL89">
    <sortCondition descending="1" ref="AL2:AL8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Merge of Teilnehmeranzahl_BEvöl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Weichenberger Jakob Mag. (FH) - FD 1</dc:creator>
  <cp:lastModifiedBy>Weichenberger Jakob - Mag. (FH) - FI 1</cp:lastModifiedBy>
  <dcterms:created xsi:type="dcterms:W3CDTF">2014-02-14T18:39:11Z</dcterms:created>
  <dcterms:modified xsi:type="dcterms:W3CDTF">2014-02-14T20:15:58Z</dcterms:modified>
</cp:coreProperties>
</file>