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0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4146208daf86e90/9. Valor Ganado/data/raw/"/>
    </mc:Choice>
  </mc:AlternateContent>
  <xr:revisionPtr revIDLastSave="16" documentId="11_8D2CB88AA067BA7A0F7B93D2970ED862135AEC3D" xr6:coauthVersionLast="47" xr6:coauthVersionMax="47" xr10:uidLastSave="{317AF6AF-7BB3-4E23-95AF-3ABE87313109}"/>
  <bookViews>
    <workbookView xWindow="22932" yWindow="-108" windowWidth="23256" windowHeight="12576" xr2:uid="{00000000-000D-0000-FFFF-FFFF00000000}"/>
  </bookViews>
  <sheets>
    <sheet name="Hoja1" sheetId="1" r:id="rId1"/>
    <sheet name="Hoja2" sheetId="2" r:id="rId2"/>
    <sheet name="Hoja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3" i="1" l="1"/>
  <c r="F424" i="1" s="1"/>
  <c r="F418" i="1"/>
  <c r="F421" i="1" s="1"/>
  <c r="F416" i="1"/>
  <c r="F417" i="1" s="1"/>
  <c r="F413" i="1"/>
  <c r="F414" i="1" s="1"/>
  <c r="F415" i="1" s="1"/>
  <c r="F406" i="1"/>
  <c r="F407" i="1" s="1"/>
  <c r="F404" i="1"/>
  <c r="F403" i="1"/>
  <c r="F402" i="1"/>
  <c r="F401" i="1"/>
  <c r="F400" i="1"/>
  <c r="F398" i="1"/>
  <c r="F396" i="1"/>
  <c r="F395" i="1"/>
  <c r="F387" i="1"/>
  <c r="F385" i="1"/>
  <c r="F377" i="1"/>
  <c r="F375" i="1"/>
  <c r="F372" i="1"/>
  <c r="F371" i="1"/>
  <c r="F370" i="1"/>
  <c r="F369" i="1"/>
  <c r="F368" i="1"/>
  <c r="F367" i="1"/>
  <c r="F363" i="1"/>
  <c r="F364" i="1" s="1"/>
  <c r="F359" i="1"/>
  <c r="F362" i="1" s="1"/>
  <c r="F347" i="1"/>
  <c r="F358" i="1" s="1"/>
  <c r="F321" i="1"/>
  <c r="F339" i="1" s="1"/>
  <c r="F316" i="1"/>
  <c r="F314" i="1" s="1"/>
  <c r="F313" i="1"/>
  <c r="F312" i="1"/>
  <c r="F305" i="1"/>
  <c r="F304" i="1"/>
  <c r="F302" i="1"/>
  <c r="F301" i="1"/>
  <c r="F299" i="1"/>
  <c r="F298" i="1"/>
  <c r="F296" i="1"/>
  <c r="F295" i="1"/>
  <c r="F293" i="1"/>
  <c r="F292" i="1"/>
  <c r="F290" i="1"/>
  <c r="F289" i="1" s="1"/>
  <c r="F288" i="1"/>
  <c r="F287" i="1"/>
  <c r="F283" i="1"/>
  <c r="F282" i="1"/>
  <c r="F281" i="1"/>
  <c r="F280" i="1"/>
  <c r="F279" i="1"/>
  <c r="F277" i="1"/>
  <c r="F264" i="1"/>
  <c r="F269" i="1" s="1"/>
  <c r="F258" i="1"/>
  <c r="F259" i="1" s="1"/>
  <c r="F256" i="1"/>
  <c r="F255" i="1"/>
  <c r="F254" i="1"/>
  <c r="F253" i="1"/>
  <c r="F252" i="1"/>
  <c r="F251" i="1"/>
  <c r="F250" i="1"/>
  <c r="F248" i="1"/>
  <c r="F247" i="1"/>
  <c r="F246" i="1"/>
  <c r="F245" i="1"/>
  <c r="F244" i="1"/>
  <c r="F243" i="1"/>
  <c r="F242" i="1"/>
  <c r="F240" i="1"/>
  <c r="F151" i="1" s="1"/>
  <c r="F232" i="1"/>
  <c r="F233" i="1" s="1"/>
  <c r="F224" i="1"/>
  <c r="F225" i="1" s="1"/>
  <c r="F216" i="1"/>
  <c r="F217" i="1" s="1"/>
  <c r="F209" i="1"/>
  <c r="F210" i="1" s="1"/>
  <c r="F202" i="1"/>
  <c r="F208" i="1" s="1"/>
  <c r="F200" i="1"/>
  <c r="F199" i="1"/>
  <c r="F198" i="1"/>
  <c r="F197" i="1"/>
  <c r="F196" i="1"/>
  <c r="F195" i="1"/>
  <c r="F153" i="1"/>
  <c r="F186" i="1" s="1"/>
  <c r="F148" i="1"/>
  <c r="F147" i="1"/>
  <c r="F146" i="1"/>
  <c r="F144" i="1"/>
  <c r="F143" i="1"/>
  <c r="F142" i="1"/>
  <c r="F141" i="1"/>
  <c r="F140" i="1"/>
  <c r="F139" i="1"/>
  <c r="F138" i="1"/>
  <c r="F137" i="1"/>
  <c r="F136" i="1"/>
  <c r="F119" i="1"/>
  <c r="F131" i="1" s="1"/>
  <c r="F117" i="1"/>
  <c r="F118" i="1" s="1"/>
  <c r="F111" i="1"/>
  <c r="F114" i="1" s="1"/>
  <c r="F99" i="1"/>
  <c r="F106" i="1" s="1"/>
  <c r="F90" i="1"/>
  <c r="F97" i="1" s="1"/>
  <c r="F72" i="1"/>
  <c r="F89" i="1" s="1"/>
  <c r="F69" i="1"/>
  <c r="F71" i="1" s="1"/>
  <c r="F64" i="1"/>
  <c r="F66" i="1" s="1"/>
  <c r="F52" i="1"/>
  <c r="F56" i="1" s="1"/>
  <c r="F50" i="1"/>
  <c r="F38" i="1"/>
  <c r="F3" i="1"/>
  <c r="F374" i="1" l="1"/>
  <c r="F231" i="1"/>
  <c r="F353" i="1"/>
  <c r="F355" i="1" s="1"/>
  <c r="F357" i="1"/>
  <c r="F218" i="1"/>
  <c r="F238" i="1"/>
  <c r="F222" i="1"/>
  <c r="F234" i="1"/>
  <c r="F223" i="1"/>
  <c r="F235" i="1"/>
  <c r="F105" i="1"/>
  <c r="F204" i="1"/>
  <c r="F226" i="1"/>
  <c r="F239" i="1"/>
  <c r="F227" i="1"/>
  <c r="F263" i="1"/>
  <c r="F230" i="1"/>
  <c r="F219" i="1"/>
  <c r="F113" i="1"/>
  <c r="F220" i="1"/>
  <c r="F228" i="1"/>
  <c r="F236" i="1"/>
  <c r="F268" i="1"/>
  <c r="F365" i="1"/>
  <c r="F425" i="1"/>
  <c r="F221" i="1"/>
  <c r="F229" i="1"/>
  <c r="F237" i="1"/>
  <c r="F348" i="1"/>
  <c r="F349" i="1" s="1"/>
  <c r="F384" i="1"/>
  <c r="F122" i="1"/>
  <c r="F126" i="1"/>
  <c r="F261" i="1"/>
  <c r="F101" i="1"/>
  <c r="F262" i="1"/>
  <c r="F408" i="1"/>
  <c r="F411" i="1"/>
  <c r="F109" i="1"/>
  <c r="F130" i="1"/>
  <c r="F154" i="1"/>
  <c r="F156" i="1" s="1"/>
  <c r="F67" i="1"/>
  <c r="F134" i="1"/>
  <c r="F276" i="1"/>
  <c r="F272" i="1" s="1"/>
  <c r="F55" i="1"/>
  <c r="F92" i="1"/>
  <c r="F205" i="1"/>
  <c r="F335" i="1"/>
  <c r="F337" i="1" s="1"/>
  <c r="F419" i="1"/>
  <c r="F59" i="1"/>
  <c r="F96" i="1"/>
  <c r="F360" i="1"/>
  <c r="F63" i="1"/>
  <c r="F260" i="1"/>
  <c r="F192" i="1"/>
  <c r="F190" i="1"/>
  <c r="F189" i="1"/>
  <c r="F187" i="1"/>
  <c r="F188" i="1"/>
  <c r="F191" i="1"/>
  <c r="F193" i="1"/>
  <c r="F341" i="1"/>
  <c r="F340" i="1"/>
  <c r="F57" i="1"/>
  <c r="F65" i="1"/>
  <c r="F74" i="1"/>
  <c r="F82" i="1"/>
  <c r="F107" i="1"/>
  <c r="F115" i="1"/>
  <c r="F124" i="1"/>
  <c r="F132" i="1"/>
  <c r="F203" i="1"/>
  <c r="F211" i="1"/>
  <c r="F270" i="1"/>
  <c r="F334" i="1"/>
  <c r="F342" i="1"/>
  <c r="F409" i="1"/>
  <c r="F75" i="1"/>
  <c r="F83" i="1"/>
  <c r="F91" i="1"/>
  <c r="F100" i="1"/>
  <c r="F108" i="1"/>
  <c r="F125" i="1"/>
  <c r="F133" i="1"/>
  <c r="F162" i="1"/>
  <c r="F170" i="1"/>
  <c r="F178" i="1"/>
  <c r="F212" i="1"/>
  <c r="F410" i="1"/>
  <c r="F60" i="1"/>
  <c r="F85" i="1"/>
  <c r="F93" i="1"/>
  <c r="F102" i="1"/>
  <c r="F110" i="1"/>
  <c r="F127" i="1"/>
  <c r="F206" i="1"/>
  <c r="F214" i="1"/>
  <c r="F265" i="1"/>
  <c r="F361" i="1"/>
  <c r="F412" i="1"/>
  <c r="F420" i="1"/>
  <c r="F84" i="1"/>
  <c r="F213" i="1"/>
  <c r="F61" i="1"/>
  <c r="F70" i="1"/>
  <c r="F86" i="1"/>
  <c r="F94" i="1"/>
  <c r="F103" i="1"/>
  <c r="F120" i="1"/>
  <c r="F128" i="1"/>
  <c r="F207" i="1"/>
  <c r="F215" i="1"/>
  <c r="F266" i="1"/>
  <c r="F322" i="1"/>
  <c r="F54" i="1"/>
  <c r="F62" i="1"/>
  <c r="F87" i="1"/>
  <c r="F95" i="1"/>
  <c r="F104" i="1"/>
  <c r="F112" i="1"/>
  <c r="F121" i="1"/>
  <c r="F129" i="1"/>
  <c r="F267" i="1"/>
  <c r="F323" i="1"/>
  <c r="F88" i="1"/>
  <c r="F80" i="1"/>
  <c r="F73" i="1"/>
  <c r="F81" i="1"/>
  <c r="F123" i="1"/>
  <c r="F373" i="1" l="1"/>
  <c r="F2" i="1" s="1"/>
  <c r="F158" i="1"/>
  <c r="F354" i="1"/>
  <c r="F161" i="1"/>
  <c r="F356" i="1"/>
  <c r="F352" i="1"/>
  <c r="F157" i="1"/>
  <c r="F351" i="1"/>
  <c r="F350" i="1"/>
  <c r="F338" i="1"/>
  <c r="F336" i="1"/>
  <c r="F58" i="1"/>
  <c r="F160" i="1"/>
  <c r="F159" i="1"/>
  <c r="F155" i="1"/>
  <c r="F53" i="1"/>
  <c r="F176" i="1"/>
  <c r="F175" i="1"/>
  <c r="F174" i="1"/>
  <c r="F173" i="1"/>
  <c r="F172" i="1"/>
  <c r="F171" i="1"/>
  <c r="F177" i="1"/>
  <c r="F79" i="1"/>
  <c r="F76" i="1"/>
  <c r="F78" i="1"/>
  <c r="F77" i="1"/>
  <c r="F168" i="1"/>
  <c r="F167" i="1"/>
  <c r="F166" i="1"/>
  <c r="F163" i="1"/>
  <c r="F165" i="1"/>
  <c r="F164" i="1"/>
  <c r="F169" i="1"/>
  <c r="F184" i="1"/>
  <c r="F183" i="1"/>
  <c r="F182" i="1"/>
  <c r="F181" i="1"/>
  <c r="F180" i="1"/>
  <c r="F179" i="1"/>
  <c r="F185" i="1"/>
  <c r="F333" i="1"/>
  <c r="F325" i="1"/>
  <c r="F332" i="1"/>
  <c r="F324" i="1"/>
  <c r="F331" i="1"/>
  <c r="F328" i="1"/>
  <c r="F330" i="1"/>
  <c r="F329" i="1"/>
  <c r="F327" i="1"/>
  <c r="F326" i="1"/>
  <c r="F344" i="1"/>
  <c r="F346" i="1"/>
  <c r="F345" i="1"/>
  <c r="F343" i="1"/>
</calcChain>
</file>

<file path=xl/sharedStrings.xml><?xml version="1.0" encoding="utf-8"?>
<sst xmlns="http://schemas.openxmlformats.org/spreadsheetml/2006/main" count="2128" uniqueCount="1166">
  <si>
    <t>WBS</t>
  </si>
  <si>
    <t>Nombre de tarea</t>
  </si>
  <si>
    <t>Duración</t>
  </si>
  <si>
    <t>Comienzo</t>
  </si>
  <si>
    <t>Fin</t>
  </si>
  <si>
    <t>LB Costo COP</t>
  </si>
  <si>
    <t>3616_</t>
  </si>
  <si>
    <t>SUBESTACIÓN ELEVADORA LA LA UNION 115 / 34.5 kV</t>
  </si>
  <si>
    <t>425 días</t>
  </si>
  <si>
    <t>vie 8/04/22</t>
  </si>
  <si>
    <t>mié 16/08/23</t>
  </si>
  <si>
    <t>3616_H000</t>
  </si>
  <si>
    <t xml:space="preserve">   HITOS</t>
  </si>
  <si>
    <t>3616_H000_0</t>
  </si>
  <si>
    <t xml:space="preserve">      CONTRATO</t>
  </si>
  <si>
    <t>24 días</t>
  </si>
  <si>
    <t>jue 5/05/22</t>
  </si>
  <si>
    <t>3616_H000_01</t>
  </si>
  <si>
    <t xml:space="preserve">         Acta de inicio</t>
  </si>
  <si>
    <t>1 día</t>
  </si>
  <si>
    <t>3616_H000_02</t>
  </si>
  <si>
    <t xml:space="preserve">         Proceso de formalización y firma del contrato finalizado</t>
  </si>
  <si>
    <t>15 días</t>
  </si>
  <si>
    <t>sáb 9/04/22</t>
  </si>
  <si>
    <t>mar 26/04/22</t>
  </si>
  <si>
    <t>3616_H000_03</t>
  </si>
  <si>
    <t xml:space="preserve">         Emisión de garantías y pólizas del proyecto</t>
  </si>
  <si>
    <t>8 días</t>
  </si>
  <si>
    <t>mié 27/04/22</t>
  </si>
  <si>
    <t>3616_H000_1</t>
  </si>
  <si>
    <t xml:space="preserve">      NTP (Notification To Proceed)</t>
  </si>
  <si>
    <t>0 días</t>
  </si>
  <si>
    <t>3616_H000_2</t>
  </si>
  <si>
    <t xml:space="preserve">      HITOS A CUMPLIR POR PARTE DE SOLARPACK</t>
  </si>
  <si>
    <t>379 días</t>
  </si>
  <si>
    <t>sáb 23/04/22</t>
  </si>
  <si>
    <t>lun 10/07/23</t>
  </si>
  <si>
    <t>3616_H000_21</t>
  </si>
  <si>
    <t xml:space="preserve">         Entrega de predios liberados al contratista (permiso de acceso a SE's de interconexión y predios de SE's elevadoras)</t>
  </si>
  <si>
    <t>3616_H000_22</t>
  </si>
  <si>
    <t xml:space="preserve">         Licencia ambiental adquirida</t>
  </si>
  <si>
    <t>lun 2/05/22</t>
  </si>
  <si>
    <t>3616_H000_23</t>
  </si>
  <si>
    <t xml:space="preserve">         Entrega de planos del transformador de potencia</t>
  </si>
  <si>
    <t>jue 30/06/22</t>
  </si>
  <si>
    <t>3616_H000_24</t>
  </si>
  <si>
    <t xml:space="preserve">         Entrega de transformador de potencia</t>
  </si>
  <si>
    <t>mié 25/01/23</t>
  </si>
  <si>
    <t>3616_H000_25</t>
  </si>
  <si>
    <t xml:space="preserve">         Entrega de polígono Parque Fotovoltaico La Mata en formato KMZ/KML</t>
  </si>
  <si>
    <t>jue 28/04/22</t>
  </si>
  <si>
    <t>3616_H000_26</t>
  </si>
  <si>
    <t xml:space="preserve">         Entrega de estudio de conexión</t>
  </si>
  <si>
    <t>jue 19/05/22</t>
  </si>
  <si>
    <t>3616_H000_27</t>
  </si>
  <si>
    <t xml:space="preserve">         Entrega de concepto UPME de la solicitud de conexión</t>
  </si>
  <si>
    <t>3616_H000_28</t>
  </si>
  <si>
    <t xml:space="preserve">         Entrega Diagrama unifilar del parque fotovoltaico La Mata</t>
  </si>
  <si>
    <t>lun 23/05/22</t>
  </si>
  <si>
    <t>3616_H000_29</t>
  </si>
  <si>
    <t xml:space="preserve">         Entrega de hoja de datos de los inversores</t>
  </si>
  <si>
    <t>3616_H000_210</t>
  </si>
  <si>
    <t xml:space="preserve">         Entrega de hoja de datos de los páneles solares</t>
  </si>
  <si>
    <t>3616_H000_211</t>
  </si>
  <si>
    <t xml:space="preserve">         Entrega de información de los conductores de media tensión</t>
  </si>
  <si>
    <t>sáb 30/07/22</t>
  </si>
  <si>
    <t>3616_H000_212</t>
  </si>
  <si>
    <t xml:space="preserve">         Entrega de Características eléctricas de los transformadores de potencia (tensiones, potencias, impedancias, % pérdidas, etc.)</t>
  </si>
  <si>
    <t>3616_H000_213</t>
  </si>
  <si>
    <t xml:space="preserve">         Entrega de información de ajustes actuales, referencias de relés y transformadores de medida asociados en la zona de influencia del proyecto y entrega de bases de datos</t>
  </si>
  <si>
    <t>mié 21/12/22</t>
  </si>
  <si>
    <t>3616_H000_214</t>
  </si>
  <si>
    <t xml:space="preserve">         Entrega de Esquemas de tele protección y 87L implementados en la zona</t>
  </si>
  <si>
    <t>mié 17/08/22</t>
  </si>
  <si>
    <t>3616_H000_215</t>
  </si>
  <si>
    <t xml:space="preserve">         Terminación de la vía de acceso</t>
  </si>
  <si>
    <t>mar 13/09/22</t>
  </si>
  <si>
    <t>3616_H000_216</t>
  </si>
  <si>
    <t xml:space="preserve">         Llegada línea de transmisión</t>
  </si>
  <si>
    <t>3616_H000_3</t>
  </si>
  <si>
    <t xml:space="preserve">      HITOS A CUMPLIR POR PARTE DE HMV</t>
  </si>
  <si>
    <t>368 días</t>
  </si>
  <si>
    <t>lun 13/06/22</t>
  </si>
  <si>
    <t>3616_H000_31</t>
  </si>
  <si>
    <t xml:space="preserve">         Definición de equipos principales</t>
  </si>
  <si>
    <t>3616_H000_32</t>
  </si>
  <si>
    <t xml:space="preserve">         Emisión orden de compra de equipos principales</t>
  </si>
  <si>
    <t>3616_H000_33</t>
  </si>
  <si>
    <t xml:space="preserve">         Finalización de ingeniería civil y electromecánica</t>
  </si>
  <si>
    <t>sáb 7/01/23</t>
  </si>
  <si>
    <t>3616_H000_34</t>
  </si>
  <si>
    <t xml:space="preserve">         Finalización de ingeniería de control</t>
  </si>
  <si>
    <t>mar 22/11/22</t>
  </si>
  <si>
    <t>3616_H000_35</t>
  </si>
  <si>
    <t xml:space="preserve">         Llegada de equipos principales a sitio de obras</t>
  </si>
  <si>
    <t>lun 13/02/23</t>
  </si>
  <si>
    <t>3616_H000_36</t>
  </si>
  <si>
    <t xml:space="preserve">         Culminación mecánica</t>
  </si>
  <si>
    <t>lun 5/06/23</t>
  </si>
  <si>
    <t>3616_H000_37</t>
  </si>
  <si>
    <t xml:space="preserve">         Energización de las obras</t>
  </si>
  <si>
    <t>sáb 29/07/23</t>
  </si>
  <si>
    <t>3616_H000_38</t>
  </si>
  <si>
    <t xml:space="preserve">         Aceptación provisional</t>
  </si>
  <si>
    <t>3616_H000_4</t>
  </si>
  <si>
    <t xml:space="preserve">         CIERRE DEL CONTRATO</t>
  </si>
  <si>
    <t>lun 31/07/23</t>
  </si>
  <si>
    <t>3616_H000_41</t>
  </si>
  <si>
    <t xml:space="preserve">            Realizar Desmovilización</t>
  </si>
  <si>
    <t>3616_H000_42</t>
  </si>
  <si>
    <t xml:space="preserve">            Fin del contrato</t>
  </si>
  <si>
    <t>3616_G000</t>
  </si>
  <si>
    <t xml:space="preserve">   G000-GERENCIA</t>
  </si>
  <si>
    <t>3616_G000_0</t>
  </si>
  <si>
    <t xml:space="preserve">       General</t>
  </si>
  <si>
    <t>423 días</t>
  </si>
  <si>
    <t>lun 14/08/23</t>
  </si>
  <si>
    <t>3616_G000_1</t>
  </si>
  <si>
    <t xml:space="preserve">       Personal Directivo en Sede</t>
  </si>
  <si>
    <t>3616_G000_2</t>
  </si>
  <si>
    <t xml:space="preserve">       Personal Directivo en Obra</t>
  </si>
  <si>
    <t>287 días</t>
  </si>
  <si>
    <t>mié 14/09/22</t>
  </si>
  <si>
    <t>3616_G000_3</t>
  </si>
  <si>
    <t xml:space="preserve">       Gestión HSEQ</t>
  </si>
  <si>
    <t>3616_G000_4</t>
  </si>
  <si>
    <t xml:space="preserve">       Instalaciones locativas en obra</t>
  </si>
  <si>
    <t>282 días</t>
  </si>
  <si>
    <t>mar 20/09/22</t>
  </si>
  <si>
    <t>3616_G000_5</t>
  </si>
  <si>
    <t xml:space="preserve">       Servicios mensuales en obra</t>
  </si>
  <si>
    <t>3616_G000_6</t>
  </si>
  <si>
    <t xml:space="preserve">       Transporte y alimentación</t>
  </si>
  <si>
    <t>3616_G000_7</t>
  </si>
  <si>
    <t xml:space="preserve">       Equipos para infraestructura de obra</t>
  </si>
  <si>
    <t>3616_G000_8</t>
  </si>
  <si>
    <t xml:space="preserve">       Garantías y seguros</t>
  </si>
  <si>
    <t>3616_G000_9</t>
  </si>
  <si>
    <t xml:space="preserve">       Impuestos y otros</t>
  </si>
  <si>
    <t>3616_G000_10</t>
  </si>
  <si>
    <t xml:space="preserve">       Contingencia</t>
  </si>
  <si>
    <t>3616_E000</t>
  </si>
  <si>
    <t xml:space="preserve">   E000-INGENIERIA</t>
  </si>
  <si>
    <t>vie 23/06/23</t>
  </si>
  <si>
    <t>3616_E000_0</t>
  </si>
  <si>
    <t xml:space="preserve">      GENERAL</t>
  </si>
  <si>
    <t>76 días</t>
  </si>
  <si>
    <t>mié 6/07/22</t>
  </si>
  <si>
    <t>3616_E000_01</t>
  </si>
  <si>
    <t xml:space="preserve">         ESTUDIOS DE CAMPO</t>
  </si>
  <si>
    <t>3616_E000_011</t>
  </si>
  <si>
    <t xml:space="preserve">            LEVANTAMIENTO TOPOGRÁFICO</t>
  </si>
  <si>
    <t>31 días</t>
  </si>
  <si>
    <t>jue 21/04/22</t>
  </si>
  <si>
    <t>jue 26/05/22</t>
  </si>
  <si>
    <t>3616_E000_011_1</t>
  </si>
  <si>
    <t xml:space="preserve">               Realizar términos de referencia levantamiento topográfico</t>
  </si>
  <si>
    <t>6 días</t>
  </si>
  <si>
    <t>3616_E000_011_2</t>
  </si>
  <si>
    <t xml:space="preserve">               Realizar contratación de levantamiento topográfico</t>
  </si>
  <si>
    <t>9 días</t>
  </si>
  <si>
    <t>sáb 7/05/22</t>
  </si>
  <si>
    <t>3616_E000_011_3</t>
  </si>
  <si>
    <t xml:space="preserve">               Realizar levantamiento topográfico</t>
  </si>
  <si>
    <t>lun 9/05/22</t>
  </si>
  <si>
    <t>sáb 14/05/22</t>
  </si>
  <si>
    <t>3616_E000_011_4</t>
  </si>
  <si>
    <t xml:space="preserve">               Realizar informe de topografía</t>
  </si>
  <si>
    <t>10 días</t>
  </si>
  <si>
    <t>lun 16/05/22</t>
  </si>
  <si>
    <t>3616_E000_012</t>
  </si>
  <si>
    <t xml:space="preserve">            ESTUDIO DE SUELOS</t>
  </si>
  <si>
    <t>66 días</t>
  </si>
  <si>
    <t>3616_E000_012_1</t>
  </si>
  <si>
    <t xml:space="preserve">               Realizar términos de referencia estudios de suelos</t>
  </si>
  <si>
    <t>3616_E000_012_2</t>
  </si>
  <si>
    <t xml:space="preserve">               Realizar contratación de estudios de suelos</t>
  </si>
  <si>
    <t>3616_E000_012_3</t>
  </si>
  <si>
    <t xml:space="preserve">               Realizar estudios de suelos</t>
  </si>
  <si>
    <t>3616_E000_012_4</t>
  </si>
  <si>
    <t xml:space="preserve">               Realizar informe de estudios de suelos</t>
  </si>
  <si>
    <t>35 días</t>
  </si>
  <si>
    <t>vie 20/05/22</t>
  </si>
  <si>
    <t>mié 29/06/22</t>
  </si>
  <si>
    <t>3616_E000_012_5</t>
  </si>
  <si>
    <t xml:space="preserve">               Revisar informe de estudios de suelos especialistas HMV</t>
  </si>
  <si>
    <t>3616_E000_02</t>
  </si>
  <si>
    <t xml:space="preserve">            DOCUMENTOS GENERALES</t>
  </si>
  <si>
    <t>30 días</t>
  </si>
  <si>
    <t>vie 13/05/22</t>
  </si>
  <si>
    <t>3616_E000_021</t>
  </si>
  <si>
    <t xml:space="preserve">               Definir Criterios de diseño</t>
  </si>
  <si>
    <t>mié 20/04/22</t>
  </si>
  <si>
    <t>3616_E000_022</t>
  </si>
  <si>
    <t xml:space="preserve">               Aprobar criterios de diseño</t>
  </si>
  <si>
    <t>3616_E000_023</t>
  </si>
  <si>
    <t xml:space="preserve">               Realizar especificaciones de equipos principales</t>
  </si>
  <si>
    <t>mar 3/05/22</t>
  </si>
  <si>
    <t>3616_E000_1</t>
  </si>
  <si>
    <t xml:space="preserve">      ESTUDIOS ELÉCTRICOS</t>
  </si>
  <si>
    <t>3616_E000_11</t>
  </si>
  <si>
    <t xml:space="preserve">         INGENIERÍA ELÉCTRICA BÁSICA</t>
  </si>
  <si>
    <t>20 días</t>
  </si>
  <si>
    <t>3616_E000_111</t>
  </si>
  <si>
    <t xml:space="preserve">            Realizar diagrama unifilar general</t>
  </si>
  <si>
    <t>3616_E000_112</t>
  </si>
  <si>
    <t xml:space="preserve">            Realizar disposición física</t>
  </si>
  <si>
    <t>3616_E000_12</t>
  </si>
  <si>
    <t xml:space="preserve">         INGENIERÍA ELÉCTRICA DE DETALLE</t>
  </si>
  <si>
    <t>358 días</t>
  </si>
  <si>
    <t>3616_E000_121</t>
  </si>
  <si>
    <t xml:space="preserve">            Realizar Estudio de flujo de potencia</t>
  </si>
  <si>
    <t>100 días</t>
  </si>
  <si>
    <t>lun 1/08/22</t>
  </si>
  <si>
    <t>jue 24/11/22</t>
  </si>
  <si>
    <t>3616_E000_122</t>
  </si>
  <si>
    <t xml:space="preserve">            Realizar Análisis de corto circuito</t>
  </si>
  <si>
    <t>3616_E000_123</t>
  </si>
  <si>
    <t xml:space="preserve">            Realizar estudio de Coordinación de Protecciones</t>
  </si>
  <si>
    <t>184 días</t>
  </si>
  <si>
    <t>3616_E000_123_1</t>
  </si>
  <si>
    <t xml:space="preserve">               Presentación de estudio a XM y terceros</t>
  </si>
  <si>
    <t>3616_E000_123_2</t>
  </si>
  <si>
    <t xml:space="preserve">               Primera iteración </t>
  </si>
  <si>
    <t>55 días</t>
  </si>
  <si>
    <t>jue 22/12/22</t>
  </si>
  <si>
    <t>jue 23/02/23</t>
  </si>
  <si>
    <t>3616_E000_123_3</t>
  </si>
  <si>
    <t xml:space="preserve">               Segunda iteración </t>
  </si>
  <si>
    <t>73 días</t>
  </si>
  <si>
    <t>vie 24/02/23</t>
  </si>
  <si>
    <t>vie 19/05/23</t>
  </si>
  <si>
    <t>3616_E000_123_4</t>
  </si>
  <si>
    <t xml:space="preserve">               Aprobación XM</t>
  </si>
  <si>
    <t>sáb 20/05/23</t>
  </si>
  <si>
    <t>3616_E000_124</t>
  </si>
  <si>
    <t xml:space="preserve">            Realizar Estudio de coordinación de aislamiento</t>
  </si>
  <si>
    <t>40 días</t>
  </si>
  <si>
    <t>mié 10/08/22</t>
  </si>
  <si>
    <t>sáb 24/09/22</t>
  </si>
  <si>
    <t>3616_E000_125</t>
  </si>
  <si>
    <t xml:space="preserve">            Aprobar estudio coordinación de aislamiento</t>
  </si>
  <si>
    <t>lun 26/09/22</t>
  </si>
  <si>
    <t>mié 12/10/22</t>
  </si>
  <si>
    <t>3616_E000_126</t>
  </si>
  <si>
    <t xml:space="preserve">            Realizar Estudio de distancias mínimas y de seguridad</t>
  </si>
  <si>
    <t>sáb 23/07/22</t>
  </si>
  <si>
    <t>vie 26/08/22</t>
  </si>
  <si>
    <t>3616_E000_127</t>
  </si>
  <si>
    <t xml:space="preserve">            Aprobar distancias mínimas y de seguridad</t>
  </si>
  <si>
    <t>sáb 27/08/22</t>
  </si>
  <si>
    <t>3616_E000_128</t>
  </si>
  <si>
    <t xml:space="preserve">            Realizar Estudio de apantallamiento</t>
  </si>
  <si>
    <t>lun 24/10/22</t>
  </si>
  <si>
    <t>3616_E000_129</t>
  </si>
  <si>
    <t xml:space="preserve">            Aprobar de apantallamiento</t>
  </si>
  <si>
    <t>mar 25/10/22</t>
  </si>
  <si>
    <t>jue 10/11/22</t>
  </si>
  <si>
    <t>3616_E000_1210</t>
  </si>
  <si>
    <t xml:space="preserve">            Estudio de selección del cable de alta tensión</t>
  </si>
  <si>
    <t>12 días</t>
  </si>
  <si>
    <t>jue 13/10/22</t>
  </si>
  <si>
    <t>mié 26/10/22</t>
  </si>
  <si>
    <t>3616_E000_1211</t>
  </si>
  <si>
    <t xml:space="preserve">            Aprobación de selección de cable de alta tensión</t>
  </si>
  <si>
    <t>jue 27/10/22</t>
  </si>
  <si>
    <t>lun 7/11/22</t>
  </si>
  <si>
    <t>3616_E000_1212</t>
  </si>
  <si>
    <t xml:space="preserve">            Realizar Estudio de malla de puesta a tierra</t>
  </si>
  <si>
    <t>mar 9/08/22</t>
  </si>
  <si>
    <t>3616_E000_1213</t>
  </si>
  <si>
    <t xml:space="preserve">            Aprobar malla de puesta a tierra</t>
  </si>
  <si>
    <t>sáb 20/08/22</t>
  </si>
  <si>
    <t>3616_E000_13</t>
  </si>
  <si>
    <t xml:space="preserve">            INGENIERÍA SECUNDARIA</t>
  </si>
  <si>
    <t>209 días</t>
  </si>
  <si>
    <t>sáb 31/12/22</t>
  </si>
  <si>
    <t>3616_E000_131</t>
  </si>
  <si>
    <t xml:space="preserve">               Realizar Diagrama unifilar detallado</t>
  </si>
  <si>
    <t>lun 6/06/22</t>
  </si>
  <si>
    <t>3616_E000_132</t>
  </si>
  <si>
    <t xml:space="preserve">               Aprobar diagrama unifilar detallado</t>
  </si>
  <si>
    <t>mar 7/06/22</t>
  </si>
  <si>
    <t>jue 23/06/22</t>
  </si>
  <si>
    <t>3616_E000_133</t>
  </si>
  <si>
    <t xml:space="preserve">               Realizar Diagramas esquemáticos</t>
  </si>
  <si>
    <t>45 días</t>
  </si>
  <si>
    <t>vie 4/11/22</t>
  </si>
  <si>
    <t>3616_E000_134</t>
  </si>
  <si>
    <t xml:space="preserve">               Aprobar de diagramas esquemáticos</t>
  </si>
  <si>
    <t>sáb 5/11/22</t>
  </si>
  <si>
    <t>3616_E000_135</t>
  </si>
  <si>
    <t xml:space="preserve">               Realizar Lista de cables</t>
  </si>
  <si>
    <t>mié 23/11/22</t>
  </si>
  <si>
    <t>mar 6/12/22</t>
  </si>
  <si>
    <t>3616_E000_136</t>
  </si>
  <si>
    <t xml:space="preserve">               Realizar Lista de cables externos</t>
  </si>
  <si>
    <t>mié 7/12/22</t>
  </si>
  <si>
    <t>mar 20/12/22</t>
  </si>
  <si>
    <t>3616_E000_137</t>
  </si>
  <si>
    <t xml:space="preserve">               Aprobar de listas de cables</t>
  </si>
  <si>
    <t>3616_E000_2</t>
  </si>
  <si>
    <t xml:space="preserve">      ELECTROMECÁNICA</t>
  </si>
  <si>
    <t>130 días</t>
  </si>
  <si>
    <t>3616_E000_21</t>
  </si>
  <si>
    <t xml:space="preserve">         INGENIERÍA DE ALTA TENSIÓN</t>
  </si>
  <si>
    <t>3616_E000_211</t>
  </si>
  <si>
    <t xml:space="preserve">            Realizar Disposición física - Planta y lista de materiales primarios</t>
  </si>
  <si>
    <t>mar 18/10/22</t>
  </si>
  <si>
    <t>3616_E000_212</t>
  </si>
  <si>
    <t xml:space="preserve">            Realizar Disposición física - Cortes y lista de materiales secundarios</t>
  </si>
  <si>
    <t>mié 19/10/22</t>
  </si>
  <si>
    <t>3616_E000_213</t>
  </si>
  <si>
    <t xml:space="preserve">            Aprobar disposición física</t>
  </si>
  <si>
    <t>3616_E000_214</t>
  </si>
  <si>
    <t xml:space="preserve">            Realizar Detalles de montaje y lista de materiales</t>
  </si>
  <si>
    <t>25 días</t>
  </si>
  <si>
    <t>3616_E000_215</t>
  </si>
  <si>
    <t xml:space="preserve">            Aprobar de detalles de montaje</t>
  </si>
  <si>
    <t>3616_E000_216</t>
  </si>
  <si>
    <t xml:space="preserve">            Realizar detalles cadenas de aisladores</t>
  </si>
  <si>
    <t>3616_E000_217</t>
  </si>
  <si>
    <t xml:space="preserve">            Aprobar detalles cadenas de aisladores</t>
  </si>
  <si>
    <t>vie 9/12/22</t>
  </si>
  <si>
    <t>3616_E000_218</t>
  </si>
  <si>
    <t xml:space="preserve">            Realizar Detalles malla de puesta a tierra</t>
  </si>
  <si>
    <t>vie 30/09/22</t>
  </si>
  <si>
    <t>3616_E000_219</t>
  </si>
  <si>
    <t xml:space="preserve">            Aprobar detalles malla de puesta a tierra</t>
  </si>
  <si>
    <t>sáb 1/10/22</t>
  </si>
  <si>
    <t>3616_E000_2110</t>
  </si>
  <si>
    <t xml:space="preserve">            Realizar Planta general de gabinetes</t>
  </si>
  <si>
    <t>3616_E000_2111</t>
  </si>
  <si>
    <t xml:space="preserve">            Aprobar planta general de gabinetes</t>
  </si>
  <si>
    <t>3616_E000_22</t>
  </si>
  <si>
    <t xml:space="preserve">         DISEÑO DE SISTEMAS COMPLEMENTARIOS</t>
  </si>
  <si>
    <t>sáb 22/10/22</t>
  </si>
  <si>
    <t>mar 8/11/22</t>
  </si>
  <si>
    <t>3616_E000_221</t>
  </si>
  <si>
    <t xml:space="preserve">            Realizar Memoria de cálculo aire acondicionado</t>
  </si>
  <si>
    <t>5 días</t>
  </si>
  <si>
    <t>3616_E000_222</t>
  </si>
  <si>
    <t xml:space="preserve">            Realizar Planos de aire acondicionado</t>
  </si>
  <si>
    <t>3616_E000_223</t>
  </si>
  <si>
    <t xml:space="preserve">            Realizar Memoria de iluminación interior</t>
  </si>
  <si>
    <t>3616_E000_224</t>
  </si>
  <si>
    <t xml:space="preserve">            Aprobar sistemas complementarios</t>
  </si>
  <si>
    <t>vie 28/10/22</t>
  </si>
  <si>
    <t>3616_E000_3</t>
  </si>
  <si>
    <t xml:space="preserve">      OBRAS CIVILES</t>
  </si>
  <si>
    <t>206 días</t>
  </si>
  <si>
    <t>sáb 3/12/22</t>
  </si>
  <si>
    <t>3616_E000_31</t>
  </si>
  <si>
    <t xml:space="preserve">         INGENIERÍA CIVIL BÁSICA</t>
  </si>
  <si>
    <t>3616_E000_311</t>
  </si>
  <si>
    <t xml:space="preserve">            Realizar layout general</t>
  </si>
  <si>
    <t>3616_E000_32</t>
  </si>
  <si>
    <t xml:space="preserve">         INGENIERÍA CIVIL</t>
  </si>
  <si>
    <t>3616_E000_321</t>
  </si>
  <si>
    <t xml:space="preserve">            Adecuación del terreno</t>
  </si>
  <si>
    <t>18 días</t>
  </si>
  <si>
    <t>jue 7/07/22</t>
  </si>
  <si>
    <t>mié 27/07/22</t>
  </si>
  <si>
    <t>3616_E000_322</t>
  </si>
  <si>
    <t xml:space="preserve">            Aprobación de adecuación del terreno</t>
  </si>
  <si>
    <t>jue 28/07/22</t>
  </si>
  <si>
    <t>lun 8/08/22</t>
  </si>
  <si>
    <t>3616_E000_323</t>
  </si>
  <si>
    <t xml:space="preserve">            Diseñar fundaciones de equipos de potencia</t>
  </si>
  <si>
    <t>3616_E000_324</t>
  </si>
  <si>
    <t xml:space="preserve">            Aprobar diseño de fundaciones</t>
  </si>
  <si>
    <t>3616_E000_325</t>
  </si>
  <si>
    <t xml:space="preserve">            Plano y memoria de cerramientos</t>
  </si>
  <si>
    <t>lun 31/10/22</t>
  </si>
  <si>
    <t>mié 16/11/22</t>
  </si>
  <si>
    <t>3616_E000_326</t>
  </si>
  <si>
    <t xml:space="preserve">            Aprobación de cerramientos</t>
  </si>
  <si>
    <t>jue 17/11/22</t>
  </si>
  <si>
    <t>3616_E000_327</t>
  </si>
  <si>
    <t xml:space="preserve">            Memoria de cálculo cárcamos y ductos</t>
  </si>
  <si>
    <t>3616_E000_328</t>
  </si>
  <si>
    <t xml:space="preserve">            Guías de cárcamos y ductos</t>
  </si>
  <si>
    <t>3616_E000_329</t>
  </si>
  <si>
    <t xml:space="preserve">            Aprobación de cárcamos y ductos</t>
  </si>
  <si>
    <t>3616_E000_3210</t>
  </si>
  <si>
    <t xml:space="preserve">            Plano y memoria de sistema de drenaje</t>
  </si>
  <si>
    <t>sáb 29/10/22</t>
  </si>
  <si>
    <t>3616_E000_3211</t>
  </si>
  <si>
    <t xml:space="preserve">            Aprobación de sistema de drenaje</t>
  </si>
  <si>
    <t>3616_E000_3212</t>
  </si>
  <si>
    <t xml:space="preserve">            Disposición de edificio de control y memoria estructural</t>
  </si>
  <si>
    <t>3616_E000_3213</t>
  </si>
  <si>
    <t xml:space="preserve">            Diseño arquitectónico de edificio de control</t>
  </si>
  <si>
    <t>sáb 15/10/22</t>
  </si>
  <si>
    <t>3616_E000_3214</t>
  </si>
  <si>
    <t xml:space="preserve">            Guías de edificio de control</t>
  </si>
  <si>
    <t>lun 17/10/22</t>
  </si>
  <si>
    <t>vie 21/10/22</t>
  </si>
  <si>
    <t>3616_E000_3215</t>
  </si>
  <si>
    <t xml:space="preserve">            Aprobación de edificio de control</t>
  </si>
  <si>
    <t>mié 2/11/22</t>
  </si>
  <si>
    <t>3616_E000_4</t>
  </si>
  <si>
    <t xml:space="preserve">      INGENIERÍA DE ESTRUCTURAS METÁLICAS</t>
  </si>
  <si>
    <t>87 días</t>
  </si>
  <si>
    <t>vie 14/10/22</t>
  </si>
  <si>
    <t>3616_E000_41</t>
  </si>
  <si>
    <t xml:space="preserve">         Realizar Memoria de cálculo flechas y tensiones</t>
  </si>
  <si>
    <t>sáb 16/07/22</t>
  </si>
  <si>
    <t>3616_E000_42</t>
  </si>
  <si>
    <t xml:space="preserve">         Realizar Memorias de cálculo arboles de carga de pórticos</t>
  </si>
  <si>
    <t>lun 18/07/22</t>
  </si>
  <si>
    <t>3616_E000_43</t>
  </si>
  <si>
    <t xml:space="preserve">         RealizarMemorias de cálculo arboles de carga soportes de equipos</t>
  </si>
  <si>
    <t>lun 25/07/22</t>
  </si>
  <si>
    <t>3616_E000_44</t>
  </si>
  <si>
    <t xml:space="preserve">         Aprobar memorias de cálculo</t>
  </si>
  <si>
    <t>jue 11/08/22</t>
  </si>
  <si>
    <t>lun 22/08/22</t>
  </si>
  <si>
    <t>3616_E000_45</t>
  </si>
  <si>
    <t xml:space="preserve">         Realizar Guías de estructuras de pórticos</t>
  </si>
  <si>
    <t>mar 23/08/22</t>
  </si>
  <si>
    <t>vie 2/09/22</t>
  </si>
  <si>
    <t>3616_E000_46</t>
  </si>
  <si>
    <t xml:space="preserve">         Realizar Guías de estructuras de soporte de equipos</t>
  </si>
  <si>
    <t>sáb 3/09/22</t>
  </si>
  <si>
    <t>3616_E000_47</t>
  </si>
  <si>
    <t xml:space="preserve">         Aprobar guías</t>
  </si>
  <si>
    <t>jue 15/09/22</t>
  </si>
  <si>
    <t>3616_E000_48</t>
  </si>
  <si>
    <t xml:space="preserve">         Realizar Planos de taller de pórticos</t>
  </si>
  <si>
    <t>mar 27/09/22</t>
  </si>
  <si>
    <t>lun 10/10/22</t>
  </si>
  <si>
    <t>3616_E000_49</t>
  </si>
  <si>
    <t xml:space="preserve">         Realizar Planos de taller de soportes de equipos</t>
  </si>
  <si>
    <t>16 días</t>
  </si>
  <si>
    <t>3616_E000_5</t>
  </si>
  <si>
    <t xml:space="preserve">      AUTOMATIZACIÓN Y COMUNICACIONES</t>
  </si>
  <si>
    <t>58 días</t>
  </si>
  <si>
    <t>3616_E000_51</t>
  </si>
  <si>
    <t xml:space="preserve">         Realizar Arquitectura de telecomunicaciones</t>
  </si>
  <si>
    <t>28 días</t>
  </si>
  <si>
    <t>jue 22/09/22</t>
  </si>
  <si>
    <t>3616_E000_52</t>
  </si>
  <si>
    <t xml:space="preserve">         Realizar Memoria de telecomunicaciones</t>
  </si>
  <si>
    <t>vie 23/09/22</t>
  </si>
  <si>
    <t>3616_E000_53</t>
  </si>
  <si>
    <t xml:space="preserve">         Aprobar telecomunicaciones</t>
  </si>
  <si>
    <t>3616_E000_7</t>
  </si>
  <si>
    <t xml:space="preserve">       ASESORÍA TECNICA ESPECIALIZADA</t>
  </si>
  <si>
    <t>175 días</t>
  </si>
  <si>
    <t>mié 21/09/22</t>
  </si>
  <si>
    <t>mié 12/04/23</t>
  </si>
  <si>
    <t>3616_E000_8</t>
  </si>
  <si>
    <t xml:space="preserve">       ASESORÍA EN CONSTRUCCIÓN, COMPRAS Y MONTAJE</t>
  </si>
  <si>
    <t>3616_P000</t>
  </si>
  <si>
    <t xml:space="preserve">   COMPRA DE BIENES</t>
  </si>
  <si>
    <t>318 días</t>
  </si>
  <si>
    <t>3616_P000_1</t>
  </si>
  <si>
    <t xml:space="preserve">      EQUIPOS DE PATIO</t>
  </si>
  <si>
    <t>225 días</t>
  </si>
  <si>
    <t>mar 31/01/23</t>
  </si>
  <si>
    <t>3616_P000_11</t>
  </si>
  <si>
    <t xml:space="preserve">         EQUIPOS DE 115 kV</t>
  </si>
  <si>
    <t>3616_P000_111</t>
  </si>
  <si>
    <t xml:space="preserve">            INTERRUPTORES</t>
  </si>
  <si>
    <t>220 días</t>
  </si>
  <si>
    <t>3616_P000_111_1</t>
  </si>
  <si>
    <t xml:space="preserve">               Emitir orden de compra Interruptores</t>
  </si>
  <si>
    <t>mar 31/05/22</t>
  </si>
  <si>
    <t>3616_P000_111_2</t>
  </si>
  <si>
    <t xml:space="preserve">               Enviar Información detallada y aclaraciones técnicas interruptores</t>
  </si>
  <si>
    <t>mié 1/06/22</t>
  </si>
  <si>
    <t>vie 17/06/22</t>
  </si>
  <si>
    <t>3616_P000_111_3</t>
  </si>
  <si>
    <t xml:space="preserve">               Aprobar planos para fabricación interruptores</t>
  </si>
  <si>
    <t>sáb 18/06/22</t>
  </si>
  <si>
    <t>3616_P000_111_4</t>
  </si>
  <si>
    <t xml:space="preserve">               Fabricar Interruptores</t>
  </si>
  <si>
    <t>120 días</t>
  </si>
  <si>
    <t>3616_P000_111_5</t>
  </si>
  <si>
    <t xml:space="preserve">               Realizar FAT Interruptores</t>
  </si>
  <si>
    <t>lun 28/11/22</t>
  </si>
  <si>
    <t>3616_P000_111_6</t>
  </si>
  <si>
    <t xml:space="preserve">               Realizar Transporte internacional Interruptores</t>
  </si>
  <si>
    <t>mar 29/11/22</t>
  </si>
  <si>
    <t>jue 19/01/23</t>
  </si>
  <si>
    <t>3616_P000_111_7</t>
  </si>
  <si>
    <t xml:space="preserve">               Realizar Transporte a sitio Interruptores</t>
  </si>
  <si>
    <t>vie 20/01/23</t>
  </si>
  <si>
    <t>3616_P000_112</t>
  </si>
  <si>
    <t xml:space="preserve">            SECCIONADORES</t>
  </si>
  <si>
    <t>3616_P000_112_1</t>
  </si>
  <si>
    <t xml:space="preserve">               Emitir orden de compra Seccionadores</t>
  </si>
  <si>
    <t>mié 25/05/22</t>
  </si>
  <si>
    <t>3616_P000_112_2</t>
  </si>
  <si>
    <t xml:space="preserve">               Enviar Información detallada y aclaraciones técnicas Seccionadores</t>
  </si>
  <si>
    <t>sáb 11/06/22</t>
  </si>
  <si>
    <t>3616_P000_112_3</t>
  </si>
  <si>
    <t xml:space="preserve">                Aprobar planos para fabricación Seccionadores</t>
  </si>
  <si>
    <t>3616_P000_112_4</t>
  </si>
  <si>
    <t xml:space="preserve">               Fabricar Seccionadores</t>
  </si>
  <si>
    <t>125 días</t>
  </si>
  <si>
    <t>vie 24/06/22</t>
  </si>
  <si>
    <t>3616_P000_112_5</t>
  </si>
  <si>
    <t xml:space="preserve">               Realizar FAT Seccionadores</t>
  </si>
  <si>
    <t>3616_P000_112_6</t>
  </si>
  <si>
    <t xml:space="preserve">               Realizar Transporte internacional Seccionadores</t>
  </si>
  <si>
    <t>3616_P000_112_7</t>
  </si>
  <si>
    <t xml:space="preserve">               Realizar Transporte a sitio Seccionadores</t>
  </si>
  <si>
    <t>3616_P000_113</t>
  </si>
  <si>
    <t xml:space="preserve">            TRANSFORMADORES DE CORRIENTE</t>
  </si>
  <si>
    <t>3616_P000_113_1</t>
  </si>
  <si>
    <t xml:space="preserve">               Emitir orden de compra Transformadores de corriente</t>
  </si>
  <si>
    <t>3616_P000_113_2</t>
  </si>
  <si>
    <t xml:space="preserve">               Enviar Información detallada y aclaraciones técnicas Transformadores de corriente</t>
  </si>
  <si>
    <t>3616_P000_113_3</t>
  </si>
  <si>
    <t xml:space="preserve">                Aprobar planos para fabricación Transformadores de corriente</t>
  </si>
  <si>
    <t>3616_P000_113_4</t>
  </si>
  <si>
    <t xml:space="preserve">               Fabricar Transformadores de corriente</t>
  </si>
  <si>
    <t>3616_P000_113_5</t>
  </si>
  <si>
    <t xml:space="preserve">               Realizar FAT Transformadores de corriente</t>
  </si>
  <si>
    <t>3616_P000_113_6</t>
  </si>
  <si>
    <t xml:space="preserve">               Realizar Transporte internacional Transformadores de corriente</t>
  </si>
  <si>
    <t>3616_P000_113_7</t>
  </si>
  <si>
    <t xml:space="preserve">               Realizar Transporte a sitio Transformadores de corriente</t>
  </si>
  <si>
    <t>3616_P000_114</t>
  </si>
  <si>
    <t xml:space="preserve">            TRANSFORMADORES DE TENSIÓN</t>
  </si>
  <si>
    <t>3616_P000_114_1</t>
  </si>
  <si>
    <t xml:space="preserve">               Emitir orden de compra Transformadores de tensión</t>
  </si>
  <si>
    <t>3616_P000_114_2</t>
  </si>
  <si>
    <t xml:space="preserve">               Enviar Información detallada y aclaraciones técnicas Transformadores de tensión</t>
  </si>
  <si>
    <t>3616_P000_114_3</t>
  </si>
  <si>
    <t xml:space="preserve">                Aprobar planos para fabricación Transformadores de tensión</t>
  </si>
  <si>
    <t>mar 5/07/22</t>
  </si>
  <si>
    <t>3616_P000_114_4</t>
  </si>
  <si>
    <t xml:space="preserve">               Fabricar Transformadores de tensión</t>
  </si>
  <si>
    <t>3616_P000_114_5</t>
  </si>
  <si>
    <t xml:space="preserve">               Realizar FAT Transformadores de tensión</t>
  </si>
  <si>
    <t>3616_P000_114_6</t>
  </si>
  <si>
    <t xml:space="preserve">               Realizar Transporte internacional Transformadores de tensión</t>
  </si>
  <si>
    <t>lun 5/12/22</t>
  </si>
  <si>
    <t>3616_P000_114_7</t>
  </si>
  <si>
    <t xml:space="preserve">               Realizar Transporte a sitio Transformadores de tensión</t>
  </si>
  <si>
    <t>jue 26/01/23</t>
  </si>
  <si>
    <t>3616_P000_115</t>
  </si>
  <si>
    <t xml:space="preserve">            PARARRAYOS</t>
  </si>
  <si>
    <t>3616_P000_115_1</t>
  </si>
  <si>
    <t xml:space="preserve">               Emitir orden de compra Pararrayos</t>
  </si>
  <si>
    <t>3616_P000_115_2</t>
  </si>
  <si>
    <t xml:space="preserve">               Enviar Información detallada y aclaraciones técnicas Pararrayos</t>
  </si>
  <si>
    <t>3616_P000_115_3</t>
  </si>
  <si>
    <t xml:space="preserve">                Aprobar planos para fabricación Pararrayos</t>
  </si>
  <si>
    <t>3616_P000_115_4</t>
  </si>
  <si>
    <t xml:space="preserve">               Fabricar Pararrayos</t>
  </si>
  <si>
    <t>3616_P000_115_5</t>
  </si>
  <si>
    <t xml:space="preserve">               Realizar FAT Pararrayos</t>
  </si>
  <si>
    <t>3616_P000_115_6</t>
  </si>
  <si>
    <t xml:space="preserve">               Realizar Transporte internacional Pararrayos</t>
  </si>
  <si>
    <t>3616_P000_115_7</t>
  </si>
  <si>
    <t xml:space="preserve">               Realizar Transporte a sitio Pararrayos</t>
  </si>
  <si>
    <t>3616_P000_2</t>
  </si>
  <si>
    <t xml:space="preserve">      ESTRUCTURAS METÁLICAS</t>
  </si>
  <si>
    <t>117 días</t>
  </si>
  <si>
    <t>mar 28/02/23</t>
  </si>
  <si>
    <t>3616_P000_21</t>
  </si>
  <si>
    <t xml:space="preserve">         Emitir Orden de compra estructuras metálicas</t>
  </si>
  <si>
    <t>3616_P000_22</t>
  </si>
  <si>
    <t xml:space="preserve">         Fabricar prototipos</t>
  </si>
  <si>
    <t>3616_P000_23</t>
  </si>
  <si>
    <t xml:space="preserve">         Realizar Inspección de prototipos</t>
  </si>
  <si>
    <t>lun 21/11/22</t>
  </si>
  <si>
    <t>3616_P000_24</t>
  </si>
  <si>
    <t xml:space="preserve">         Fabricar estructuras metálicas</t>
  </si>
  <si>
    <t>65 días</t>
  </si>
  <si>
    <t>sáb 4/02/23</t>
  </si>
  <si>
    <t>3616_P000_25</t>
  </si>
  <si>
    <t xml:space="preserve">         Realizar transporte internacional estructuras metálicas</t>
  </si>
  <si>
    <t>lun 6/02/23</t>
  </si>
  <si>
    <t>mié 22/02/23</t>
  </si>
  <si>
    <t>3616_P000_26</t>
  </si>
  <si>
    <t xml:space="preserve">         Transportar a sitio estructuras metálicas</t>
  </si>
  <si>
    <t>3616_P000_5</t>
  </si>
  <si>
    <t xml:space="preserve">       CABLES Y CONDUCTORES, CONECTORES</t>
  </si>
  <si>
    <t>142 días</t>
  </si>
  <si>
    <t>vie 3/03/23</t>
  </si>
  <si>
    <t>3616_P000_51</t>
  </si>
  <si>
    <t xml:space="preserve">         CABLES DE BAJA TENSIÓN</t>
  </si>
  <si>
    <t>110 días</t>
  </si>
  <si>
    <t>mié 1/03/23</t>
  </si>
  <si>
    <t>3616_P000_511</t>
  </si>
  <si>
    <t xml:space="preserve">            Emitir orden de compra Cables de baja tensión</t>
  </si>
  <si>
    <t>3616_P000_512</t>
  </si>
  <si>
    <t xml:space="preserve">            Enviar Información detallada y aclaraciones técnicas Cables de baja tensión</t>
  </si>
  <si>
    <t>3616_P000_513</t>
  </si>
  <si>
    <t xml:space="preserve">            Fabricar Cables de baja tensión</t>
  </si>
  <si>
    <t>50 días</t>
  </si>
  <si>
    <t>vie 13/01/23</t>
  </si>
  <si>
    <t>3616_P000_514</t>
  </si>
  <si>
    <t xml:space="preserve">            Realizar FAT Cables de baja tensión</t>
  </si>
  <si>
    <t>sáb 14/01/23</t>
  </si>
  <si>
    <t>3616_P000_515</t>
  </si>
  <si>
    <t xml:space="preserve">            Realizar Transporte internacional Cables de baja tensión</t>
  </si>
  <si>
    <t>3616_P000_516</t>
  </si>
  <si>
    <t xml:space="preserve">            Realizar Transporte a sitio Cables de baja tensión</t>
  </si>
  <si>
    <t>3616_P000_52</t>
  </si>
  <si>
    <t xml:space="preserve">         CONDUCTORES</t>
  </si>
  <si>
    <t>107 días</t>
  </si>
  <si>
    <t>3616_P000_521</t>
  </si>
  <si>
    <t xml:space="preserve">            Emitir orden de compra Conductores</t>
  </si>
  <si>
    <t>3616_P000_522</t>
  </si>
  <si>
    <t xml:space="preserve">            Enviar Información detallada y aclaraciones técnicas Conductores</t>
  </si>
  <si>
    <t>vie 11/11/22</t>
  </si>
  <si>
    <t>3616_P000_523</t>
  </si>
  <si>
    <t xml:space="preserve">            Fabricar Conductores</t>
  </si>
  <si>
    <t>3616_P000_524</t>
  </si>
  <si>
    <t xml:space="preserve">            Realizar FAT Conductores</t>
  </si>
  <si>
    <t>2 días</t>
  </si>
  <si>
    <t>sáb 21/01/23</t>
  </si>
  <si>
    <t>3616_P000_525</t>
  </si>
  <si>
    <t xml:space="preserve">            Realizar Transporte internacional Conductores</t>
  </si>
  <si>
    <t>lun 23/01/23</t>
  </si>
  <si>
    <t>lun 20/02/23</t>
  </si>
  <si>
    <t>3616_P000_526</t>
  </si>
  <si>
    <t xml:space="preserve">            Realizar Transporte a sitio Conductores</t>
  </si>
  <si>
    <t>mar 21/02/23</t>
  </si>
  <si>
    <t>3616_P000_53</t>
  </si>
  <si>
    <t xml:space="preserve">         AISLADORES TIPO POSTE</t>
  </si>
  <si>
    <t>3616_P000_531</t>
  </si>
  <si>
    <t xml:space="preserve">            Emitir orden de compra Aisladores de soporte</t>
  </si>
  <si>
    <t>3616_P000_532</t>
  </si>
  <si>
    <t xml:space="preserve">            Enviar Información detallada y aclaraciones técnicas Aisladores de soporte</t>
  </si>
  <si>
    <t>3616_P000_533</t>
  </si>
  <si>
    <t xml:space="preserve">             Aprobar planos para fabricación Aisladores de soporte</t>
  </si>
  <si>
    <t>3616_P000_534</t>
  </si>
  <si>
    <t xml:space="preserve">            Fabricar Aisladores de soporte</t>
  </si>
  <si>
    <t>3616_P000_535</t>
  </si>
  <si>
    <t xml:space="preserve">            Realizar FAT Aisladores de soporte</t>
  </si>
  <si>
    <t>3616_P000_536</t>
  </si>
  <si>
    <t xml:space="preserve">            Realizar Transporte internacional Aisladores de soporte</t>
  </si>
  <si>
    <t>sáb 10/12/22</t>
  </si>
  <si>
    <t>3616_P000_537</t>
  </si>
  <si>
    <t xml:space="preserve">            Realizar Transporte a sitio Aisladores de soporte</t>
  </si>
  <si>
    <t>3616_P000_54</t>
  </si>
  <si>
    <t xml:space="preserve">         CADENAS DE AISLADORES</t>
  </si>
  <si>
    <t>90 días</t>
  </si>
  <si>
    <t>vie 17/02/23</t>
  </si>
  <si>
    <t>3616_P000_541</t>
  </si>
  <si>
    <t xml:space="preserve">            Emitir orden de compra Cadenas de aisladores</t>
  </si>
  <si>
    <t>3616_P000_542</t>
  </si>
  <si>
    <t xml:space="preserve">            Enviar Información detallada y aclaraciones técnicas Cadenas de aisladores</t>
  </si>
  <si>
    <t>3616_P000_543</t>
  </si>
  <si>
    <t xml:space="preserve">             Aprobar planos para fabricación Cadenas de aisladores</t>
  </si>
  <si>
    <t>3616_P000_544</t>
  </si>
  <si>
    <t xml:space="preserve">            Fabricar Cadenas de aisladores</t>
  </si>
  <si>
    <t>lun 2/01/23</t>
  </si>
  <si>
    <t>3616_P000_545</t>
  </si>
  <si>
    <t xml:space="preserve">            Realizar FAT Cadenas de aisladores</t>
  </si>
  <si>
    <t>mar 3/01/23</t>
  </si>
  <si>
    <t>3616_P000_546</t>
  </si>
  <si>
    <t xml:space="preserve">            Realizar Transporte internacional Cadenas de aisladores</t>
  </si>
  <si>
    <t>lun 9/01/23</t>
  </si>
  <si>
    <t>sáb 11/02/23</t>
  </si>
  <si>
    <t>3616_P000_547</t>
  </si>
  <si>
    <t xml:space="preserve">            Realizar Transporte a sitio Cadenas de aisladores</t>
  </si>
  <si>
    <t>3616_P000_55</t>
  </si>
  <si>
    <t xml:space="preserve">         CONECTORES</t>
  </si>
  <si>
    <t>3616_P000_551</t>
  </si>
  <si>
    <t xml:space="preserve">            Emitir orden de compra Conectores</t>
  </si>
  <si>
    <t>3616_P000_552</t>
  </si>
  <si>
    <t xml:space="preserve">            Enviar Información detallada y aclaraciones técnicas Conectores</t>
  </si>
  <si>
    <t>3616_P000_553</t>
  </si>
  <si>
    <t xml:space="preserve">             Aprobar planos para fabricación Conectores</t>
  </si>
  <si>
    <t>3616_P000_554</t>
  </si>
  <si>
    <t xml:space="preserve">            Fabricar Conectores</t>
  </si>
  <si>
    <t>mar 27/12/22</t>
  </si>
  <si>
    <t>3616_P000_555</t>
  </si>
  <si>
    <t xml:space="preserve">            Realizar FAT Conectores</t>
  </si>
  <si>
    <t>mié 28/12/22</t>
  </si>
  <si>
    <t>3616_P000_556</t>
  </si>
  <si>
    <t xml:space="preserve">            Realizar Transporte internacional Conectores</t>
  </si>
  <si>
    <t>3616_P000_557</t>
  </si>
  <si>
    <t xml:space="preserve">            Realizar Transporte a sitio Conectores</t>
  </si>
  <si>
    <t>sáb 18/02/23</t>
  </si>
  <si>
    <t>3616_P000_6</t>
  </si>
  <si>
    <t xml:space="preserve">       SERVICIOS AUXILIARES Y CELDAS MT</t>
  </si>
  <si>
    <t>3616_P000_61</t>
  </si>
  <si>
    <t xml:space="preserve">          CELDAS DE MEDIA TENSIÓN</t>
  </si>
  <si>
    <t>3616_P000_611</t>
  </si>
  <si>
    <t xml:space="preserve">            Emitir orden de compra Switchgear 34.5 kV</t>
  </si>
  <si>
    <t>3616_P000_612</t>
  </si>
  <si>
    <t xml:space="preserve">            Enviar Información detallada y aclaraciones técnicas Switchgear 34.5 kV</t>
  </si>
  <si>
    <t>3616_P000_613</t>
  </si>
  <si>
    <t xml:space="preserve">             Aprobar planos para fabricación Switchgear 34.5 kV</t>
  </si>
  <si>
    <t>3616_P000_614</t>
  </si>
  <si>
    <t xml:space="preserve">            Fabricar Switchgear 34.5 kV</t>
  </si>
  <si>
    <t>181 días</t>
  </si>
  <si>
    <t>3616_P000_615</t>
  </si>
  <si>
    <t xml:space="preserve">            Realizar FAT Switchgear 34.5 kV</t>
  </si>
  <si>
    <t>lun 16/01/23</t>
  </si>
  <si>
    <t>mar 17/01/23</t>
  </si>
  <si>
    <t>3616_P000_616</t>
  </si>
  <si>
    <t xml:space="preserve">            Realizar Transporte internacional Switchgear 34.5 kV</t>
  </si>
  <si>
    <t>mié 18/01/23</t>
  </si>
  <si>
    <t>3616_P000_617</t>
  </si>
  <si>
    <t xml:space="preserve">            Realizar Transporte a sitio Switchgear 34.5 kV</t>
  </si>
  <si>
    <t>lun 15/05/23</t>
  </si>
  <si>
    <t>3616_P000_62</t>
  </si>
  <si>
    <t xml:space="preserve">         SERVICIOS AUXILIARES</t>
  </si>
  <si>
    <t>lun 13/03/23</t>
  </si>
  <si>
    <t>3616_P000_621</t>
  </si>
  <si>
    <t xml:space="preserve">            Emitir orden de compra SSAA</t>
  </si>
  <si>
    <t>3616_P000_622</t>
  </si>
  <si>
    <t xml:space="preserve">            Enviar Información detallada y aclaraciones técnicas SSAA</t>
  </si>
  <si>
    <t>3616_P000_623</t>
  </si>
  <si>
    <t xml:space="preserve">             Aprobar planos para fabricación SSAA</t>
  </si>
  <si>
    <t>3616_P000_624</t>
  </si>
  <si>
    <t xml:space="preserve">            Fabricar SSAA</t>
  </si>
  <si>
    <t>3616_P000_625</t>
  </si>
  <si>
    <t xml:space="preserve">            Realizar FAT SSAA</t>
  </si>
  <si>
    <t>3616_P000_626</t>
  </si>
  <si>
    <t xml:space="preserve">            Realizar Transporte internacional SSAA</t>
  </si>
  <si>
    <t>mar 7/03/23</t>
  </si>
  <si>
    <t>3616_P000_627</t>
  </si>
  <si>
    <t xml:space="preserve">            Realizar Transporte a sitio SSAA</t>
  </si>
  <si>
    <t>mié 8/03/23</t>
  </si>
  <si>
    <t>3616_P000_8</t>
  </si>
  <si>
    <t xml:space="preserve">       EQUIPOS DE CONTROL, PROTECCIÓN Y TELECOMUNICACIONES</t>
  </si>
  <si>
    <t>215 días</t>
  </si>
  <si>
    <t>3616_P000_81</t>
  </si>
  <si>
    <t xml:space="preserve">          SISTEMAS DE CONTROL Y PROTECCIÓN</t>
  </si>
  <si>
    <t>3616_P000_811</t>
  </si>
  <si>
    <t xml:space="preserve">            Emitir orden de compra Equipos C&amp;P y Medida</t>
  </si>
  <si>
    <t>lun 11/07/22</t>
  </si>
  <si>
    <t>3616_P000_812</t>
  </si>
  <si>
    <t xml:space="preserve">            Enviar Información detallada y aclaraciones técnicas Equipos C&amp;P y Medida</t>
  </si>
  <si>
    <t>mar 12/07/22</t>
  </si>
  <si>
    <t>vie 22/07/22</t>
  </si>
  <si>
    <t>3616_P000_813</t>
  </si>
  <si>
    <t xml:space="preserve">            Fabricar Equipos C&amp;P y Medida</t>
  </si>
  <si>
    <t>155 días</t>
  </si>
  <si>
    <t>3616_P000_814</t>
  </si>
  <si>
    <t xml:space="preserve">            Realizar Transporte internacional Equipos C&amp;P y Medida</t>
  </si>
  <si>
    <t>3616_P000_815</t>
  </si>
  <si>
    <t xml:space="preserve">            Realizar Transporte a sitio Equipos C&amp;P y Medida</t>
  </si>
  <si>
    <t>jue 2/03/23</t>
  </si>
  <si>
    <t>3616_P000_82</t>
  </si>
  <si>
    <t xml:space="preserve">         EQUIPOS DE TELECOMUNICACIONES</t>
  </si>
  <si>
    <t>170 días</t>
  </si>
  <si>
    <t>3616_P000_822</t>
  </si>
  <si>
    <t xml:space="preserve">            Emitir orden de compra Equipos Telecomunicaciones</t>
  </si>
  <si>
    <t>jue 1/09/22</t>
  </si>
  <si>
    <t>3616_P000_823</t>
  </si>
  <si>
    <t xml:space="preserve">            Enviar Información detallada y aclaraciones técnicas Equipos Telecomunicaciones</t>
  </si>
  <si>
    <t>3616_P000_824</t>
  </si>
  <si>
    <t xml:space="preserve">            Fabricar Equipos Telecomunicaciones</t>
  </si>
  <si>
    <t>85 días</t>
  </si>
  <si>
    <t>3616_P000_825</t>
  </si>
  <si>
    <t xml:space="preserve">            Realizar FAT Equipos Telecomunicaciones</t>
  </si>
  <si>
    <t>3616_P000_826</t>
  </si>
  <si>
    <t xml:space="preserve">            Realizar Transporte internacional Equipos Telecomunicaciones</t>
  </si>
  <si>
    <t>3616_P000_827</t>
  </si>
  <si>
    <t xml:space="preserve">            Realizar Transporte a sitio Equipos Telecomunicaciones</t>
  </si>
  <si>
    <t>3616_SP01</t>
  </si>
  <si>
    <t xml:space="preserve">   SP01-SECUNDARIA</t>
  </si>
  <si>
    <t>290 días</t>
  </si>
  <si>
    <t>vie 5/08/22</t>
  </si>
  <si>
    <t>sáb 8/07/23</t>
  </si>
  <si>
    <t>3616_C000</t>
  </si>
  <si>
    <t xml:space="preserve">   C000-CONSTRUCCIÓN</t>
  </si>
  <si>
    <t>278 días</t>
  </si>
  <si>
    <t>jue 3/08/23</t>
  </si>
  <si>
    <t>3616_C000_0</t>
  </si>
  <si>
    <t>3616_C000_01</t>
  </si>
  <si>
    <t xml:space="preserve">         Realizar Movilización</t>
  </si>
  <si>
    <t>3616_C000_02</t>
  </si>
  <si>
    <t xml:space="preserve">         Construir Obras provisionales</t>
  </si>
  <si>
    <t>7 días</t>
  </si>
  <si>
    <t>3616_C000_3</t>
  </si>
  <si>
    <t>273 días</t>
  </si>
  <si>
    <t>3616_C000_31</t>
  </si>
  <si>
    <t xml:space="preserve">         OBRAS CIVILES DE PATIO</t>
  </si>
  <si>
    <t>3616_C000_311</t>
  </si>
  <si>
    <t xml:space="preserve">            ADECUACIÓN DEL TERRENO</t>
  </si>
  <si>
    <t>3616_C000_311_1</t>
  </si>
  <si>
    <t xml:space="preserve">               Realizar Limpieza del terreno</t>
  </si>
  <si>
    <t>3616_C000_311_2</t>
  </si>
  <si>
    <t xml:space="preserve">               Realizar Descapote</t>
  </si>
  <si>
    <t>sáb 8/10/22</t>
  </si>
  <si>
    <t>3616_C000_311_3</t>
  </si>
  <si>
    <t xml:space="preserve">               Realizar Corte</t>
  </si>
  <si>
    <t>3616_C000_311_4</t>
  </si>
  <si>
    <t xml:space="preserve">               Realizar Lleno</t>
  </si>
  <si>
    <t>jue 20/10/22</t>
  </si>
  <si>
    <t>3616_C000_311_5</t>
  </si>
  <si>
    <t xml:space="preserve">               Realizar Engramado taludes</t>
  </si>
  <si>
    <t>mar 25/07/23</t>
  </si>
  <si>
    <t>3616_C000_312</t>
  </si>
  <si>
    <t xml:space="preserve">            Construir vías internas</t>
  </si>
  <si>
    <t>sáb 25/03/23</t>
  </si>
  <si>
    <t>sáb 22/04/23</t>
  </si>
  <si>
    <t>3616_C000_313</t>
  </si>
  <si>
    <t xml:space="preserve">            Construir drenajes</t>
  </si>
  <si>
    <t>vie 27/01/23</t>
  </si>
  <si>
    <t>3616_C000_314</t>
  </si>
  <si>
    <t xml:space="preserve">            CARCAMOS Y DUCTOS</t>
  </si>
  <si>
    <t>sáb 24/12/22</t>
  </si>
  <si>
    <t>3616_C000_314_1</t>
  </si>
  <si>
    <t xml:space="preserve">               Construir Cárcamos</t>
  </si>
  <si>
    <t>42 días</t>
  </si>
  <si>
    <t>vie 10/02/23</t>
  </si>
  <si>
    <t>3616_C000_314_2</t>
  </si>
  <si>
    <t xml:space="preserve">               Construir ductos</t>
  </si>
  <si>
    <t>23 días</t>
  </si>
  <si>
    <t>vie 3/02/23</t>
  </si>
  <si>
    <t>3616_C000_32</t>
  </si>
  <si>
    <t xml:space="preserve">         CIMENTACIONES</t>
  </si>
  <si>
    <t>133 días</t>
  </si>
  <si>
    <t>jue 23/03/23</t>
  </si>
  <si>
    <t>3616_C000_321</t>
  </si>
  <si>
    <t xml:space="preserve">            CIMENTACIONES DE EQUIPOS</t>
  </si>
  <si>
    <t>3616_C000_321_1</t>
  </si>
  <si>
    <t xml:space="preserve">               INTERRUPTORES</t>
  </si>
  <si>
    <t>3616_C000_321_11</t>
  </si>
  <si>
    <t xml:space="preserve">                  Construir zapata</t>
  </si>
  <si>
    <t>3616_C000_321_12</t>
  </si>
  <si>
    <t xml:space="preserve">                  Construir pedestal</t>
  </si>
  <si>
    <t>3616_C000_321_2</t>
  </si>
  <si>
    <t xml:space="preserve">               SECCIONADORES</t>
  </si>
  <si>
    <t>mié 9/11/22</t>
  </si>
  <si>
    <t>3616_C000_321_21</t>
  </si>
  <si>
    <t>3616_C000_321_22</t>
  </si>
  <si>
    <t>jue 3/11/22</t>
  </si>
  <si>
    <t>3616_C000_321_3</t>
  </si>
  <si>
    <t xml:space="preserve">               TRANSFORMADORES DE CORRIENTE</t>
  </si>
  <si>
    <t>3616_C000_321_31</t>
  </si>
  <si>
    <t>lun 14/11/22</t>
  </si>
  <si>
    <t>3616_C000_321_32</t>
  </si>
  <si>
    <t>mar 15/11/22</t>
  </si>
  <si>
    <t>3616_C000_321_4</t>
  </si>
  <si>
    <t xml:space="preserve">               TRANSFORMADORES DE POTENCIAL</t>
  </si>
  <si>
    <t>3616_C000_321_41</t>
  </si>
  <si>
    <t>3616_C000_321_42</t>
  </si>
  <si>
    <t>3616_C000_321_5</t>
  </si>
  <si>
    <t xml:space="preserve">               PARARRAYOS</t>
  </si>
  <si>
    <t>mié 30/11/22</t>
  </si>
  <si>
    <t>3616_C000_321_51</t>
  </si>
  <si>
    <t>3616_C000_321_52</t>
  </si>
  <si>
    <t>3616_C000_321_6</t>
  </si>
  <si>
    <t xml:space="preserve">               AISLADORES PEDESTAL</t>
  </si>
  <si>
    <t>jue 1/12/22</t>
  </si>
  <si>
    <t>mié 14/12/22</t>
  </si>
  <si>
    <t>3616_C000_321_61</t>
  </si>
  <si>
    <t>3616_C000_321_62</t>
  </si>
  <si>
    <t>jue 8/12/22</t>
  </si>
  <si>
    <t>3616_C000_321_7</t>
  </si>
  <si>
    <t xml:space="preserve">                OTROS EQUIPOS DE PATIO (postes metálicos)</t>
  </si>
  <si>
    <t>3616_C000_322</t>
  </si>
  <si>
    <t xml:space="preserve">                CIMENTACIONES DE PÓRTICOS</t>
  </si>
  <si>
    <t>14 días</t>
  </si>
  <si>
    <t>3616_C000_323</t>
  </si>
  <si>
    <t xml:space="preserve">                CIMENTACIONES GRUPO ELECTRÓGENO</t>
  </si>
  <si>
    <t>3616_C000_323_1</t>
  </si>
  <si>
    <t xml:space="preserve">                  Construir fundación grupo electrógeno</t>
  </si>
  <si>
    <t>mar 14/03/23</t>
  </si>
  <si>
    <t>3616_C000_323_2</t>
  </si>
  <si>
    <t xml:space="preserve">                  Construir Fundación tanque de combustible grupo electrógeno</t>
  </si>
  <si>
    <t>mié 15/03/23</t>
  </si>
  <si>
    <t>3616_C000_33</t>
  </si>
  <si>
    <t xml:space="preserve">         OBRAS CIVILES TRANSFORMADORES Y REACTORES</t>
  </si>
  <si>
    <t>95 días</t>
  </si>
  <si>
    <t>3616_C000_331</t>
  </si>
  <si>
    <t xml:space="preserve">            Obras civiles transformadores y autotransformadores</t>
  </si>
  <si>
    <t>mar 13/12/22</t>
  </si>
  <si>
    <t>vie 30/12/22</t>
  </si>
  <si>
    <t>3616_C000_332</t>
  </si>
  <si>
    <t xml:space="preserve">            Cimentación transformador servicios auxiliares y zig-zag</t>
  </si>
  <si>
    <t>3616_C000_332_1</t>
  </si>
  <si>
    <t xml:space="preserve">               Construir fundación transformador de potencia</t>
  </si>
  <si>
    <t>32 días</t>
  </si>
  <si>
    <t>lun 12/12/22</t>
  </si>
  <si>
    <t>3616_C000_332_2</t>
  </si>
  <si>
    <t xml:space="preserve">               Construir Fundación Transformador de SSAA</t>
  </si>
  <si>
    <t>mié 1/02/23</t>
  </si>
  <si>
    <t>3616_C000_333</t>
  </si>
  <si>
    <t xml:space="preserve">             Tanques colectores</t>
  </si>
  <si>
    <t>3616_C000_35</t>
  </si>
  <si>
    <t xml:space="preserve">         EDIFICIO DE CONTROL</t>
  </si>
  <si>
    <t>123 días</t>
  </si>
  <si>
    <t>3616_C000_351</t>
  </si>
  <si>
    <t xml:space="preserve">            ESTRUCTURA</t>
  </si>
  <si>
    <t>jue 9/02/23</t>
  </si>
  <si>
    <t>3616_C000_351_1</t>
  </si>
  <si>
    <t xml:space="preserve">               EXCAVACIÓN CIMENTACIÓN ZAPATAS</t>
  </si>
  <si>
    <t>3616_C000_351_2</t>
  </si>
  <si>
    <t xml:space="preserve">               CIMENTACIONES</t>
  </si>
  <si>
    <t>57 días</t>
  </si>
  <si>
    <t>3616_C000_351_21</t>
  </si>
  <si>
    <t xml:space="preserve">                  Solado de limpieza</t>
  </si>
  <si>
    <t>3 días</t>
  </si>
  <si>
    <t>3616_C000_351_22</t>
  </si>
  <si>
    <t xml:space="preserve">                  Instalación de acero de refuerzo zapatas</t>
  </si>
  <si>
    <t>sáb 12/11/22</t>
  </si>
  <si>
    <t>vie 18/11/22</t>
  </si>
  <si>
    <t>3616_C000_351_23</t>
  </si>
  <si>
    <t xml:space="preserve">                  Colocación de concretos zapatas</t>
  </si>
  <si>
    <t>sáb 19/11/22</t>
  </si>
  <si>
    <t>vie 25/11/22</t>
  </si>
  <si>
    <t>3616_C000_351_24</t>
  </si>
  <si>
    <t xml:space="preserve">                  Instalación de acero de refuerzo pedestales</t>
  </si>
  <si>
    <t>3616_C000_351_25</t>
  </si>
  <si>
    <t xml:space="preserve">                  Colocación de concreto pedestales</t>
  </si>
  <si>
    <t>4 días</t>
  </si>
  <si>
    <t>3616_C000_351_26</t>
  </si>
  <si>
    <t xml:space="preserve">                  Lleno alrededor de los pedestales</t>
  </si>
  <si>
    <t>lun 19/12/22</t>
  </si>
  <si>
    <t>jue 29/12/22</t>
  </si>
  <si>
    <t>3616_C000_351_27</t>
  </si>
  <si>
    <t xml:space="preserve">                  Colocación de solado vigas de cimentación</t>
  </si>
  <si>
    <t>3616_C000_351_28</t>
  </si>
  <si>
    <t xml:space="preserve">                  Colocación de acero de refuerzo vigas de cimentación</t>
  </si>
  <si>
    <t>lun 26/12/22</t>
  </si>
  <si>
    <t>3616_C000_351_29</t>
  </si>
  <si>
    <t xml:space="preserve">                  Colocación de concreto vigas de cimentación</t>
  </si>
  <si>
    <t>3616_C000_351_210</t>
  </si>
  <si>
    <t xml:space="preserve">                  Lleno alrededro de las vigas de cimentación</t>
  </si>
  <si>
    <t>mar 10/01/23</t>
  </si>
  <si>
    <t>3616_C000_351_3</t>
  </si>
  <si>
    <t xml:space="preserve">                INSTALACIÓN MALLA A TIERRA</t>
  </si>
  <si>
    <t>3616_C000_351_4</t>
  </si>
  <si>
    <t xml:space="preserve">               LOSA DE PISO</t>
  </si>
  <si>
    <t>3616_C000_351_41</t>
  </si>
  <si>
    <t xml:space="preserve">                  Colocación de solado de limpieza</t>
  </si>
  <si>
    <t>3616_C000_351_42</t>
  </si>
  <si>
    <t xml:space="preserve">                  Instalación de acero de refuerzo losa</t>
  </si>
  <si>
    <t>3616_C000_351_43</t>
  </si>
  <si>
    <t xml:space="preserve">                  Colocación de concreto</t>
  </si>
  <si>
    <t>3616_C000_351_5</t>
  </si>
  <si>
    <t xml:space="preserve">               COLUMNAS</t>
  </si>
  <si>
    <t>3616_C000_351_51</t>
  </si>
  <si>
    <t xml:space="preserve">                  Instalación de acero de refuerzo</t>
  </si>
  <si>
    <t>jue 5/01/23</t>
  </si>
  <si>
    <t>3616_C000_351_52</t>
  </si>
  <si>
    <t xml:space="preserve">                  Colocación de concreto columnas</t>
  </si>
  <si>
    <t>3616_C000_351_6</t>
  </si>
  <si>
    <t xml:space="preserve">               VIGAS AEREAS</t>
  </si>
  <si>
    <t>22 días</t>
  </si>
  <si>
    <t>3616_C000_351_61</t>
  </si>
  <si>
    <t xml:space="preserve">                  Colocación de obra falsa para las vigas</t>
  </si>
  <si>
    <t>mar 24/01/23</t>
  </si>
  <si>
    <t>3616_C000_351_62</t>
  </si>
  <si>
    <t>lun 30/01/23</t>
  </si>
  <si>
    <t>3616_C000_351_63</t>
  </si>
  <si>
    <t>3616_C000_351_64</t>
  </si>
  <si>
    <t xml:space="preserve">                  Retiro de obra falsa vigas</t>
  </si>
  <si>
    <t>mar 7/02/23</t>
  </si>
  <si>
    <t>3616_C000_352</t>
  </si>
  <si>
    <t xml:space="preserve">            ACABADOS</t>
  </si>
  <si>
    <t>41 días</t>
  </si>
  <si>
    <t>3616_C000_352_1</t>
  </si>
  <si>
    <t xml:space="preserve">               MAPOSTERIA</t>
  </si>
  <si>
    <t>33 días</t>
  </si>
  <si>
    <t>jue 16/03/23</t>
  </si>
  <si>
    <t>3616_C000_352_11</t>
  </si>
  <si>
    <t xml:space="preserve">                  Instalación de mamposteria</t>
  </si>
  <si>
    <t>vie 10/03/23</t>
  </si>
  <si>
    <t>3616_C000_352_12</t>
  </si>
  <si>
    <t xml:space="preserve">                  Construcción de vigas dintel</t>
  </si>
  <si>
    <t>sáb 11/03/23</t>
  </si>
  <si>
    <t>3616_C000_352_13</t>
  </si>
  <si>
    <t xml:space="preserve">                  Instalación de enchapes</t>
  </si>
  <si>
    <t>3616_C000_352_14</t>
  </si>
  <si>
    <t xml:space="preserve">                  pituras</t>
  </si>
  <si>
    <t>3616_C000_352_2</t>
  </si>
  <si>
    <t xml:space="preserve">               CARPINTERIA METALICA</t>
  </si>
  <si>
    <t>vie 17/03/23</t>
  </si>
  <si>
    <t>3616_C000_352_21</t>
  </si>
  <si>
    <t xml:space="preserve">                  Instalación de puertas y ventanas</t>
  </si>
  <si>
    <t>3616_C000_352_22</t>
  </si>
  <si>
    <t xml:space="preserve">                  Tapas de lámina de alfajor para cárcamos</t>
  </si>
  <si>
    <t>3616_C000_352_23</t>
  </si>
  <si>
    <t xml:space="preserve">                  Instalación de canales (Canoa pluvial)</t>
  </si>
  <si>
    <t>sáb 4/03/23</t>
  </si>
  <si>
    <t>3616_C000_352_3</t>
  </si>
  <si>
    <t xml:space="preserve">                MOVILIARIO</t>
  </si>
  <si>
    <t>3616_C000_352_4</t>
  </si>
  <si>
    <t xml:space="preserve">                CUBIERTA</t>
  </si>
  <si>
    <t>lun 27/02/23</t>
  </si>
  <si>
    <t>3616_C000_353</t>
  </si>
  <si>
    <t xml:space="preserve">            REDES </t>
  </si>
  <si>
    <t>mié 15/02/23</t>
  </si>
  <si>
    <t>3616_C000_353_1</t>
  </si>
  <si>
    <t xml:space="preserve">               Construcción del carcamos de control y potencia</t>
  </si>
  <si>
    <t>3616_C000_353_2</t>
  </si>
  <si>
    <t xml:space="preserve">               Construcciòn de cajas</t>
  </si>
  <si>
    <t>jue 2/02/23</t>
  </si>
  <si>
    <t>mié 8/02/23</t>
  </si>
  <si>
    <t>3616_C000_353_3</t>
  </si>
  <si>
    <t xml:space="preserve">               Instalaciòn de tuberia</t>
  </si>
  <si>
    <t>3616_C000_354</t>
  </si>
  <si>
    <t xml:space="preserve">             REDES ELÉCTRICAS</t>
  </si>
  <si>
    <t>jue 16/02/23</t>
  </si>
  <si>
    <t>3616_C000_354_1</t>
  </si>
  <si>
    <t xml:space="preserve">               Construcciòn de ductos</t>
  </si>
  <si>
    <t>3616_C000_354_2</t>
  </si>
  <si>
    <t>3616_C000_36</t>
  </si>
  <si>
    <t xml:space="preserve">         TRABAJOS COMPLEMENTARIOS</t>
  </si>
  <si>
    <t>81 días</t>
  </si>
  <si>
    <t>jue 25/05/23</t>
  </si>
  <si>
    <t>3616_C000_361</t>
  </si>
  <si>
    <t xml:space="preserve">            Construir Cerramiento</t>
  </si>
  <si>
    <t>lun 27/03/23</t>
  </si>
  <si>
    <t>3616_C000_362</t>
  </si>
  <si>
    <t xml:space="preserve">            Instalar Postes alumbrado</t>
  </si>
  <si>
    <t>mar 18/04/23</t>
  </si>
  <si>
    <t>lun 1/05/23</t>
  </si>
  <si>
    <t>3616_C000_363</t>
  </si>
  <si>
    <t xml:space="preserve">            Acabado de patio en grava</t>
  </si>
  <si>
    <t>3616_C000_364</t>
  </si>
  <si>
    <t xml:space="preserve">            Llenos exteriores</t>
  </si>
  <si>
    <t>mar 9/05/23</t>
  </si>
  <si>
    <t>3616_C000_365</t>
  </si>
  <si>
    <t xml:space="preserve">            Andenes</t>
  </si>
  <si>
    <t>mar 16/05/23</t>
  </si>
  <si>
    <t>lun 22/05/23</t>
  </si>
  <si>
    <t>3616_C000_366</t>
  </si>
  <si>
    <t xml:space="preserve">            Rampa de acceso</t>
  </si>
  <si>
    <t>mar 23/05/23</t>
  </si>
  <si>
    <t>3616_M000</t>
  </si>
  <si>
    <t xml:space="preserve">   M000-MONTAJE</t>
  </si>
  <si>
    <t>88 días</t>
  </si>
  <si>
    <t>3616_M000_1</t>
  </si>
  <si>
    <t xml:space="preserve">      EQUIPOS ELECTROMECÁNICOS</t>
  </si>
  <si>
    <t>27 días</t>
  </si>
  <si>
    <t>3616_M000_11</t>
  </si>
  <si>
    <t xml:space="preserve">         EQUIPOS ESPECIALES</t>
  </si>
  <si>
    <t>3616_M000_111</t>
  </si>
  <si>
    <t xml:space="preserve">            Realizar instalación de transformador de potencia</t>
  </si>
  <si>
    <t>3616_M000_14</t>
  </si>
  <si>
    <t>3616_M000_141</t>
  </si>
  <si>
    <t xml:space="preserve">            Instalar Interruptores</t>
  </si>
  <si>
    <t>3616_M000_142</t>
  </si>
  <si>
    <t xml:space="preserve">            Instalar Seccionadores</t>
  </si>
  <si>
    <t>lun 6/03/23</t>
  </si>
  <si>
    <t>3616_M000_143</t>
  </si>
  <si>
    <t xml:space="preserve">            Instalar Transformadores de corriente</t>
  </si>
  <si>
    <t>3616_M000_144</t>
  </si>
  <si>
    <t xml:space="preserve">            Instalar Transformadores de tensión</t>
  </si>
  <si>
    <t>mar 21/03/23</t>
  </si>
  <si>
    <t>3616_M000_145</t>
  </si>
  <si>
    <t xml:space="preserve">            Instalar Pararrayos</t>
  </si>
  <si>
    <t>mié 22/03/23</t>
  </si>
  <si>
    <t>3616_M000_146</t>
  </si>
  <si>
    <t xml:space="preserve">            Instalar Ailsadores tipo poste</t>
  </si>
  <si>
    <t>sáb 18/03/23</t>
  </si>
  <si>
    <t>3616_M000_2</t>
  </si>
  <si>
    <t>3616_M000_21</t>
  </si>
  <si>
    <t xml:space="preserve">         ESTRUCTURAS METÁLCIAS PORTICOS</t>
  </si>
  <si>
    <t>3616_M000_211</t>
  </si>
  <si>
    <t xml:space="preserve">            Realizar montaje de Estructuras Pórticos de Línea</t>
  </si>
  <si>
    <t>3616_M000_22</t>
  </si>
  <si>
    <t xml:space="preserve">         SOPORTES DE EQUIPOS</t>
  </si>
  <si>
    <t>3616_M000_221</t>
  </si>
  <si>
    <t xml:space="preserve">            Montar Estructuras Interruptores</t>
  </si>
  <si>
    <t>3616_M000_222</t>
  </si>
  <si>
    <t xml:space="preserve">            Realizar montaje de estructuras Seccionadores</t>
  </si>
  <si>
    <t>3616_M000_223</t>
  </si>
  <si>
    <t xml:space="preserve">            Montar Estructuras Transformadores de Corriente</t>
  </si>
  <si>
    <t>3616_M000_224</t>
  </si>
  <si>
    <t xml:space="preserve">            Montar Estructuras Transformadores de tensión</t>
  </si>
  <si>
    <t>jue 9/03/23</t>
  </si>
  <si>
    <t>3616_M000_225</t>
  </si>
  <si>
    <t xml:space="preserve">            Montar Estructuras Pararrayos</t>
  </si>
  <si>
    <t>3616_M000_226</t>
  </si>
  <si>
    <t xml:space="preserve">            Montar Estructuras Aisladores Pedestal</t>
  </si>
  <si>
    <t>3616_M000_5</t>
  </si>
  <si>
    <t>39 días</t>
  </si>
  <si>
    <t>vie 28/04/23</t>
  </si>
  <si>
    <t>3616_M000_51</t>
  </si>
  <si>
    <t xml:space="preserve">         Realizar Tendido de templas y barrajes</t>
  </si>
  <si>
    <t>mar 4/04/23</t>
  </si>
  <si>
    <t>3616_M000_52</t>
  </si>
  <si>
    <t xml:space="preserve">         Realizar Interconexión de equipos</t>
  </si>
  <si>
    <t>jue 13/04/23</t>
  </si>
  <si>
    <t>3616_M000_6</t>
  </si>
  <si>
    <t xml:space="preserve">      CELDAS DE MEDIA TENSIÓN</t>
  </si>
  <si>
    <t>3616_M000_61</t>
  </si>
  <si>
    <t xml:space="preserve">         Realizar instalación Switchgear 34.5 kV</t>
  </si>
  <si>
    <t>3616_M000_8</t>
  </si>
  <si>
    <t xml:space="preserve">       EQUIPOS CONTROL, PROTECCIÓN, AUTOMATIZACIÓN Y TELECOMUNICACIONES</t>
  </si>
  <si>
    <t>jue 20/04/23</t>
  </si>
  <si>
    <t>3616_M000_81</t>
  </si>
  <si>
    <t xml:space="preserve">         Instalar Equipos de control y protección</t>
  </si>
  <si>
    <t>vie 24/03/23</t>
  </si>
  <si>
    <t>3616_M000_82</t>
  </si>
  <si>
    <t xml:space="preserve">         Realizar tendido de cable de control y fuerza</t>
  </si>
  <si>
    <t>vie 14/04/23</t>
  </si>
  <si>
    <t>3616_M000_83</t>
  </si>
  <si>
    <t xml:space="preserve">         Instalar sistema de telecomunicaciones</t>
  </si>
  <si>
    <t>mié 29/03/23</t>
  </si>
  <si>
    <t>sáb 15/04/23</t>
  </si>
  <si>
    <t>3616_M000_84</t>
  </si>
  <si>
    <t xml:space="preserve">         Instalar Servicios auxiliares</t>
  </si>
  <si>
    <t>mar 11/04/23</t>
  </si>
  <si>
    <t>3616_M000_85</t>
  </si>
  <si>
    <t xml:space="preserve">         Realizar Conexionado de equipos secundarios</t>
  </si>
  <si>
    <t>vie 7/04/23</t>
  </si>
  <si>
    <t>3616_S000</t>
  </si>
  <si>
    <t xml:space="preserve">   P000-PRUEBAS Y PUESTA EN SERVICIO</t>
  </si>
  <si>
    <t>mié 5/04/23</t>
  </si>
  <si>
    <t>3616_S000_1</t>
  </si>
  <si>
    <t xml:space="preserve">      EQUIPOS DE ALTA TENSIÓN</t>
  </si>
  <si>
    <t>19 días</t>
  </si>
  <si>
    <t>mar 25/04/23</t>
  </si>
  <si>
    <t>3616_S000_11</t>
  </si>
  <si>
    <t>3616_S000_111</t>
  </si>
  <si>
    <t xml:space="preserve">            Probar Interruptores</t>
  </si>
  <si>
    <t>3616_S000_112</t>
  </si>
  <si>
    <t xml:space="preserve">            Probar Seccionadores</t>
  </si>
  <si>
    <t>sáb 29/04/23</t>
  </si>
  <si>
    <t>mié 3/05/23</t>
  </si>
  <si>
    <t>3616_S000_113</t>
  </si>
  <si>
    <t xml:space="preserve">            Probar transformadores de corriente</t>
  </si>
  <si>
    <t>jue 4/05/23</t>
  </si>
  <si>
    <t>lun 8/05/23</t>
  </si>
  <si>
    <t>3616_S000_114</t>
  </si>
  <si>
    <t xml:space="preserve">            Probar Transformadores de tensión</t>
  </si>
  <si>
    <t>vie 12/05/23</t>
  </si>
  <si>
    <t>3616_S000_115</t>
  </si>
  <si>
    <t xml:space="preserve">            Probar pararrayos</t>
  </si>
  <si>
    <t>sáb 13/05/23</t>
  </si>
  <si>
    <t>3616_S000_2</t>
  </si>
  <si>
    <t xml:space="preserve">      EQUIPOS MAYORES</t>
  </si>
  <si>
    <t>3616_S000_21</t>
  </si>
  <si>
    <t xml:space="preserve">         TRANSFORMADOR DE POTENCIA</t>
  </si>
  <si>
    <t>3616_S000_211</t>
  </si>
  <si>
    <t xml:space="preserve">            Realizar pruebas a transformador de potencia</t>
  </si>
  <si>
    <t>3616_S000_3</t>
  </si>
  <si>
    <t>mar 11/07/23</t>
  </si>
  <si>
    <t>lun 17/07/23</t>
  </si>
  <si>
    <t>3616_S000_31</t>
  </si>
  <si>
    <t xml:space="preserve">          Realizar pruebas Switchgear 34.5 kV</t>
  </si>
  <si>
    <t>3616_S000_4</t>
  </si>
  <si>
    <t xml:space="preserve">      SISTEMAS SECUNDARIOS</t>
  </si>
  <si>
    <t>jue 20/07/23</t>
  </si>
  <si>
    <t>3616_S000_41</t>
  </si>
  <si>
    <t xml:space="preserve">         Probar Equipos de control y protección</t>
  </si>
  <si>
    <t>3616_S000_42</t>
  </si>
  <si>
    <t xml:space="preserve">         Probar Equipos de telecomunicaciones</t>
  </si>
  <si>
    <t>vie 14/07/23</t>
  </si>
  <si>
    <t>3616_S000_43</t>
  </si>
  <si>
    <t xml:space="preserve">         Probar Servicios auxiliares</t>
  </si>
  <si>
    <t>jue 13/07/23</t>
  </si>
  <si>
    <t>mar 18/07/23</t>
  </si>
  <si>
    <t>3616_S000_5</t>
  </si>
  <si>
    <t xml:space="preserve">      Pruebas End to End línea</t>
  </si>
  <si>
    <t>mié 12/07/23</t>
  </si>
  <si>
    <t>3616_S000_6</t>
  </si>
  <si>
    <t xml:space="preserve">      PRUEBAS FUNCIONALES</t>
  </si>
  <si>
    <t>vie 21/07/23</t>
  </si>
  <si>
    <t>3616_S000_61</t>
  </si>
  <si>
    <t xml:space="preserve">         Realizar Pruebas funcionales de la subestación</t>
  </si>
  <si>
    <t>3616_S000_62</t>
  </si>
  <si>
    <t xml:space="preserve">         Realizar Puesta en servicio</t>
  </si>
  <si>
    <t>mié 26/07/23</t>
  </si>
  <si>
    <t>% completado acumulado planeado</t>
  </si>
  <si>
    <t>% completado acumulado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</si>
</sst>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  <numFmt numFmtId="165" formatCode="_-&quot;$&quot;\ * #,##0.0_-;\-&quot;$&quot;\ * #,##0.0_-;_-&quot;$&quot;\ 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363636"/>
      <name val="Calibri"/>
      <family val="2"/>
      <scheme val="minor"/>
    </font>
    <font>
      <sz val="9"/>
      <color rgb="FF363636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15" fontId="4" fillId="2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 wrapText="1"/>
    </xf>
    <xf numFmtId="164" fontId="5" fillId="3" borderId="1" xfId="2" applyNumberFormat="1" applyFont="1" applyFill="1" applyBorder="1" applyAlignment="1">
      <alignment vertical="center"/>
    </xf>
    <xf numFmtId="9" fontId="5" fillId="3" borderId="1" xfId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 wrapText="1"/>
    </xf>
    <xf numFmtId="164" fontId="5" fillId="4" borderId="1" xfId="2" applyNumberFormat="1" applyFont="1" applyFill="1" applyBorder="1" applyAlignment="1">
      <alignment vertical="center"/>
    </xf>
    <xf numFmtId="9" fontId="5" fillId="4" borderId="1" xfId="1" applyFont="1" applyFill="1" applyBorder="1" applyAlignment="1">
      <alignment horizontal="center" vertical="center"/>
    </xf>
    <xf numFmtId="9" fontId="6" fillId="3" borderId="1" xfId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 wrapText="1"/>
    </xf>
    <xf numFmtId="164" fontId="6" fillId="3" borderId="1" xfId="2" applyNumberFormat="1" applyFont="1" applyFill="1" applyBorder="1" applyAlignment="1">
      <alignment vertical="center"/>
    </xf>
    <xf numFmtId="165" fontId="5" fillId="3" borderId="1" xfId="2" applyNumberFormat="1" applyFont="1" applyFill="1" applyBorder="1" applyAlignment="1">
      <alignment vertical="center"/>
    </xf>
    <xf numFmtId="165" fontId="6" fillId="3" borderId="1" xfId="2" applyNumberFormat="1" applyFont="1" applyFill="1" applyBorder="1" applyAlignment="1">
      <alignment vertical="center"/>
    </xf>
    <xf numFmtId="0" fontId="2" fillId="0" borderId="0" xfId="0" applyFont="1"/>
    <xf numFmtId="9" fontId="5" fillId="3" borderId="1" xfId="0" applyNumberFormat="1" applyFont="1" applyFill="1" applyBorder="1" applyAlignment="1">
      <alignment horizontal="center" vertical="center" wrapText="1"/>
    </xf>
    <xf numFmtId="9" fontId="5" fillId="5" borderId="1" xfId="0" applyNumberFormat="1" applyFont="1" applyFill="1" applyBorder="1" applyAlignment="1">
      <alignment horizontal="center" vertical="center" wrapText="1"/>
    </xf>
    <xf numFmtId="9" fontId="6" fillId="3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/>
    <xf numFmtId="164" fontId="2" fillId="0" borderId="0" xfId="0" applyNumberFormat="1" applyFont="1"/>
    <xf numFmtId="164" fontId="5" fillId="3" borderId="1" xfId="2" applyNumberFormat="1" applyFont="1" applyFill="1" applyBorder="1" applyAlignment="1">
      <alignment vertical="center" wrapText="1"/>
    </xf>
    <xf numFmtId="9" fontId="6" fillId="3" borderId="1" xfId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4" fillId="2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</cellXfs>
  <cellStyles count="3">
    <cellStyle name="Moneda 5" xfId="2" xr:uid="{00000000-0005-0000-0000-000000000000}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B427"/>
  <sheetViews>
    <sheetView tabSelected="1" workbookViewId="0">
      <pane xSplit="6" ySplit="1" topLeftCell="G2" activePane="bottomRight" state="frozen"/>
      <selection pane="bottomRight" activeCell="F272" sqref="F272"/>
      <selection pane="bottomLeft" activeCell="A2" sqref="A2"/>
      <selection pane="topRight" activeCell="G1" sqref="G1"/>
    </sheetView>
  </sheetViews>
  <sheetFormatPr defaultColWidth="11.42578125" defaultRowHeight="14.45" outlineLevelRow="3"/>
  <cols>
    <col min="1" max="1" width="15.5703125" bestFit="1" customWidth="1"/>
    <col min="2" max="2" width="47.85546875" customWidth="1"/>
    <col min="6" max="6" width="14.140625" bestFit="1" customWidth="1"/>
    <col min="42" max="42" width="1.7109375" customWidth="1"/>
    <col min="56" max="77" width="11.42578125" style="23"/>
    <col min="78" max="78" width="2" customWidth="1"/>
    <col min="80" max="80" width="15.5703125" bestFit="1" customWidth="1"/>
  </cols>
  <sheetData>
    <row r="1" spans="1:77">
      <c r="A1" s="1" t="s">
        <v>0</v>
      </c>
      <c r="B1" s="30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>
        <v>44666</v>
      </c>
      <c r="H1" s="4">
        <v>44681</v>
      </c>
      <c r="I1" s="4">
        <v>44696</v>
      </c>
      <c r="J1" s="4">
        <v>44711</v>
      </c>
      <c r="K1" s="4">
        <v>44727</v>
      </c>
      <c r="L1" s="4">
        <v>44742</v>
      </c>
      <c r="M1" s="4">
        <v>44757</v>
      </c>
      <c r="N1" s="4">
        <v>44772</v>
      </c>
      <c r="O1" s="4">
        <v>44788</v>
      </c>
      <c r="P1" s="4">
        <v>44803</v>
      </c>
      <c r="Q1" s="4">
        <v>44819</v>
      </c>
      <c r="R1" s="4">
        <v>44834</v>
      </c>
      <c r="S1" s="4">
        <v>44849</v>
      </c>
      <c r="T1" s="4">
        <v>44864</v>
      </c>
      <c r="U1" s="4">
        <v>44880</v>
      </c>
      <c r="V1" s="4">
        <v>44895</v>
      </c>
      <c r="W1" s="4">
        <v>44910</v>
      </c>
      <c r="X1" s="4">
        <v>44925</v>
      </c>
      <c r="Y1" s="4">
        <v>44941</v>
      </c>
      <c r="Z1" s="4">
        <v>44956</v>
      </c>
      <c r="AA1" s="4">
        <v>44972</v>
      </c>
      <c r="AB1" s="4">
        <v>44985</v>
      </c>
      <c r="AC1" s="4">
        <v>45000</v>
      </c>
      <c r="AD1" s="4">
        <v>45015</v>
      </c>
      <c r="AE1" s="4">
        <v>45031</v>
      </c>
      <c r="AF1" s="4">
        <v>45046</v>
      </c>
      <c r="AG1" s="4">
        <v>45061</v>
      </c>
      <c r="AH1" s="4">
        <v>45076</v>
      </c>
      <c r="AI1" s="4">
        <v>45092</v>
      </c>
      <c r="AJ1" s="4">
        <v>45107</v>
      </c>
      <c r="AK1" s="4">
        <v>45122</v>
      </c>
      <c r="AL1" s="4">
        <v>45137</v>
      </c>
      <c r="AM1" s="4">
        <v>45153</v>
      </c>
      <c r="AN1" s="4">
        <v>45168</v>
      </c>
      <c r="AO1" s="4">
        <v>45184</v>
      </c>
      <c r="AQ1" s="4">
        <v>44666</v>
      </c>
      <c r="AR1" s="4">
        <v>44681</v>
      </c>
      <c r="AS1" s="4">
        <v>44696</v>
      </c>
      <c r="AT1" s="4">
        <v>44711</v>
      </c>
      <c r="AU1" s="4">
        <v>44727</v>
      </c>
      <c r="AV1" s="4">
        <v>44742</v>
      </c>
      <c r="AW1" s="4">
        <v>44757</v>
      </c>
      <c r="AX1" s="4">
        <v>44772</v>
      </c>
      <c r="AY1" s="4">
        <v>44788</v>
      </c>
      <c r="AZ1" s="4">
        <v>44803</v>
      </c>
      <c r="BA1" s="4">
        <v>44819</v>
      </c>
      <c r="BB1" s="4">
        <v>44834</v>
      </c>
      <c r="BC1" s="4">
        <v>44849</v>
      </c>
      <c r="BD1" s="4">
        <v>44864</v>
      </c>
      <c r="BE1" s="4">
        <v>44880</v>
      </c>
      <c r="BF1" s="4">
        <v>44895</v>
      </c>
      <c r="BG1" s="4">
        <v>44910</v>
      </c>
      <c r="BH1" s="4">
        <v>44925</v>
      </c>
      <c r="BI1" s="4">
        <v>44941</v>
      </c>
      <c r="BJ1" s="4">
        <v>44956</v>
      </c>
      <c r="BK1" s="4">
        <v>44972</v>
      </c>
      <c r="BL1" s="4">
        <v>44985</v>
      </c>
      <c r="BM1" s="4">
        <v>45000</v>
      </c>
      <c r="BN1" s="4">
        <v>45015</v>
      </c>
      <c r="BO1" s="4">
        <v>45031</v>
      </c>
      <c r="BP1" s="4">
        <v>45046</v>
      </c>
      <c r="BQ1" s="4">
        <v>45061</v>
      </c>
      <c r="BR1" s="4">
        <v>45076</v>
      </c>
      <c r="BS1" s="4">
        <v>45092</v>
      </c>
      <c r="BT1" s="4">
        <v>45107</v>
      </c>
      <c r="BU1" s="4">
        <v>45122</v>
      </c>
      <c r="BV1" s="4">
        <v>45137</v>
      </c>
      <c r="BW1" s="4">
        <v>45153</v>
      </c>
      <c r="BX1" s="4">
        <v>45168</v>
      </c>
      <c r="BY1" s="4">
        <v>45184</v>
      </c>
    </row>
    <row r="2" spans="1:77" s="19" customFormat="1">
      <c r="A2" s="31" t="s">
        <v>6</v>
      </c>
      <c r="B2" s="5" t="s">
        <v>7</v>
      </c>
      <c r="C2" s="6" t="s">
        <v>8</v>
      </c>
      <c r="D2" s="6" t="s">
        <v>9</v>
      </c>
      <c r="E2" s="6" t="s">
        <v>10</v>
      </c>
      <c r="F2" s="7">
        <f>+F3+F50+F151+F272+F373+F405+F38+F271</f>
        <v>11401585909.572565</v>
      </c>
      <c r="G2" s="8">
        <v>0.01</v>
      </c>
      <c r="H2" s="8">
        <v>0.03</v>
      </c>
      <c r="I2" s="8">
        <v>0.04</v>
      </c>
      <c r="J2" s="8">
        <v>0.06</v>
      </c>
      <c r="K2" s="8">
        <v>0.08</v>
      </c>
      <c r="L2" s="8">
        <v>0.09</v>
      </c>
      <c r="M2" s="8">
        <v>0.12</v>
      </c>
      <c r="N2" s="8">
        <v>0.14000000000000001</v>
      </c>
      <c r="O2" s="8">
        <v>0.17</v>
      </c>
      <c r="P2" s="8">
        <v>0.2</v>
      </c>
      <c r="Q2" s="8">
        <v>0.23</v>
      </c>
      <c r="R2" s="8">
        <v>0.28000000000000003</v>
      </c>
      <c r="S2" s="8">
        <v>0.33</v>
      </c>
      <c r="T2" s="8">
        <v>0.39</v>
      </c>
      <c r="U2" s="8">
        <v>0.45</v>
      </c>
      <c r="V2" s="8">
        <v>0.5</v>
      </c>
      <c r="W2" s="8">
        <v>0.55000000000000004</v>
      </c>
      <c r="X2" s="8">
        <v>0.6</v>
      </c>
      <c r="Y2" s="8">
        <v>0.65</v>
      </c>
      <c r="Z2" s="8">
        <v>0.69</v>
      </c>
      <c r="AA2" s="8">
        <v>0.73</v>
      </c>
      <c r="AB2" s="8">
        <v>0.77</v>
      </c>
      <c r="AC2" s="8">
        <v>0.8</v>
      </c>
      <c r="AD2" s="8">
        <v>0.83</v>
      </c>
      <c r="AE2" s="8">
        <v>0.86</v>
      </c>
      <c r="AF2" s="8">
        <v>0.88</v>
      </c>
      <c r="AG2" s="8">
        <v>0.9</v>
      </c>
      <c r="AH2" s="8">
        <v>0.92</v>
      </c>
      <c r="AI2" s="8">
        <v>0.94</v>
      </c>
      <c r="AJ2" s="8">
        <v>0.95</v>
      </c>
      <c r="AK2" s="8">
        <v>0.97</v>
      </c>
      <c r="AL2" s="8">
        <v>0.99</v>
      </c>
      <c r="AM2" s="8">
        <v>1</v>
      </c>
      <c r="AN2" s="8">
        <v>1</v>
      </c>
      <c r="AO2" s="8">
        <v>1</v>
      </c>
      <c r="AQ2" s="8">
        <v>0.01</v>
      </c>
      <c r="AR2" s="8">
        <v>0.02</v>
      </c>
      <c r="AS2" s="8">
        <v>0.04</v>
      </c>
      <c r="AT2" s="8">
        <v>0.06</v>
      </c>
      <c r="AU2" s="8">
        <v>0.08</v>
      </c>
      <c r="AV2" s="8">
        <v>0.09</v>
      </c>
      <c r="AW2" s="8">
        <v>0.12</v>
      </c>
      <c r="AX2" s="8">
        <v>0.15</v>
      </c>
      <c r="AY2" s="8">
        <v>0.18</v>
      </c>
      <c r="AZ2" s="8">
        <v>0.2</v>
      </c>
      <c r="BA2" s="8">
        <v>0.23</v>
      </c>
      <c r="BB2" s="8">
        <v>0.28000000000000003</v>
      </c>
      <c r="BC2" s="8">
        <v>0.36</v>
      </c>
      <c r="BD2" s="20">
        <v>0.45</v>
      </c>
      <c r="BE2" s="20">
        <v>0.51</v>
      </c>
      <c r="BF2" s="20">
        <v>0.54</v>
      </c>
      <c r="BG2" s="20">
        <v>0.54</v>
      </c>
      <c r="BH2" s="20">
        <v>0.61</v>
      </c>
      <c r="BI2" s="20">
        <v>0.7</v>
      </c>
      <c r="BJ2" s="20">
        <v>0.72</v>
      </c>
      <c r="BK2" s="20">
        <v>0.74</v>
      </c>
      <c r="BL2" s="20">
        <v>0.81</v>
      </c>
      <c r="BM2" s="20">
        <v>0.82</v>
      </c>
      <c r="BN2" s="20">
        <v>0.82</v>
      </c>
      <c r="BO2" s="20">
        <v>0.85</v>
      </c>
      <c r="BP2" s="20">
        <v>0.86</v>
      </c>
      <c r="BQ2" s="20">
        <v>0.88</v>
      </c>
      <c r="BR2" s="20">
        <v>0.9</v>
      </c>
      <c r="BS2" s="20">
        <v>0.92</v>
      </c>
      <c r="BT2" s="20">
        <v>0.94</v>
      </c>
      <c r="BU2" s="20">
        <v>0.96</v>
      </c>
      <c r="BV2" s="20">
        <v>0.98</v>
      </c>
      <c r="BW2" s="20">
        <v>0.99</v>
      </c>
      <c r="BX2" s="20">
        <v>0.99</v>
      </c>
      <c r="BY2" s="20">
        <v>0.99</v>
      </c>
    </row>
    <row r="3" spans="1:77" s="19" customFormat="1" collapsed="1">
      <c r="A3" s="9" t="s">
        <v>11</v>
      </c>
      <c r="B3" s="9" t="s">
        <v>12</v>
      </c>
      <c r="C3" s="10" t="s">
        <v>8</v>
      </c>
      <c r="D3" s="10" t="s">
        <v>9</v>
      </c>
      <c r="E3" s="10" t="s">
        <v>10</v>
      </c>
      <c r="F3" s="11">
        <f>+F4+F8+F9+F26+F35</f>
        <v>0</v>
      </c>
      <c r="G3" s="12">
        <v>0.41</v>
      </c>
      <c r="H3" s="12">
        <v>0.62</v>
      </c>
      <c r="I3" s="12">
        <v>0.62</v>
      </c>
      <c r="J3" s="12">
        <v>0.62</v>
      </c>
      <c r="K3" s="12">
        <v>0.62</v>
      </c>
      <c r="L3" s="12">
        <v>0.62</v>
      </c>
      <c r="M3" s="12">
        <v>0.62</v>
      </c>
      <c r="N3" s="12">
        <v>0.62</v>
      </c>
      <c r="O3" s="12">
        <v>0.62</v>
      </c>
      <c r="P3" s="12">
        <v>0.62</v>
      </c>
      <c r="Q3" s="12">
        <v>0.62</v>
      </c>
      <c r="R3" s="12">
        <v>0.62</v>
      </c>
      <c r="S3" s="12">
        <v>0.62</v>
      </c>
      <c r="T3" s="12">
        <v>0.62</v>
      </c>
      <c r="U3" s="12">
        <v>0.62</v>
      </c>
      <c r="V3" s="12">
        <v>0.62</v>
      </c>
      <c r="W3" s="12">
        <v>0.62</v>
      </c>
      <c r="X3" s="12">
        <v>0.62</v>
      </c>
      <c r="Y3" s="12">
        <v>0.62</v>
      </c>
      <c r="Z3" s="12">
        <v>0.62</v>
      </c>
      <c r="AA3" s="12">
        <v>0.62</v>
      </c>
      <c r="AB3" s="12">
        <v>0.62</v>
      </c>
      <c r="AC3" s="12">
        <v>0.62</v>
      </c>
      <c r="AD3" s="12">
        <v>0.62</v>
      </c>
      <c r="AE3" s="12">
        <v>0.62</v>
      </c>
      <c r="AF3" s="12">
        <v>0.62</v>
      </c>
      <c r="AG3" s="12">
        <v>0.62</v>
      </c>
      <c r="AH3" s="12">
        <v>0.62</v>
      </c>
      <c r="AI3" s="12">
        <v>0.62</v>
      </c>
      <c r="AJ3" s="12">
        <v>0.62</v>
      </c>
      <c r="AK3" s="12">
        <v>0.62</v>
      </c>
      <c r="AL3" s="12">
        <v>0.74</v>
      </c>
      <c r="AM3" s="12">
        <v>1</v>
      </c>
      <c r="AN3" s="12">
        <v>1</v>
      </c>
      <c r="AO3" s="12">
        <v>1</v>
      </c>
      <c r="AQ3" s="12">
        <v>0.2</v>
      </c>
      <c r="AR3" s="12">
        <v>0.51</v>
      </c>
      <c r="AS3" s="12">
        <v>0.62</v>
      </c>
      <c r="AT3" s="12">
        <v>0.62</v>
      </c>
      <c r="AU3" s="12">
        <v>0.62</v>
      </c>
      <c r="AV3" s="12">
        <v>0.62</v>
      </c>
      <c r="AW3" s="12">
        <v>0.62</v>
      </c>
      <c r="AX3" s="12">
        <v>0.62</v>
      </c>
      <c r="AY3" s="12">
        <v>0.62</v>
      </c>
      <c r="AZ3" s="12">
        <v>0.62</v>
      </c>
      <c r="BA3" s="12">
        <v>0.62</v>
      </c>
      <c r="BB3" s="12">
        <v>0.62</v>
      </c>
      <c r="BC3" s="12">
        <v>0.62</v>
      </c>
      <c r="BD3" s="12">
        <v>0.62</v>
      </c>
      <c r="BE3" s="12">
        <v>0.62</v>
      </c>
      <c r="BF3" s="12">
        <v>0.62</v>
      </c>
      <c r="BG3" s="12">
        <v>0.62</v>
      </c>
      <c r="BH3" s="12">
        <v>0.62</v>
      </c>
      <c r="BI3" s="12">
        <v>0.62</v>
      </c>
      <c r="BJ3" s="12">
        <v>0.62</v>
      </c>
      <c r="BK3" s="21">
        <v>0.62</v>
      </c>
      <c r="BL3" s="21">
        <v>0.62</v>
      </c>
      <c r="BM3" s="21">
        <v>0.62</v>
      </c>
      <c r="BN3" s="21">
        <v>0.62</v>
      </c>
      <c r="BO3" s="21">
        <v>0.62</v>
      </c>
      <c r="BP3" s="21">
        <v>0.62</v>
      </c>
      <c r="BQ3" s="21">
        <v>0.62</v>
      </c>
      <c r="BR3" s="21">
        <v>0.62</v>
      </c>
      <c r="BS3" s="21">
        <v>0.62</v>
      </c>
      <c r="BT3" s="21">
        <v>0.62</v>
      </c>
      <c r="BU3" s="21">
        <v>0.62</v>
      </c>
      <c r="BV3" s="21">
        <v>0.62</v>
      </c>
      <c r="BW3" s="21">
        <v>0.62</v>
      </c>
      <c r="BX3" s="21">
        <v>0.62</v>
      </c>
      <c r="BY3" s="21">
        <v>0.62</v>
      </c>
    </row>
    <row r="4" spans="1:77" hidden="1" outlineLevel="1">
      <c r="A4" s="5" t="s">
        <v>13</v>
      </c>
      <c r="B4" s="5" t="s">
        <v>14</v>
      </c>
      <c r="C4" s="6" t="s">
        <v>15</v>
      </c>
      <c r="D4" s="6" t="s">
        <v>9</v>
      </c>
      <c r="E4" s="6" t="s">
        <v>16</v>
      </c>
      <c r="F4" s="7">
        <v>0</v>
      </c>
      <c r="G4" s="13">
        <v>0.67</v>
      </c>
      <c r="H4" s="13">
        <v>1</v>
      </c>
      <c r="I4" s="13">
        <v>1</v>
      </c>
      <c r="J4" s="13">
        <v>1</v>
      </c>
      <c r="K4" s="13">
        <v>1</v>
      </c>
      <c r="L4" s="13">
        <v>1</v>
      </c>
      <c r="M4" s="13">
        <v>1</v>
      </c>
      <c r="N4" s="13">
        <v>1</v>
      </c>
      <c r="O4" s="13">
        <v>1</v>
      </c>
      <c r="P4" s="13">
        <v>1</v>
      </c>
      <c r="Q4" s="13">
        <v>1</v>
      </c>
      <c r="R4" s="13">
        <v>1</v>
      </c>
      <c r="S4" s="13">
        <v>1</v>
      </c>
      <c r="T4" s="13">
        <v>1</v>
      </c>
      <c r="U4" s="13">
        <v>1</v>
      </c>
      <c r="V4" s="13">
        <v>1</v>
      </c>
      <c r="W4" s="13">
        <v>1</v>
      </c>
      <c r="X4" s="13">
        <v>1</v>
      </c>
      <c r="Y4" s="13">
        <v>1</v>
      </c>
      <c r="Z4" s="13">
        <v>1</v>
      </c>
      <c r="AA4" s="13">
        <v>1</v>
      </c>
      <c r="AB4" s="13">
        <v>1</v>
      </c>
      <c r="AC4" s="13">
        <v>1</v>
      </c>
      <c r="AD4" s="13">
        <v>1</v>
      </c>
      <c r="AE4" s="13">
        <v>1</v>
      </c>
      <c r="AF4" s="13">
        <v>1</v>
      </c>
      <c r="AG4" s="13">
        <v>1</v>
      </c>
      <c r="AH4" s="13">
        <v>1</v>
      </c>
      <c r="AI4" s="13">
        <v>1</v>
      </c>
      <c r="AJ4" s="13">
        <v>1</v>
      </c>
      <c r="AK4" s="13">
        <v>1</v>
      </c>
      <c r="AL4" s="13">
        <v>1</v>
      </c>
      <c r="AM4" s="13">
        <v>1</v>
      </c>
      <c r="AN4" s="13">
        <v>1</v>
      </c>
      <c r="AO4" s="13">
        <v>1</v>
      </c>
      <c r="AQ4" s="13">
        <v>0.33</v>
      </c>
      <c r="AR4" s="13">
        <v>0.83</v>
      </c>
      <c r="AS4" s="13">
        <v>1</v>
      </c>
      <c r="AT4" s="13">
        <v>1</v>
      </c>
      <c r="AU4" s="13">
        <v>1</v>
      </c>
      <c r="AV4" s="13">
        <v>1</v>
      </c>
      <c r="AW4" s="13">
        <v>1</v>
      </c>
      <c r="AX4" s="13">
        <v>1</v>
      </c>
      <c r="AY4" s="13">
        <v>1</v>
      </c>
      <c r="AZ4" s="13">
        <v>1</v>
      </c>
      <c r="BA4" s="13">
        <v>1</v>
      </c>
      <c r="BB4" s="13">
        <v>1</v>
      </c>
      <c r="BC4" s="13">
        <v>1</v>
      </c>
      <c r="BD4" s="22">
        <v>1</v>
      </c>
      <c r="BE4" s="22">
        <v>1</v>
      </c>
      <c r="BF4" s="22">
        <v>1</v>
      </c>
      <c r="BG4" s="22">
        <v>1</v>
      </c>
      <c r="BH4" s="20">
        <v>1</v>
      </c>
      <c r="BI4" s="20">
        <v>1</v>
      </c>
      <c r="BJ4" s="20">
        <v>1</v>
      </c>
      <c r="BK4" s="20">
        <v>1</v>
      </c>
      <c r="BL4" s="20">
        <v>1</v>
      </c>
      <c r="BM4" s="20">
        <v>1</v>
      </c>
      <c r="BN4" s="20">
        <v>1</v>
      </c>
      <c r="BO4" s="20">
        <v>1</v>
      </c>
      <c r="BP4" s="20">
        <v>1</v>
      </c>
      <c r="BQ4" s="20">
        <v>1</v>
      </c>
      <c r="BR4" s="20">
        <v>1</v>
      </c>
      <c r="BS4" s="20">
        <v>1</v>
      </c>
      <c r="BT4" s="20">
        <v>1</v>
      </c>
      <c r="BU4" s="20">
        <v>1</v>
      </c>
      <c r="BV4" s="20">
        <v>1</v>
      </c>
      <c r="BW4" s="20">
        <v>1</v>
      </c>
      <c r="BX4" s="20">
        <v>1</v>
      </c>
      <c r="BY4" s="20">
        <v>1</v>
      </c>
    </row>
    <row r="5" spans="1:77" hidden="1" outlineLevel="2">
      <c r="A5" s="14" t="s">
        <v>17</v>
      </c>
      <c r="B5" s="14" t="s">
        <v>18</v>
      </c>
      <c r="C5" s="15" t="s">
        <v>19</v>
      </c>
      <c r="D5" s="15" t="s">
        <v>9</v>
      </c>
      <c r="E5" s="15" t="s">
        <v>9</v>
      </c>
      <c r="F5" s="16"/>
      <c r="G5" s="13">
        <v>1</v>
      </c>
      <c r="H5" s="13">
        <v>1</v>
      </c>
      <c r="I5" s="13">
        <v>1</v>
      </c>
      <c r="J5" s="13">
        <v>1</v>
      </c>
      <c r="K5" s="13">
        <v>1</v>
      </c>
      <c r="L5" s="13">
        <v>1</v>
      </c>
      <c r="M5" s="13">
        <v>1</v>
      </c>
      <c r="N5" s="13">
        <v>1</v>
      </c>
      <c r="O5" s="13">
        <v>1</v>
      </c>
      <c r="P5" s="13">
        <v>1</v>
      </c>
      <c r="Q5" s="13">
        <v>1</v>
      </c>
      <c r="R5" s="13">
        <v>1</v>
      </c>
      <c r="S5" s="13">
        <v>1</v>
      </c>
      <c r="T5" s="13">
        <v>1</v>
      </c>
      <c r="U5" s="13">
        <v>1</v>
      </c>
      <c r="V5" s="13">
        <v>1</v>
      </c>
      <c r="W5" s="13">
        <v>1</v>
      </c>
      <c r="X5" s="13">
        <v>1</v>
      </c>
      <c r="Y5" s="13">
        <v>1</v>
      </c>
      <c r="Z5" s="13">
        <v>1</v>
      </c>
      <c r="AA5" s="13">
        <v>1</v>
      </c>
      <c r="AB5" s="13">
        <v>1</v>
      </c>
      <c r="AC5" s="13">
        <v>1</v>
      </c>
      <c r="AD5" s="13">
        <v>1</v>
      </c>
      <c r="AE5" s="13">
        <v>1</v>
      </c>
      <c r="AF5" s="13">
        <v>1</v>
      </c>
      <c r="AG5" s="13">
        <v>1</v>
      </c>
      <c r="AH5" s="13">
        <v>1</v>
      </c>
      <c r="AI5" s="13">
        <v>1</v>
      </c>
      <c r="AJ5" s="13">
        <v>1</v>
      </c>
      <c r="AK5" s="13">
        <v>1</v>
      </c>
      <c r="AL5" s="13">
        <v>1</v>
      </c>
      <c r="AM5" s="13">
        <v>1</v>
      </c>
      <c r="AN5" s="13">
        <v>1</v>
      </c>
      <c r="AO5" s="13">
        <v>1</v>
      </c>
      <c r="AQ5" s="13">
        <v>1</v>
      </c>
      <c r="AR5" s="13">
        <v>1</v>
      </c>
      <c r="AS5" s="13">
        <v>1</v>
      </c>
      <c r="AT5" s="13">
        <v>1</v>
      </c>
      <c r="AU5" s="13">
        <v>1</v>
      </c>
      <c r="AV5" s="13">
        <v>1</v>
      </c>
      <c r="AW5" s="13">
        <v>1</v>
      </c>
      <c r="AX5" s="13">
        <v>1</v>
      </c>
      <c r="AY5" s="13">
        <v>1</v>
      </c>
      <c r="AZ5" s="13">
        <v>1</v>
      </c>
      <c r="BA5" s="13">
        <v>1</v>
      </c>
      <c r="BB5" s="13">
        <v>1</v>
      </c>
      <c r="BC5" s="13">
        <v>1</v>
      </c>
      <c r="BD5" s="22">
        <v>1</v>
      </c>
      <c r="BE5" s="22">
        <v>1</v>
      </c>
      <c r="BF5" s="22">
        <v>1</v>
      </c>
      <c r="BG5" s="22">
        <v>1</v>
      </c>
      <c r="BH5" s="22">
        <v>1</v>
      </c>
      <c r="BI5" s="22">
        <v>1</v>
      </c>
      <c r="BJ5" s="22">
        <v>1</v>
      </c>
      <c r="BK5" s="22">
        <v>1</v>
      </c>
      <c r="BL5" s="22">
        <v>1</v>
      </c>
      <c r="BM5" s="22">
        <v>1</v>
      </c>
      <c r="BN5" s="22">
        <v>1</v>
      </c>
      <c r="BO5" s="22">
        <v>1</v>
      </c>
      <c r="BP5" s="22">
        <v>1</v>
      </c>
      <c r="BQ5" s="22">
        <v>1</v>
      </c>
      <c r="BR5" s="22">
        <v>1</v>
      </c>
      <c r="BS5" s="22">
        <v>1</v>
      </c>
      <c r="BT5" s="22">
        <v>1</v>
      </c>
      <c r="BU5" s="22">
        <v>1</v>
      </c>
      <c r="BV5" s="22">
        <v>1</v>
      </c>
      <c r="BW5" s="22">
        <v>1</v>
      </c>
      <c r="BX5" s="22">
        <v>1</v>
      </c>
      <c r="BY5" s="22">
        <v>1</v>
      </c>
    </row>
    <row r="6" spans="1:77" hidden="1" outlineLevel="2">
      <c r="A6" s="14" t="s">
        <v>20</v>
      </c>
      <c r="B6" s="14" t="s">
        <v>21</v>
      </c>
      <c r="C6" s="15" t="s">
        <v>22</v>
      </c>
      <c r="D6" s="15" t="s">
        <v>23</v>
      </c>
      <c r="E6" s="15" t="s">
        <v>24</v>
      </c>
      <c r="F6" s="16"/>
      <c r="G6" s="13">
        <v>1</v>
      </c>
      <c r="H6" s="13">
        <v>1</v>
      </c>
      <c r="I6" s="13">
        <v>1</v>
      </c>
      <c r="J6" s="13">
        <v>1</v>
      </c>
      <c r="K6" s="13">
        <v>1</v>
      </c>
      <c r="L6" s="13">
        <v>1</v>
      </c>
      <c r="M6" s="13">
        <v>1</v>
      </c>
      <c r="N6" s="13">
        <v>1</v>
      </c>
      <c r="O6" s="13">
        <v>1</v>
      </c>
      <c r="P6" s="13">
        <v>1</v>
      </c>
      <c r="Q6" s="13">
        <v>1</v>
      </c>
      <c r="R6" s="13">
        <v>1</v>
      </c>
      <c r="S6" s="13">
        <v>1</v>
      </c>
      <c r="T6" s="13">
        <v>1</v>
      </c>
      <c r="U6" s="13">
        <v>1</v>
      </c>
      <c r="V6" s="13">
        <v>1</v>
      </c>
      <c r="W6" s="13">
        <v>1</v>
      </c>
      <c r="X6" s="13">
        <v>1</v>
      </c>
      <c r="Y6" s="13">
        <v>1</v>
      </c>
      <c r="Z6" s="13">
        <v>1</v>
      </c>
      <c r="AA6" s="13">
        <v>1</v>
      </c>
      <c r="AB6" s="13">
        <v>1</v>
      </c>
      <c r="AC6" s="13">
        <v>1</v>
      </c>
      <c r="AD6" s="13">
        <v>1</v>
      </c>
      <c r="AE6" s="13">
        <v>1</v>
      </c>
      <c r="AF6" s="13">
        <v>1</v>
      </c>
      <c r="AG6" s="13">
        <v>1</v>
      </c>
      <c r="AH6" s="13">
        <v>1</v>
      </c>
      <c r="AI6" s="13">
        <v>1</v>
      </c>
      <c r="AJ6" s="13">
        <v>1</v>
      </c>
      <c r="AK6" s="13">
        <v>1</v>
      </c>
      <c r="AL6" s="13">
        <v>1</v>
      </c>
      <c r="AM6" s="13">
        <v>1</v>
      </c>
      <c r="AN6" s="13">
        <v>1</v>
      </c>
      <c r="AO6" s="13">
        <v>1</v>
      </c>
      <c r="AQ6" s="13">
        <v>0.47</v>
      </c>
      <c r="AR6" s="13">
        <v>1</v>
      </c>
      <c r="AS6" s="13">
        <v>1</v>
      </c>
      <c r="AT6" s="13">
        <v>1</v>
      </c>
      <c r="AU6" s="13">
        <v>1</v>
      </c>
      <c r="AV6" s="13">
        <v>1</v>
      </c>
      <c r="AW6" s="13">
        <v>1</v>
      </c>
      <c r="AX6" s="13">
        <v>1</v>
      </c>
      <c r="AY6" s="13">
        <v>1</v>
      </c>
      <c r="AZ6" s="13">
        <v>1</v>
      </c>
      <c r="BA6" s="13">
        <v>1</v>
      </c>
      <c r="BB6" s="13">
        <v>1</v>
      </c>
      <c r="BC6" s="13">
        <v>1</v>
      </c>
      <c r="BD6" s="22">
        <v>1</v>
      </c>
      <c r="BE6" s="22">
        <v>1</v>
      </c>
      <c r="BF6" s="22">
        <v>1</v>
      </c>
      <c r="BG6" s="22">
        <v>1</v>
      </c>
      <c r="BH6" s="22">
        <v>1</v>
      </c>
      <c r="BI6" s="22">
        <v>1</v>
      </c>
      <c r="BJ6" s="22">
        <v>1</v>
      </c>
      <c r="BK6" s="22">
        <v>1</v>
      </c>
      <c r="BL6" s="22">
        <v>1</v>
      </c>
      <c r="BM6" s="22">
        <v>1</v>
      </c>
      <c r="BN6" s="22">
        <v>1</v>
      </c>
      <c r="BO6" s="22">
        <v>1</v>
      </c>
      <c r="BP6" s="22">
        <v>1</v>
      </c>
      <c r="BQ6" s="22">
        <v>1</v>
      </c>
      <c r="BR6" s="22">
        <v>1</v>
      </c>
      <c r="BS6" s="22">
        <v>1</v>
      </c>
      <c r="BT6" s="22">
        <v>1</v>
      </c>
      <c r="BU6" s="22">
        <v>1</v>
      </c>
      <c r="BV6" s="22">
        <v>1</v>
      </c>
      <c r="BW6" s="22">
        <v>1</v>
      </c>
      <c r="BX6" s="22">
        <v>1</v>
      </c>
      <c r="BY6" s="22">
        <v>1</v>
      </c>
    </row>
    <row r="7" spans="1:77" hidden="1" outlineLevel="2">
      <c r="A7" s="14" t="s">
        <v>25</v>
      </c>
      <c r="B7" s="14" t="s">
        <v>26</v>
      </c>
      <c r="C7" s="15" t="s">
        <v>27</v>
      </c>
      <c r="D7" s="15" t="s">
        <v>28</v>
      </c>
      <c r="E7" s="15" t="s">
        <v>16</v>
      </c>
      <c r="F7" s="16"/>
      <c r="G7" s="13"/>
      <c r="H7" s="13">
        <v>1</v>
      </c>
      <c r="I7" s="13">
        <v>1</v>
      </c>
      <c r="J7" s="13">
        <v>1</v>
      </c>
      <c r="K7" s="13">
        <v>1</v>
      </c>
      <c r="L7" s="13">
        <v>1</v>
      </c>
      <c r="M7" s="13">
        <v>1</v>
      </c>
      <c r="N7" s="13">
        <v>1</v>
      </c>
      <c r="O7" s="13">
        <v>1</v>
      </c>
      <c r="P7" s="13">
        <v>1</v>
      </c>
      <c r="Q7" s="13">
        <v>1</v>
      </c>
      <c r="R7" s="13">
        <v>1</v>
      </c>
      <c r="S7" s="13">
        <v>1</v>
      </c>
      <c r="T7" s="13">
        <v>1</v>
      </c>
      <c r="U7" s="13">
        <v>1</v>
      </c>
      <c r="V7" s="13">
        <v>1</v>
      </c>
      <c r="W7" s="13">
        <v>1</v>
      </c>
      <c r="X7" s="13">
        <v>1</v>
      </c>
      <c r="Y7" s="13">
        <v>1</v>
      </c>
      <c r="Z7" s="13">
        <v>1</v>
      </c>
      <c r="AA7" s="13">
        <v>1</v>
      </c>
      <c r="AB7" s="13">
        <v>1</v>
      </c>
      <c r="AC7" s="13">
        <v>1</v>
      </c>
      <c r="AD7" s="13">
        <v>1</v>
      </c>
      <c r="AE7" s="13">
        <v>1</v>
      </c>
      <c r="AF7" s="13">
        <v>1</v>
      </c>
      <c r="AG7" s="13">
        <v>1</v>
      </c>
      <c r="AH7" s="13">
        <v>1</v>
      </c>
      <c r="AI7" s="13">
        <v>1</v>
      </c>
      <c r="AJ7" s="13">
        <v>1</v>
      </c>
      <c r="AK7" s="13">
        <v>1</v>
      </c>
      <c r="AL7" s="13">
        <v>1</v>
      </c>
      <c r="AM7" s="13">
        <v>1</v>
      </c>
      <c r="AN7" s="13">
        <v>1</v>
      </c>
      <c r="AO7" s="13">
        <v>1</v>
      </c>
      <c r="AQ7" s="13"/>
      <c r="AR7" s="13">
        <v>0.5</v>
      </c>
      <c r="AS7" s="13">
        <v>1</v>
      </c>
      <c r="AT7" s="13">
        <v>1</v>
      </c>
      <c r="AU7" s="13">
        <v>1</v>
      </c>
      <c r="AV7" s="13">
        <v>1</v>
      </c>
      <c r="AW7" s="13">
        <v>1</v>
      </c>
      <c r="AX7" s="13">
        <v>1</v>
      </c>
      <c r="AY7" s="13">
        <v>1</v>
      </c>
      <c r="AZ7" s="13">
        <v>1</v>
      </c>
      <c r="BA7" s="13">
        <v>1</v>
      </c>
      <c r="BB7" s="13">
        <v>1</v>
      </c>
      <c r="BC7" s="13">
        <v>1</v>
      </c>
      <c r="BD7" s="22">
        <v>1</v>
      </c>
      <c r="BE7" s="22">
        <v>1</v>
      </c>
      <c r="BF7" s="22">
        <v>1</v>
      </c>
      <c r="BG7" s="22">
        <v>1</v>
      </c>
      <c r="BH7" s="22">
        <v>1</v>
      </c>
      <c r="BI7" s="22">
        <v>1</v>
      </c>
      <c r="BJ7" s="22">
        <v>1</v>
      </c>
      <c r="BK7" s="22">
        <v>1</v>
      </c>
      <c r="BL7" s="22">
        <v>1</v>
      </c>
      <c r="BM7" s="22">
        <v>1</v>
      </c>
      <c r="BN7" s="22">
        <v>1</v>
      </c>
      <c r="BO7" s="22">
        <v>1</v>
      </c>
      <c r="BP7" s="22">
        <v>1</v>
      </c>
      <c r="BQ7" s="22">
        <v>1</v>
      </c>
      <c r="BR7" s="22">
        <v>1</v>
      </c>
      <c r="BS7" s="22">
        <v>1</v>
      </c>
      <c r="BT7" s="22">
        <v>1</v>
      </c>
      <c r="BU7" s="22">
        <v>1</v>
      </c>
      <c r="BV7" s="22">
        <v>1</v>
      </c>
      <c r="BW7" s="22">
        <v>1</v>
      </c>
      <c r="BX7" s="22">
        <v>1</v>
      </c>
      <c r="BY7" s="22">
        <v>1</v>
      </c>
    </row>
    <row r="8" spans="1:77" hidden="1" outlineLevel="1">
      <c r="A8" s="14" t="s">
        <v>29</v>
      </c>
      <c r="B8" s="14" t="s">
        <v>30</v>
      </c>
      <c r="C8" s="15" t="s">
        <v>31</v>
      </c>
      <c r="D8" s="15" t="s">
        <v>9</v>
      </c>
      <c r="E8" s="15" t="s">
        <v>9</v>
      </c>
      <c r="F8" s="16">
        <v>0</v>
      </c>
      <c r="G8" s="13">
        <v>1</v>
      </c>
      <c r="H8" s="13">
        <v>1</v>
      </c>
      <c r="I8" s="13">
        <v>1</v>
      </c>
      <c r="J8" s="13">
        <v>1</v>
      </c>
      <c r="K8" s="13">
        <v>1</v>
      </c>
      <c r="L8" s="13">
        <v>1</v>
      </c>
      <c r="M8" s="13">
        <v>1</v>
      </c>
      <c r="N8" s="13">
        <v>1</v>
      </c>
      <c r="O8" s="13">
        <v>1</v>
      </c>
      <c r="P8" s="13">
        <v>1</v>
      </c>
      <c r="Q8" s="13">
        <v>1</v>
      </c>
      <c r="R8" s="13">
        <v>1</v>
      </c>
      <c r="S8" s="13">
        <v>1</v>
      </c>
      <c r="T8" s="13">
        <v>1</v>
      </c>
      <c r="U8" s="13">
        <v>1</v>
      </c>
      <c r="V8" s="13">
        <v>1</v>
      </c>
      <c r="W8" s="13">
        <v>1</v>
      </c>
      <c r="X8" s="13">
        <v>1</v>
      </c>
      <c r="Y8" s="13">
        <v>1</v>
      </c>
      <c r="Z8" s="13">
        <v>1</v>
      </c>
      <c r="AA8" s="13">
        <v>1</v>
      </c>
      <c r="AB8" s="13">
        <v>1</v>
      </c>
      <c r="AC8" s="13">
        <v>1</v>
      </c>
      <c r="AD8" s="13">
        <v>1</v>
      </c>
      <c r="AE8" s="13">
        <v>1</v>
      </c>
      <c r="AF8" s="13">
        <v>1</v>
      </c>
      <c r="AG8" s="13">
        <v>1</v>
      </c>
      <c r="AH8" s="13">
        <v>1</v>
      </c>
      <c r="AI8" s="13">
        <v>1</v>
      </c>
      <c r="AJ8" s="13">
        <v>1</v>
      </c>
      <c r="AK8" s="13">
        <v>1</v>
      </c>
      <c r="AL8" s="13">
        <v>1</v>
      </c>
      <c r="AM8" s="13">
        <v>1</v>
      </c>
      <c r="AN8" s="13">
        <v>1</v>
      </c>
      <c r="AO8" s="13">
        <v>1</v>
      </c>
      <c r="AQ8" s="13">
        <v>1</v>
      </c>
      <c r="AR8" s="13">
        <v>1</v>
      </c>
      <c r="AS8" s="13">
        <v>1</v>
      </c>
      <c r="AT8" s="13">
        <v>1</v>
      </c>
      <c r="AU8" s="13">
        <v>1</v>
      </c>
      <c r="AV8" s="13">
        <v>1</v>
      </c>
      <c r="AW8" s="13">
        <v>1</v>
      </c>
      <c r="AX8" s="13">
        <v>1</v>
      </c>
      <c r="AY8" s="13">
        <v>1</v>
      </c>
      <c r="AZ8" s="13">
        <v>1</v>
      </c>
      <c r="BA8" s="13">
        <v>1</v>
      </c>
      <c r="BB8" s="13">
        <v>1</v>
      </c>
      <c r="BC8" s="13">
        <v>1</v>
      </c>
      <c r="BD8" s="22">
        <v>1</v>
      </c>
      <c r="BE8" s="22">
        <v>1</v>
      </c>
      <c r="BF8" s="22">
        <v>1</v>
      </c>
      <c r="BG8" s="22">
        <v>1</v>
      </c>
      <c r="BH8" s="22">
        <v>1</v>
      </c>
      <c r="BI8" s="22">
        <v>1</v>
      </c>
      <c r="BJ8" s="22">
        <v>1</v>
      </c>
      <c r="BK8" s="22">
        <v>1</v>
      </c>
      <c r="BL8" s="22">
        <v>1</v>
      </c>
      <c r="BM8" s="22">
        <v>1</v>
      </c>
      <c r="BN8" s="22">
        <v>1</v>
      </c>
      <c r="BO8" s="22">
        <v>1</v>
      </c>
      <c r="BP8" s="22">
        <v>1</v>
      </c>
      <c r="BQ8" s="22">
        <v>1</v>
      </c>
      <c r="BR8" s="22">
        <v>1</v>
      </c>
      <c r="BS8" s="22">
        <v>1</v>
      </c>
      <c r="BT8" s="22">
        <v>1</v>
      </c>
      <c r="BU8" s="22">
        <v>1</v>
      </c>
      <c r="BV8" s="22">
        <v>1</v>
      </c>
      <c r="BW8" s="22">
        <v>1</v>
      </c>
      <c r="BX8" s="22">
        <v>1</v>
      </c>
      <c r="BY8" s="22">
        <v>1</v>
      </c>
    </row>
    <row r="9" spans="1:77" hidden="1" outlineLevel="1">
      <c r="A9" s="5" t="s">
        <v>32</v>
      </c>
      <c r="B9" s="5" t="s">
        <v>33</v>
      </c>
      <c r="C9" s="6" t="s">
        <v>34</v>
      </c>
      <c r="D9" s="6" t="s">
        <v>35</v>
      </c>
      <c r="E9" s="6" t="s">
        <v>36</v>
      </c>
      <c r="F9" s="7">
        <v>0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>
        <v>0</v>
      </c>
      <c r="AH9" s="13"/>
      <c r="AI9" s="13"/>
      <c r="AJ9" s="13"/>
      <c r="AK9" s="13">
        <v>1</v>
      </c>
      <c r="AL9" s="13">
        <v>1</v>
      </c>
      <c r="AM9" s="13">
        <v>1</v>
      </c>
      <c r="AN9" s="13">
        <v>1</v>
      </c>
      <c r="AO9" s="13">
        <v>1</v>
      </c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22">
        <v>0</v>
      </c>
      <c r="BE9" s="22">
        <v>0</v>
      </c>
      <c r="BF9" s="22">
        <v>0</v>
      </c>
      <c r="BG9" s="22">
        <v>0</v>
      </c>
      <c r="BH9" s="20">
        <v>0</v>
      </c>
      <c r="BI9" s="20">
        <v>0</v>
      </c>
      <c r="BJ9" s="20">
        <v>0</v>
      </c>
      <c r="BK9" s="20">
        <v>0</v>
      </c>
      <c r="BL9" s="20">
        <v>1</v>
      </c>
      <c r="BM9" s="20">
        <v>1</v>
      </c>
      <c r="BN9" s="20">
        <v>0</v>
      </c>
      <c r="BO9" s="20">
        <v>0</v>
      </c>
      <c r="BP9" s="20">
        <v>0</v>
      </c>
      <c r="BQ9" s="20">
        <v>0</v>
      </c>
      <c r="BR9" s="20">
        <v>0</v>
      </c>
      <c r="BS9" s="20">
        <v>0</v>
      </c>
      <c r="BT9" s="20">
        <v>0</v>
      </c>
      <c r="BU9" s="20">
        <v>0</v>
      </c>
      <c r="BV9" s="20">
        <v>0</v>
      </c>
      <c r="BW9" s="20">
        <v>0</v>
      </c>
      <c r="BX9" s="20">
        <v>1</v>
      </c>
      <c r="BY9" s="20">
        <v>1</v>
      </c>
    </row>
    <row r="10" spans="1:77" hidden="1" outlineLevel="2">
      <c r="A10" s="14" t="s">
        <v>37</v>
      </c>
      <c r="B10" s="14" t="s">
        <v>38</v>
      </c>
      <c r="C10" s="15" t="s">
        <v>31</v>
      </c>
      <c r="D10" s="15" t="s">
        <v>35</v>
      </c>
      <c r="E10" s="15" t="s">
        <v>35</v>
      </c>
      <c r="F10" s="16"/>
      <c r="G10" s="13">
        <v>1</v>
      </c>
      <c r="H10" s="13">
        <v>1</v>
      </c>
      <c r="I10" s="13">
        <v>1</v>
      </c>
      <c r="J10" s="13">
        <v>1</v>
      </c>
      <c r="K10" s="13">
        <v>1</v>
      </c>
      <c r="L10" s="13">
        <v>1</v>
      </c>
      <c r="M10" s="13">
        <v>1</v>
      </c>
      <c r="N10" s="13">
        <v>1</v>
      </c>
      <c r="O10" s="13">
        <v>1</v>
      </c>
      <c r="P10" s="13">
        <v>1</v>
      </c>
      <c r="Q10" s="13">
        <v>1</v>
      </c>
      <c r="R10" s="13">
        <v>1</v>
      </c>
      <c r="S10" s="13">
        <v>1</v>
      </c>
      <c r="T10" s="13">
        <v>1</v>
      </c>
      <c r="U10" s="13">
        <v>1</v>
      </c>
      <c r="V10" s="13">
        <v>1</v>
      </c>
      <c r="W10" s="13">
        <v>1</v>
      </c>
      <c r="X10" s="13">
        <v>1</v>
      </c>
      <c r="Y10" s="13">
        <v>1</v>
      </c>
      <c r="Z10" s="13">
        <v>1</v>
      </c>
      <c r="AA10" s="13">
        <v>1</v>
      </c>
      <c r="AB10" s="13">
        <v>1</v>
      </c>
      <c r="AC10" s="13">
        <v>1</v>
      </c>
      <c r="AD10" s="13">
        <v>1</v>
      </c>
      <c r="AE10" s="13">
        <v>1</v>
      </c>
      <c r="AF10" s="13">
        <v>1</v>
      </c>
      <c r="AG10" s="13">
        <v>1</v>
      </c>
      <c r="AH10" s="13">
        <v>1</v>
      </c>
      <c r="AI10" s="13">
        <v>1</v>
      </c>
      <c r="AJ10" s="13">
        <v>1</v>
      </c>
      <c r="AK10" s="13">
        <v>1</v>
      </c>
      <c r="AL10" s="13">
        <v>1</v>
      </c>
      <c r="AM10" s="13">
        <v>1</v>
      </c>
      <c r="AN10" s="13">
        <v>1</v>
      </c>
      <c r="AO10" s="13">
        <v>1</v>
      </c>
      <c r="AQ10" s="13"/>
      <c r="AR10" s="13">
        <v>1</v>
      </c>
      <c r="AS10" s="13">
        <v>1</v>
      </c>
      <c r="AT10" s="13">
        <v>1</v>
      </c>
      <c r="AU10" s="13">
        <v>1</v>
      </c>
      <c r="AV10" s="13">
        <v>1</v>
      </c>
      <c r="AW10" s="13">
        <v>1</v>
      </c>
      <c r="AX10" s="13">
        <v>1</v>
      </c>
      <c r="AY10" s="13">
        <v>1</v>
      </c>
      <c r="AZ10" s="13">
        <v>1</v>
      </c>
      <c r="BA10" s="13">
        <v>1</v>
      </c>
      <c r="BB10" s="13">
        <v>1</v>
      </c>
      <c r="BC10" s="13">
        <v>1</v>
      </c>
      <c r="BD10" s="22">
        <v>1</v>
      </c>
      <c r="BE10" s="22">
        <v>1</v>
      </c>
      <c r="BF10" s="22">
        <v>1</v>
      </c>
      <c r="BG10" s="22">
        <v>1</v>
      </c>
      <c r="BH10" s="22">
        <v>1</v>
      </c>
      <c r="BI10" s="22">
        <v>1</v>
      </c>
      <c r="BJ10" s="22">
        <v>1</v>
      </c>
      <c r="BK10" s="22">
        <v>1</v>
      </c>
      <c r="BL10" s="22">
        <v>1</v>
      </c>
      <c r="BM10" s="22">
        <v>1</v>
      </c>
      <c r="BN10" s="22">
        <v>1</v>
      </c>
      <c r="BO10" s="22">
        <v>1</v>
      </c>
      <c r="BP10" s="22">
        <v>1</v>
      </c>
      <c r="BQ10" s="22">
        <v>1</v>
      </c>
      <c r="BR10" s="22">
        <v>1</v>
      </c>
      <c r="BS10" s="22">
        <v>1</v>
      </c>
      <c r="BT10" s="22">
        <v>1</v>
      </c>
      <c r="BU10" s="22">
        <v>1</v>
      </c>
      <c r="BV10" s="22">
        <v>1</v>
      </c>
      <c r="BW10" s="22">
        <v>1</v>
      </c>
      <c r="BX10" s="22">
        <v>1</v>
      </c>
      <c r="BY10" s="22">
        <v>1</v>
      </c>
    </row>
    <row r="11" spans="1:77" hidden="1" outlineLevel="2">
      <c r="A11" s="14" t="s">
        <v>39</v>
      </c>
      <c r="B11" s="14" t="s">
        <v>40</v>
      </c>
      <c r="C11" s="15" t="s">
        <v>31</v>
      </c>
      <c r="D11" s="15" t="s">
        <v>41</v>
      </c>
      <c r="E11" s="15" t="s">
        <v>41</v>
      </c>
      <c r="F11" s="16"/>
      <c r="G11" s="13"/>
      <c r="H11" s="13">
        <v>1</v>
      </c>
      <c r="I11" s="13">
        <v>1</v>
      </c>
      <c r="J11" s="13">
        <v>1</v>
      </c>
      <c r="K11" s="13">
        <v>1</v>
      </c>
      <c r="L11" s="13">
        <v>1</v>
      </c>
      <c r="M11" s="13">
        <v>1</v>
      </c>
      <c r="N11" s="13">
        <v>1</v>
      </c>
      <c r="O11" s="13">
        <v>1</v>
      </c>
      <c r="P11" s="13">
        <v>1</v>
      </c>
      <c r="Q11" s="13">
        <v>1</v>
      </c>
      <c r="R11" s="13">
        <v>1</v>
      </c>
      <c r="S11" s="13">
        <v>1</v>
      </c>
      <c r="T11" s="13">
        <v>1</v>
      </c>
      <c r="U11" s="13">
        <v>1</v>
      </c>
      <c r="V11" s="13">
        <v>1</v>
      </c>
      <c r="W11" s="13">
        <v>1</v>
      </c>
      <c r="X11" s="13">
        <v>1</v>
      </c>
      <c r="Y11" s="13">
        <v>1</v>
      </c>
      <c r="Z11" s="13">
        <v>1</v>
      </c>
      <c r="AA11" s="13">
        <v>1</v>
      </c>
      <c r="AB11" s="13">
        <v>1</v>
      </c>
      <c r="AC11" s="13">
        <v>1</v>
      </c>
      <c r="AD11" s="13">
        <v>1</v>
      </c>
      <c r="AE11" s="13">
        <v>1</v>
      </c>
      <c r="AF11" s="13">
        <v>1</v>
      </c>
      <c r="AG11" s="13">
        <v>1</v>
      </c>
      <c r="AH11" s="13">
        <v>1</v>
      </c>
      <c r="AI11" s="13">
        <v>1</v>
      </c>
      <c r="AJ11" s="13">
        <v>1</v>
      </c>
      <c r="AK11" s="13">
        <v>1</v>
      </c>
      <c r="AL11" s="13">
        <v>1</v>
      </c>
      <c r="AM11" s="13">
        <v>1</v>
      </c>
      <c r="AN11" s="13">
        <v>1</v>
      </c>
      <c r="AO11" s="13">
        <v>1</v>
      </c>
      <c r="AQ11" s="13"/>
      <c r="AR11" s="13"/>
      <c r="AS11" s="13">
        <v>1</v>
      </c>
      <c r="AT11" s="13">
        <v>1</v>
      </c>
      <c r="AU11" s="13">
        <v>1</v>
      </c>
      <c r="AV11" s="13">
        <v>1</v>
      </c>
      <c r="AW11" s="13">
        <v>1</v>
      </c>
      <c r="AX11" s="13">
        <v>1</v>
      </c>
      <c r="AY11" s="13">
        <v>1</v>
      </c>
      <c r="AZ11" s="13">
        <v>1</v>
      </c>
      <c r="BA11" s="13">
        <v>1</v>
      </c>
      <c r="BB11" s="13">
        <v>1</v>
      </c>
      <c r="BC11" s="13">
        <v>1</v>
      </c>
      <c r="BD11" s="22">
        <v>1</v>
      </c>
      <c r="BE11" s="22">
        <v>1</v>
      </c>
      <c r="BF11" s="22">
        <v>1</v>
      </c>
      <c r="BG11" s="22">
        <v>1</v>
      </c>
      <c r="BH11" s="22">
        <v>1</v>
      </c>
      <c r="BI11" s="22">
        <v>1</v>
      </c>
      <c r="BJ11" s="22">
        <v>1</v>
      </c>
      <c r="BK11" s="22">
        <v>1</v>
      </c>
      <c r="BL11" s="22">
        <v>1</v>
      </c>
      <c r="BM11" s="22">
        <v>1</v>
      </c>
      <c r="BN11" s="22">
        <v>1</v>
      </c>
      <c r="BO11" s="22">
        <v>1</v>
      </c>
      <c r="BP11" s="22">
        <v>1</v>
      </c>
      <c r="BQ11" s="22">
        <v>1</v>
      </c>
      <c r="BR11" s="22">
        <v>1</v>
      </c>
      <c r="BS11" s="22">
        <v>1</v>
      </c>
      <c r="BT11" s="22">
        <v>1</v>
      </c>
      <c r="BU11" s="22">
        <v>1</v>
      </c>
      <c r="BV11" s="22">
        <v>1</v>
      </c>
      <c r="BW11" s="22">
        <v>1</v>
      </c>
      <c r="BX11" s="22">
        <v>1</v>
      </c>
      <c r="BY11" s="22">
        <v>1</v>
      </c>
    </row>
    <row r="12" spans="1:77" hidden="1" outlineLevel="2">
      <c r="A12" s="14" t="s">
        <v>42</v>
      </c>
      <c r="B12" s="14" t="s">
        <v>43</v>
      </c>
      <c r="C12" s="15" t="s">
        <v>31</v>
      </c>
      <c r="D12" s="15" t="s">
        <v>44</v>
      </c>
      <c r="E12" s="15" t="s">
        <v>44</v>
      </c>
      <c r="F12" s="16"/>
      <c r="G12" s="13"/>
      <c r="H12" s="13"/>
      <c r="I12" s="13"/>
      <c r="J12" s="13"/>
      <c r="K12" s="13"/>
      <c r="L12" s="13">
        <v>1</v>
      </c>
      <c r="M12" s="13">
        <v>1</v>
      </c>
      <c r="N12" s="13">
        <v>1</v>
      </c>
      <c r="O12" s="13">
        <v>1</v>
      </c>
      <c r="P12" s="13">
        <v>1</v>
      </c>
      <c r="Q12" s="13">
        <v>1</v>
      </c>
      <c r="R12" s="13">
        <v>1</v>
      </c>
      <c r="S12" s="13">
        <v>1</v>
      </c>
      <c r="T12" s="13">
        <v>1</v>
      </c>
      <c r="U12" s="13">
        <v>1</v>
      </c>
      <c r="V12" s="13">
        <v>1</v>
      </c>
      <c r="W12" s="13">
        <v>1</v>
      </c>
      <c r="X12" s="13">
        <v>1</v>
      </c>
      <c r="Y12" s="13">
        <v>1</v>
      </c>
      <c r="Z12" s="13">
        <v>1</v>
      </c>
      <c r="AA12" s="13">
        <v>1</v>
      </c>
      <c r="AB12" s="13">
        <v>1</v>
      </c>
      <c r="AC12" s="13">
        <v>1</v>
      </c>
      <c r="AD12" s="13">
        <v>1</v>
      </c>
      <c r="AE12" s="13">
        <v>1</v>
      </c>
      <c r="AF12" s="13">
        <v>1</v>
      </c>
      <c r="AG12" s="13">
        <v>1</v>
      </c>
      <c r="AH12" s="13">
        <v>1</v>
      </c>
      <c r="AI12" s="13">
        <v>1</v>
      </c>
      <c r="AJ12" s="13">
        <v>1</v>
      </c>
      <c r="AK12" s="13">
        <v>1</v>
      </c>
      <c r="AL12" s="13">
        <v>1</v>
      </c>
      <c r="AM12" s="13">
        <v>1</v>
      </c>
      <c r="AN12" s="13">
        <v>1</v>
      </c>
      <c r="AO12" s="13">
        <v>1</v>
      </c>
      <c r="AQ12" s="13"/>
      <c r="AR12" s="13"/>
      <c r="AS12" s="13"/>
      <c r="AT12" s="13"/>
      <c r="AU12" s="13"/>
      <c r="AV12" s="13">
        <v>1</v>
      </c>
      <c r="AW12" s="13">
        <v>1</v>
      </c>
      <c r="AX12" s="13">
        <v>1</v>
      </c>
      <c r="AY12" s="13">
        <v>1</v>
      </c>
      <c r="AZ12" s="13">
        <v>1</v>
      </c>
      <c r="BA12" s="13">
        <v>1</v>
      </c>
      <c r="BB12" s="13">
        <v>1</v>
      </c>
      <c r="BC12" s="13">
        <v>1</v>
      </c>
      <c r="BD12" s="22">
        <v>1</v>
      </c>
      <c r="BE12" s="22">
        <v>1</v>
      </c>
      <c r="BF12" s="22">
        <v>1</v>
      </c>
      <c r="BG12" s="22">
        <v>1</v>
      </c>
      <c r="BH12" s="22">
        <v>1</v>
      </c>
      <c r="BI12" s="22">
        <v>1</v>
      </c>
      <c r="BJ12" s="22">
        <v>1</v>
      </c>
      <c r="BK12" s="22">
        <v>1</v>
      </c>
      <c r="BL12" s="22">
        <v>1</v>
      </c>
      <c r="BM12" s="22">
        <v>1</v>
      </c>
      <c r="BN12" s="22">
        <v>1</v>
      </c>
      <c r="BO12" s="22">
        <v>1</v>
      </c>
      <c r="BP12" s="22">
        <v>1</v>
      </c>
      <c r="BQ12" s="22">
        <v>1</v>
      </c>
      <c r="BR12" s="22">
        <v>1</v>
      </c>
      <c r="BS12" s="22">
        <v>1</v>
      </c>
      <c r="BT12" s="22">
        <v>1</v>
      </c>
      <c r="BU12" s="22">
        <v>1</v>
      </c>
      <c r="BV12" s="22">
        <v>1</v>
      </c>
      <c r="BW12" s="22">
        <v>1</v>
      </c>
      <c r="BX12" s="22">
        <v>1</v>
      </c>
      <c r="BY12" s="22">
        <v>1</v>
      </c>
    </row>
    <row r="13" spans="1:77" hidden="1" outlineLevel="2">
      <c r="A13" s="14" t="s">
        <v>45</v>
      </c>
      <c r="B13" s="14" t="s">
        <v>46</v>
      </c>
      <c r="C13" s="15" t="s">
        <v>31</v>
      </c>
      <c r="D13" s="15" t="s">
        <v>47</v>
      </c>
      <c r="E13" s="15" t="s">
        <v>47</v>
      </c>
      <c r="F13" s="16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>
        <v>1</v>
      </c>
      <c r="AA13" s="13">
        <v>1</v>
      </c>
      <c r="AB13" s="13">
        <v>1</v>
      </c>
      <c r="AC13" s="13">
        <v>1</v>
      </c>
      <c r="AD13" s="13">
        <v>1</v>
      </c>
      <c r="AE13" s="13">
        <v>1</v>
      </c>
      <c r="AF13" s="13">
        <v>1</v>
      </c>
      <c r="AG13" s="13">
        <v>1</v>
      </c>
      <c r="AH13" s="13">
        <v>1</v>
      </c>
      <c r="AI13" s="13">
        <v>1</v>
      </c>
      <c r="AJ13" s="13">
        <v>1</v>
      </c>
      <c r="AK13" s="13">
        <v>1</v>
      </c>
      <c r="AL13" s="13">
        <v>1</v>
      </c>
      <c r="AM13" s="13">
        <v>1</v>
      </c>
      <c r="AN13" s="13">
        <v>1</v>
      </c>
      <c r="AO13" s="13">
        <v>1</v>
      </c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22">
        <v>0</v>
      </c>
      <c r="BE13" s="22">
        <v>0</v>
      </c>
      <c r="BF13" s="22">
        <v>0</v>
      </c>
      <c r="BG13" s="22">
        <v>0</v>
      </c>
      <c r="BH13" s="22">
        <v>0</v>
      </c>
      <c r="BI13" s="22">
        <v>0</v>
      </c>
      <c r="BJ13" s="22">
        <v>0</v>
      </c>
      <c r="BK13" s="22">
        <v>0</v>
      </c>
      <c r="BL13" s="22">
        <v>1</v>
      </c>
      <c r="BM13" s="22">
        <v>1</v>
      </c>
      <c r="BN13" s="22">
        <v>1</v>
      </c>
      <c r="BO13" s="22">
        <v>1</v>
      </c>
      <c r="BP13" s="22">
        <v>1</v>
      </c>
      <c r="BQ13" s="22">
        <v>1</v>
      </c>
      <c r="BR13" s="22">
        <v>1</v>
      </c>
      <c r="BS13" s="22">
        <v>1</v>
      </c>
      <c r="BT13" s="22">
        <v>1</v>
      </c>
      <c r="BU13" s="22">
        <v>1</v>
      </c>
      <c r="BV13" s="22">
        <v>1</v>
      </c>
      <c r="BW13" s="22">
        <v>1</v>
      </c>
      <c r="BX13" s="22">
        <v>1</v>
      </c>
      <c r="BY13" s="22">
        <v>1</v>
      </c>
    </row>
    <row r="14" spans="1:77" hidden="1" outlineLevel="2">
      <c r="A14" s="14" t="s">
        <v>48</v>
      </c>
      <c r="B14" s="14" t="s">
        <v>49</v>
      </c>
      <c r="C14" s="15" t="s">
        <v>31</v>
      </c>
      <c r="D14" s="15" t="s">
        <v>50</v>
      </c>
      <c r="E14" s="15" t="s">
        <v>50</v>
      </c>
      <c r="F14" s="16"/>
      <c r="G14" s="13"/>
      <c r="H14" s="13">
        <v>1</v>
      </c>
      <c r="I14" s="13">
        <v>1</v>
      </c>
      <c r="J14" s="13">
        <v>1</v>
      </c>
      <c r="K14" s="13">
        <v>1</v>
      </c>
      <c r="L14" s="13">
        <v>1</v>
      </c>
      <c r="M14" s="13">
        <v>1</v>
      </c>
      <c r="N14" s="13">
        <v>1</v>
      </c>
      <c r="O14" s="13">
        <v>1</v>
      </c>
      <c r="P14" s="13">
        <v>1</v>
      </c>
      <c r="Q14" s="13">
        <v>1</v>
      </c>
      <c r="R14" s="13">
        <v>1</v>
      </c>
      <c r="S14" s="13">
        <v>1</v>
      </c>
      <c r="T14" s="13">
        <v>1</v>
      </c>
      <c r="U14" s="13">
        <v>1</v>
      </c>
      <c r="V14" s="13">
        <v>1</v>
      </c>
      <c r="W14" s="13">
        <v>1</v>
      </c>
      <c r="X14" s="13">
        <v>1</v>
      </c>
      <c r="Y14" s="13">
        <v>1</v>
      </c>
      <c r="Z14" s="13">
        <v>1</v>
      </c>
      <c r="AA14" s="13">
        <v>1</v>
      </c>
      <c r="AB14" s="13">
        <v>1</v>
      </c>
      <c r="AC14" s="13">
        <v>1</v>
      </c>
      <c r="AD14" s="13">
        <v>1</v>
      </c>
      <c r="AE14" s="13">
        <v>1</v>
      </c>
      <c r="AF14" s="13">
        <v>1</v>
      </c>
      <c r="AG14" s="13">
        <v>1</v>
      </c>
      <c r="AH14" s="13">
        <v>1</v>
      </c>
      <c r="AI14" s="13">
        <v>1</v>
      </c>
      <c r="AJ14" s="13">
        <v>1</v>
      </c>
      <c r="AK14" s="13">
        <v>1</v>
      </c>
      <c r="AL14" s="13">
        <v>1</v>
      </c>
      <c r="AM14" s="13">
        <v>1</v>
      </c>
      <c r="AN14" s="13">
        <v>1</v>
      </c>
      <c r="AO14" s="13">
        <v>1</v>
      </c>
      <c r="AQ14" s="13"/>
      <c r="AR14" s="13">
        <v>1</v>
      </c>
      <c r="AS14" s="13">
        <v>1</v>
      </c>
      <c r="AT14" s="13">
        <v>1</v>
      </c>
      <c r="AU14" s="13">
        <v>1</v>
      </c>
      <c r="AV14" s="13">
        <v>1</v>
      </c>
      <c r="AW14" s="13">
        <v>1</v>
      </c>
      <c r="AX14" s="13">
        <v>1</v>
      </c>
      <c r="AY14" s="13">
        <v>1</v>
      </c>
      <c r="AZ14" s="13">
        <v>1</v>
      </c>
      <c r="BA14" s="13">
        <v>1</v>
      </c>
      <c r="BB14" s="13">
        <v>1</v>
      </c>
      <c r="BC14" s="13">
        <v>1</v>
      </c>
      <c r="BD14" s="22">
        <v>1</v>
      </c>
      <c r="BE14" s="22">
        <v>1</v>
      </c>
      <c r="BF14" s="22">
        <v>1</v>
      </c>
      <c r="BG14" s="22">
        <v>1</v>
      </c>
      <c r="BH14" s="22">
        <v>1</v>
      </c>
      <c r="BI14" s="22">
        <v>1</v>
      </c>
      <c r="BJ14" s="22">
        <v>1</v>
      </c>
      <c r="BK14" s="22">
        <v>1</v>
      </c>
      <c r="BL14" s="22">
        <v>1</v>
      </c>
      <c r="BM14" s="22">
        <v>1</v>
      </c>
      <c r="BN14" s="22">
        <v>1</v>
      </c>
      <c r="BO14" s="22">
        <v>1</v>
      </c>
      <c r="BP14" s="22">
        <v>1</v>
      </c>
      <c r="BQ14" s="22">
        <v>1</v>
      </c>
      <c r="BR14" s="22">
        <v>1</v>
      </c>
      <c r="BS14" s="22">
        <v>1</v>
      </c>
      <c r="BT14" s="22">
        <v>1</v>
      </c>
      <c r="BU14" s="22">
        <v>1</v>
      </c>
      <c r="BV14" s="22">
        <v>1</v>
      </c>
      <c r="BW14" s="22">
        <v>1</v>
      </c>
      <c r="BX14" s="22">
        <v>1</v>
      </c>
      <c r="BY14" s="22">
        <v>1</v>
      </c>
    </row>
    <row r="15" spans="1:77" hidden="1" outlineLevel="2">
      <c r="A15" s="14" t="s">
        <v>51</v>
      </c>
      <c r="B15" s="14" t="s">
        <v>52</v>
      </c>
      <c r="C15" s="15" t="s">
        <v>31</v>
      </c>
      <c r="D15" s="15" t="s">
        <v>53</v>
      </c>
      <c r="E15" s="15" t="s">
        <v>53</v>
      </c>
      <c r="F15" s="16"/>
      <c r="G15" s="13"/>
      <c r="H15" s="13"/>
      <c r="I15" s="13">
        <v>1</v>
      </c>
      <c r="J15" s="13">
        <v>1</v>
      </c>
      <c r="K15" s="13">
        <v>1</v>
      </c>
      <c r="L15" s="13">
        <v>1</v>
      </c>
      <c r="M15" s="13">
        <v>1</v>
      </c>
      <c r="N15" s="13">
        <v>1</v>
      </c>
      <c r="O15" s="13">
        <v>1</v>
      </c>
      <c r="P15" s="13">
        <v>1</v>
      </c>
      <c r="Q15" s="13">
        <v>1</v>
      </c>
      <c r="R15" s="13">
        <v>1</v>
      </c>
      <c r="S15" s="13">
        <v>1</v>
      </c>
      <c r="T15" s="13">
        <v>1</v>
      </c>
      <c r="U15" s="13">
        <v>1</v>
      </c>
      <c r="V15" s="13">
        <v>1</v>
      </c>
      <c r="W15" s="13">
        <v>1</v>
      </c>
      <c r="X15" s="13">
        <v>1</v>
      </c>
      <c r="Y15" s="13">
        <v>1</v>
      </c>
      <c r="Z15" s="13">
        <v>1</v>
      </c>
      <c r="AA15" s="13">
        <v>1</v>
      </c>
      <c r="AB15" s="13">
        <v>1</v>
      </c>
      <c r="AC15" s="13">
        <v>1</v>
      </c>
      <c r="AD15" s="13">
        <v>1</v>
      </c>
      <c r="AE15" s="13">
        <v>1</v>
      </c>
      <c r="AF15" s="13">
        <v>1</v>
      </c>
      <c r="AG15" s="13">
        <v>1</v>
      </c>
      <c r="AH15" s="13">
        <v>1</v>
      </c>
      <c r="AI15" s="13">
        <v>1</v>
      </c>
      <c r="AJ15" s="13">
        <v>1</v>
      </c>
      <c r="AK15" s="13">
        <v>1</v>
      </c>
      <c r="AL15" s="13">
        <v>1</v>
      </c>
      <c r="AM15" s="13">
        <v>1</v>
      </c>
      <c r="AN15" s="13">
        <v>1</v>
      </c>
      <c r="AO15" s="13">
        <v>1</v>
      </c>
      <c r="AQ15" s="13"/>
      <c r="AR15" s="13"/>
      <c r="AS15" s="13">
        <v>1</v>
      </c>
      <c r="AT15" s="13">
        <v>1</v>
      </c>
      <c r="AU15" s="13">
        <v>1</v>
      </c>
      <c r="AV15" s="13">
        <v>1</v>
      </c>
      <c r="AW15" s="13">
        <v>1</v>
      </c>
      <c r="AX15" s="13">
        <v>1</v>
      </c>
      <c r="AY15" s="13">
        <v>1</v>
      </c>
      <c r="AZ15" s="13">
        <v>1</v>
      </c>
      <c r="BA15" s="13">
        <v>1</v>
      </c>
      <c r="BB15" s="13">
        <v>1</v>
      </c>
      <c r="BC15" s="13">
        <v>1</v>
      </c>
      <c r="BD15" s="22">
        <v>1</v>
      </c>
      <c r="BE15" s="22">
        <v>1</v>
      </c>
      <c r="BF15" s="22">
        <v>1</v>
      </c>
      <c r="BG15" s="22">
        <v>1</v>
      </c>
      <c r="BH15" s="22">
        <v>1</v>
      </c>
      <c r="BI15" s="22">
        <v>1</v>
      </c>
      <c r="BJ15" s="22">
        <v>1</v>
      </c>
      <c r="BK15" s="22">
        <v>1</v>
      </c>
      <c r="BL15" s="22">
        <v>1</v>
      </c>
      <c r="BM15" s="22">
        <v>1</v>
      </c>
      <c r="BN15" s="22">
        <v>1</v>
      </c>
      <c r="BO15" s="22">
        <v>1</v>
      </c>
      <c r="BP15" s="22">
        <v>1</v>
      </c>
      <c r="BQ15" s="22">
        <v>1</v>
      </c>
      <c r="BR15" s="22">
        <v>1</v>
      </c>
      <c r="BS15" s="22">
        <v>1</v>
      </c>
      <c r="BT15" s="22">
        <v>1</v>
      </c>
      <c r="BU15" s="22">
        <v>1</v>
      </c>
      <c r="BV15" s="22">
        <v>1</v>
      </c>
      <c r="BW15" s="22">
        <v>1</v>
      </c>
      <c r="BX15" s="22">
        <v>1</v>
      </c>
      <c r="BY15" s="22">
        <v>1</v>
      </c>
    </row>
    <row r="16" spans="1:77" hidden="1" outlineLevel="2">
      <c r="A16" s="14" t="s">
        <v>54</v>
      </c>
      <c r="B16" s="14" t="s">
        <v>55</v>
      </c>
      <c r="C16" s="15" t="s">
        <v>31</v>
      </c>
      <c r="D16" s="15" t="s">
        <v>53</v>
      </c>
      <c r="E16" s="15" t="s">
        <v>53</v>
      </c>
      <c r="F16" s="16"/>
      <c r="G16" s="13"/>
      <c r="H16" s="13"/>
      <c r="I16" s="13">
        <v>1</v>
      </c>
      <c r="J16" s="13">
        <v>1</v>
      </c>
      <c r="K16" s="13">
        <v>1</v>
      </c>
      <c r="L16" s="13">
        <v>1</v>
      </c>
      <c r="M16" s="13">
        <v>1</v>
      </c>
      <c r="N16" s="13">
        <v>1</v>
      </c>
      <c r="O16" s="13">
        <v>1</v>
      </c>
      <c r="P16" s="13">
        <v>1</v>
      </c>
      <c r="Q16" s="13">
        <v>1</v>
      </c>
      <c r="R16" s="13">
        <v>1</v>
      </c>
      <c r="S16" s="13">
        <v>1</v>
      </c>
      <c r="T16" s="13">
        <v>1</v>
      </c>
      <c r="U16" s="13">
        <v>1</v>
      </c>
      <c r="V16" s="13">
        <v>1</v>
      </c>
      <c r="W16" s="13">
        <v>1</v>
      </c>
      <c r="X16" s="13">
        <v>1</v>
      </c>
      <c r="Y16" s="13">
        <v>1</v>
      </c>
      <c r="Z16" s="13">
        <v>1</v>
      </c>
      <c r="AA16" s="13">
        <v>1</v>
      </c>
      <c r="AB16" s="13">
        <v>1</v>
      </c>
      <c r="AC16" s="13">
        <v>1</v>
      </c>
      <c r="AD16" s="13">
        <v>1</v>
      </c>
      <c r="AE16" s="13">
        <v>1</v>
      </c>
      <c r="AF16" s="13">
        <v>1</v>
      </c>
      <c r="AG16" s="13">
        <v>1</v>
      </c>
      <c r="AH16" s="13">
        <v>1</v>
      </c>
      <c r="AI16" s="13">
        <v>1</v>
      </c>
      <c r="AJ16" s="13">
        <v>1</v>
      </c>
      <c r="AK16" s="13">
        <v>1</v>
      </c>
      <c r="AL16" s="13">
        <v>1</v>
      </c>
      <c r="AM16" s="13">
        <v>1</v>
      </c>
      <c r="AN16" s="13">
        <v>1</v>
      </c>
      <c r="AO16" s="13">
        <v>1</v>
      </c>
      <c r="AQ16" s="13"/>
      <c r="AR16" s="13"/>
      <c r="AS16" s="13">
        <v>1</v>
      </c>
      <c r="AT16" s="13">
        <v>1</v>
      </c>
      <c r="AU16" s="13">
        <v>1</v>
      </c>
      <c r="AV16" s="13">
        <v>1</v>
      </c>
      <c r="AW16" s="13">
        <v>1</v>
      </c>
      <c r="AX16" s="13">
        <v>1</v>
      </c>
      <c r="AY16" s="13">
        <v>1</v>
      </c>
      <c r="AZ16" s="13">
        <v>1</v>
      </c>
      <c r="BA16" s="13">
        <v>1</v>
      </c>
      <c r="BB16" s="13">
        <v>1</v>
      </c>
      <c r="BC16" s="13">
        <v>1</v>
      </c>
      <c r="BD16" s="22">
        <v>1</v>
      </c>
      <c r="BE16" s="22">
        <v>1</v>
      </c>
      <c r="BF16" s="22">
        <v>1</v>
      </c>
      <c r="BG16" s="22">
        <v>1</v>
      </c>
      <c r="BH16" s="22">
        <v>1</v>
      </c>
      <c r="BI16" s="22">
        <v>1</v>
      </c>
      <c r="BJ16" s="22">
        <v>1</v>
      </c>
      <c r="BK16" s="22">
        <v>1</v>
      </c>
      <c r="BL16" s="22">
        <v>1</v>
      </c>
      <c r="BM16" s="22">
        <v>1</v>
      </c>
      <c r="BN16" s="22">
        <v>1</v>
      </c>
      <c r="BO16" s="22">
        <v>1</v>
      </c>
      <c r="BP16" s="22">
        <v>1</v>
      </c>
      <c r="BQ16" s="22">
        <v>1</v>
      </c>
      <c r="BR16" s="22">
        <v>1</v>
      </c>
      <c r="BS16" s="22">
        <v>1</v>
      </c>
      <c r="BT16" s="22">
        <v>1</v>
      </c>
      <c r="BU16" s="22">
        <v>1</v>
      </c>
      <c r="BV16" s="22">
        <v>1</v>
      </c>
      <c r="BW16" s="22">
        <v>1</v>
      </c>
      <c r="BX16" s="22">
        <v>1</v>
      </c>
      <c r="BY16" s="22">
        <v>1</v>
      </c>
    </row>
    <row r="17" spans="1:77" hidden="1" outlineLevel="2">
      <c r="A17" s="14" t="s">
        <v>56</v>
      </c>
      <c r="B17" s="14" t="s">
        <v>57</v>
      </c>
      <c r="C17" s="15" t="s">
        <v>31</v>
      </c>
      <c r="D17" s="15" t="s">
        <v>58</v>
      </c>
      <c r="E17" s="15" t="s">
        <v>58</v>
      </c>
      <c r="F17" s="16"/>
      <c r="G17" s="13"/>
      <c r="H17" s="13"/>
      <c r="I17" s="13">
        <v>1</v>
      </c>
      <c r="J17" s="13">
        <v>1</v>
      </c>
      <c r="K17" s="13">
        <v>1</v>
      </c>
      <c r="L17" s="13">
        <v>1</v>
      </c>
      <c r="M17" s="13">
        <v>1</v>
      </c>
      <c r="N17" s="13">
        <v>1</v>
      </c>
      <c r="O17" s="13">
        <v>1</v>
      </c>
      <c r="P17" s="13">
        <v>1</v>
      </c>
      <c r="Q17" s="13">
        <v>1</v>
      </c>
      <c r="R17" s="13">
        <v>1</v>
      </c>
      <c r="S17" s="13">
        <v>1</v>
      </c>
      <c r="T17" s="13">
        <v>1</v>
      </c>
      <c r="U17" s="13">
        <v>1</v>
      </c>
      <c r="V17" s="13">
        <v>1</v>
      </c>
      <c r="W17" s="13">
        <v>1</v>
      </c>
      <c r="X17" s="13">
        <v>1</v>
      </c>
      <c r="Y17" s="13">
        <v>1</v>
      </c>
      <c r="Z17" s="13">
        <v>1</v>
      </c>
      <c r="AA17" s="13">
        <v>1</v>
      </c>
      <c r="AB17" s="13">
        <v>1</v>
      </c>
      <c r="AC17" s="13">
        <v>1</v>
      </c>
      <c r="AD17" s="13">
        <v>1</v>
      </c>
      <c r="AE17" s="13">
        <v>1</v>
      </c>
      <c r="AF17" s="13">
        <v>1</v>
      </c>
      <c r="AG17" s="13">
        <v>1</v>
      </c>
      <c r="AH17" s="13">
        <v>1</v>
      </c>
      <c r="AI17" s="13">
        <v>1</v>
      </c>
      <c r="AJ17" s="13">
        <v>1</v>
      </c>
      <c r="AK17" s="13">
        <v>1</v>
      </c>
      <c r="AL17" s="13">
        <v>1</v>
      </c>
      <c r="AM17" s="13">
        <v>1</v>
      </c>
      <c r="AN17" s="13">
        <v>1</v>
      </c>
      <c r="AO17" s="13">
        <v>1</v>
      </c>
      <c r="AQ17" s="13"/>
      <c r="AR17" s="13"/>
      <c r="AS17" s="13"/>
      <c r="AT17" s="13">
        <v>1</v>
      </c>
      <c r="AU17" s="13">
        <v>1</v>
      </c>
      <c r="AV17" s="13">
        <v>1</v>
      </c>
      <c r="AW17" s="13">
        <v>1</v>
      </c>
      <c r="AX17" s="13">
        <v>1</v>
      </c>
      <c r="AY17" s="13">
        <v>1</v>
      </c>
      <c r="AZ17" s="13">
        <v>1</v>
      </c>
      <c r="BA17" s="13">
        <v>1</v>
      </c>
      <c r="BB17" s="13">
        <v>1</v>
      </c>
      <c r="BC17" s="13">
        <v>1</v>
      </c>
      <c r="BD17" s="22">
        <v>1</v>
      </c>
      <c r="BE17" s="22">
        <v>1</v>
      </c>
      <c r="BF17" s="22">
        <v>1</v>
      </c>
      <c r="BG17" s="22">
        <v>1</v>
      </c>
      <c r="BH17" s="22">
        <v>1</v>
      </c>
      <c r="BI17" s="22">
        <v>1</v>
      </c>
      <c r="BJ17" s="22">
        <v>1</v>
      </c>
      <c r="BK17" s="22">
        <v>1</v>
      </c>
      <c r="BL17" s="22">
        <v>1</v>
      </c>
      <c r="BM17" s="22">
        <v>1</v>
      </c>
      <c r="BN17" s="22">
        <v>1</v>
      </c>
      <c r="BO17" s="22">
        <v>1</v>
      </c>
      <c r="BP17" s="22">
        <v>1</v>
      </c>
      <c r="BQ17" s="22">
        <v>1</v>
      </c>
      <c r="BR17" s="22">
        <v>1</v>
      </c>
      <c r="BS17" s="22">
        <v>1</v>
      </c>
      <c r="BT17" s="22">
        <v>1</v>
      </c>
      <c r="BU17" s="22">
        <v>1</v>
      </c>
      <c r="BV17" s="22">
        <v>1</v>
      </c>
      <c r="BW17" s="22">
        <v>1</v>
      </c>
      <c r="BX17" s="22">
        <v>1</v>
      </c>
      <c r="BY17" s="22">
        <v>1</v>
      </c>
    </row>
    <row r="18" spans="1:77" hidden="1" outlineLevel="2">
      <c r="A18" s="14" t="s">
        <v>59</v>
      </c>
      <c r="B18" s="14" t="s">
        <v>60</v>
      </c>
      <c r="C18" s="15" t="s">
        <v>31</v>
      </c>
      <c r="D18" s="15" t="s">
        <v>53</v>
      </c>
      <c r="E18" s="15" t="s">
        <v>53</v>
      </c>
      <c r="F18" s="16"/>
      <c r="G18" s="13"/>
      <c r="H18" s="13"/>
      <c r="I18" s="13">
        <v>1</v>
      </c>
      <c r="J18" s="13">
        <v>1</v>
      </c>
      <c r="K18" s="13">
        <v>1</v>
      </c>
      <c r="L18" s="13">
        <v>1</v>
      </c>
      <c r="M18" s="13">
        <v>1</v>
      </c>
      <c r="N18" s="13">
        <v>1</v>
      </c>
      <c r="O18" s="13">
        <v>1</v>
      </c>
      <c r="P18" s="13">
        <v>1</v>
      </c>
      <c r="Q18" s="13">
        <v>1</v>
      </c>
      <c r="R18" s="13">
        <v>1</v>
      </c>
      <c r="S18" s="13">
        <v>1</v>
      </c>
      <c r="T18" s="13">
        <v>1</v>
      </c>
      <c r="U18" s="13">
        <v>1</v>
      </c>
      <c r="V18" s="13">
        <v>1</v>
      </c>
      <c r="W18" s="13">
        <v>1</v>
      </c>
      <c r="X18" s="13">
        <v>1</v>
      </c>
      <c r="Y18" s="13">
        <v>1</v>
      </c>
      <c r="Z18" s="13">
        <v>1</v>
      </c>
      <c r="AA18" s="13">
        <v>1</v>
      </c>
      <c r="AB18" s="13">
        <v>1</v>
      </c>
      <c r="AC18" s="13">
        <v>1</v>
      </c>
      <c r="AD18" s="13">
        <v>1</v>
      </c>
      <c r="AE18" s="13">
        <v>1</v>
      </c>
      <c r="AF18" s="13">
        <v>1</v>
      </c>
      <c r="AG18" s="13">
        <v>1</v>
      </c>
      <c r="AH18" s="13">
        <v>1</v>
      </c>
      <c r="AI18" s="13">
        <v>1</v>
      </c>
      <c r="AJ18" s="13">
        <v>1</v>
      </c>
      <c r="AK18" s="13">
        <v>1</v>
      </c>
      <c r="AL18" s="13">
        <v>1</v>
      </c>
      <c r="AM18" s="13">
        <v>1</v>
      </c>
      <c r="AN18" s="13">
        <v>1</v>
      </c>
      <c r="AO18" s="13">
        <v>1</v>
      </c>
      <c r="AQ18" s="13"/>
      <c r="AR18" s="13"/>
      <c r="AS18" s="13">
        <v>1</v>
      </c>
      <c r="AT18" s="13">
        <v>1</v>
      </c>
      <c r="AU18" s="13">
        <v>1</v>
      </c>
      <c r="AV18" s="13">
        <v>1</v>
      </c>
      <c r="AW18" s="13">
        <v>1</v>
      </c>
      <c r="AX18" s="13">
        <v>1</v>
      </c>
      <c r="AY18" s="13">
        <v>1</v>
      </c>
      <c r="AZ18" s="13">
        <v>1</v>
      </c>
      <c r="BA18" s="13">
        <v>1</v>
      </c>
      <c r="BB18" s="13">
        <v>1</v>
      </c>
      <c r="BC18" s="13">
        <v>1</v>
      </c>
      <c r="BD18" s="22">
        <v>1</v>
      </c>
      <c r="BE18" s="22">
        <v>1</v>
      </c>
      <c r="BF18" s="22">
        <v>1</v>
      </c>
      <c r="BG18" s="22">
        <v>1</v>
      </c>
      <c r="BH18" s="22">
        <v>1</v>
      </c>
      <c r="BI18" s="22">
        <v>1</v>
      </c>
      <c r="BJ18" s="22">
        <v>1</v>
      </c>
      <c r="BK18" s="22">
        <v>1</v>
      </c>
      <c r="BL18" s="22">
        <v>1</v>
      </c>
      <c r="BM18" s="22">
        <v>1</v>
      </c>
      <c r="BN18" s="22">
        <v>1</v>
      </c>
      <c r="BO18" s="22">
        <v>1</v>
      </c>
      <c r="BP18" s="22">
        <v>1</v>
      </c>
      <c r="BQ18" s="22">
        <v>1</v>
      </c>
      <c r="BR18" s="22">
        <v>1</v>
      </c>
      <c r="BS18" s="22">
        <v>1</v>
      </c>
      <c r="BT18" s="22">
        <v>1</v>
      </c>
      <c r="BU18" s="22">
        <v>1</v>
      </c>
      <c r="BV18" s="22">
        <v>1</v>
      </c>
      <c r="BW18" s="22">
        <v>1</v>
      </c>
      <c r="BX18" s="22">
        <v>1</v>
      </c>
      <c r="BY18" s="22">
        <v>1</v>
      </c>
    </row>
    <row r="19" spans="1:77" hidden="1" outlineLevel="2">
      <c r="A19" s="14" t="s">
        <v>61</v>
      </c>
      <c r="B19" s="14" t="s">
        <v>62</v>
      </c>
      <c r="C19" s="15" t="s">
        <v>31</v>
      </c>
      <c r="D19" s="15" t="s">
        <v>53</v>
      </c>
      <c r="E19" s="15" t="s">
        <v>53</v>
      </c>
      <c r="F19" s="16"/>
      <c r="G19" s="13"/>
      <c r="H19" s="13"/>
      <c r="I19" s="13">
        <v>1</v>
      </c>
      <c r="J19" s="13">
        <v>1</v>
      </c>
      <c r="K19" s="13">
        <v>1</v>
      </c>
      <c r="L19" s="13">
        <v>1</v>
      </c>
      <c r="M19" s="13">
        <v>1</v>
      </c>
      <c r="N19" s="13">
        <v>1</v>
      </c>
      <c r="O19" s="13">
        <v>1</v>
      </c>
      <c r="P19" s="13">
        <v>1</v>
      </c>
      <c r="Q19" s="13">
        <v>1</v>
      </c>
      <c r="R19" s="13">
        <v>1</v>
      </c>
      <c r="S19" s="13">
        <v>1</v>
      </c>
      <c r="T19" s="13">
        <v>1</v>
      </c>
      <c r="U19" s="13">
        <v>1</v>
      </c>
      <c r="V19" s="13">
        <v>1</v>
      </c>
      <c r="W19" s="13">
        <v>1</v>
      </c>
      <c r="X19" s="13">
        <v>1</v>
      </c>
      <c r="Y19" s="13">
        <v>1</v>
      </c>
      <c r="Z19" s="13">
        <v>1</v>
      </c>
      <c r="AA19" s="13">
        <v>1</v>
      </c>
      <c r="AB19" s="13">
        <v>1</v>
      </c>
      <c r="AC19" s="13">
        <v>1</v>
      </c>
      <c r="AD19" s="13">
        <v>1</v>
      </c>
      <c r="AE19" s="13">
        <v>1</v>
      </c>
      <c r="AF19" s="13">
        <v>1</v>
      </c>
      <c r="AG19" s="13">
        <v>1</v>
      </c>
      <c r="AH19" s="13">
        <v>1</v>
      </c>
      <c r="AI19" s="13">
        <v>1</v>
      </c>
      <c r="AJ19" s="13">
        <v>1</v>
      </c>
      <c r="AK19" s="13">
        <v>1</v>
      </c>
      <c r="AL19" s="13">
        <v>1</v>
      </c>
      <c r="AM19" s="13">
        <v>1</v>
      </c>
      <c r="AN19" s="13">
        <v>1</v>
      </c>
      <c r="AO19" s="13">
        <v>1</v>
      </c>
      <c r="AQ19" s="13"/>
      <c r="AR19" s="13"/>
      <c r="AS19" s="13">
        <v>1</v>
      </c>
      <c r="AT19" s="13">
        <v>1</v>
      </c>
      <c r="AU19" s="13">
        <v>1</v>
      </c>
      <c r="AV19" s="13">
        <v>1</v>
      </c>
      <c r="AW19" s="13">
        <v>1</v>
      </c>
      <c r="AX19" s="13">
        <v>1</v>
      </c>
      <c r="AY19" s="13">
        <v>1</v>
      </c>
      <c r="AZ19" s="13">
        <v>1</v>
      </c>
      <c r="BA19" s="13">
        <v>1</v>
      </c>
      <c r="BB19" s="13">
        <v>1</v>
      </c>
      <c r="BC19" s="13">
        <v>1</v>
      </c>
      <c r="BD19" s="22">
        <v>1</v>
      </c>
      <c r="BE19" s="22">
        <v>1</v>
      </c>
      <c r="BF19" s="22">
        <v>1</v>
      </c>
      <c r="BG19" s="22">
        <v>1</v>
      </c>
      <c r="BH19" s="22">
        <v>1</v>
      </c>
      <c r="BI19" s="22">
        <v>1</v>
      </c>
      <c r="BJ19" s="22">
        <v>1</v>
      </c>
      <c r="BK19" s="22">
        <v>1</v>
      </c>
      <c r="BL19" s="22">
        <v>1</v>
      </c>
      <c r="BM19" s="22">
        <v>1</v>
      </c>
      <c r="BN19" s="22">
        <v>1</v>
      </c>
      <c r="BO19" s="22">
        <v>1</v>
      </c>
      <c r="BP19" s="22">
        <v>1</v>
      </c>
      <c r="BQ19" s="22">
        <v>1</v>
      </c>
      <c r="BR19" s="22">
        <v>1</v>
      </c>
      <c r="BS19" s="22">
        <v>1</v>
      </c>
      <c r="BT19" s="22">
        <v>1</v>
      </c>
      <c r="BU19" s="22">
        <v>1</v>
      </c>
      <c r="BV19" s="22">
        <v>1</v>
      </c>
      <c r="BW19" s="22">
        <v>1</v>
      </c>
      <c r="BX19" s="22">
        <v>1</v>
      </c>
      <c r="BY19" s="22">
        <v>1</v>
      </c>
    </row>
    <row r="20" spans="1:77" hidden="1" outlineLevel="2">
      <c r="A20" s="14" t="s">
        <v>63</v>
      </c>
      <c r="B20" s="14" t="s">
        <v>64</v>
      </c>
      <c r="C20" s="15" t="s">
        <v>31</v>
      </c>
      <c r="D20" s="15" t="s">
        <v>65</v>
      </c>
      <c r="E20" s="15" t="s">
        <v>65</v>
      </c>
      <c r="F20" s="16"/>
      <c r="G20" s="13"/>
      <c r="H20" s="13"/>
      <c r="I20" s="13"/>
      <c r="J20" s="13"/>
      <c r="K20" s="13"/>
      <c r="L20" s="13"/>
      <c r="M20" s="13"/>
      <c r="N20" s="13">
        <v>1</v>
      </c>
      <c r="O20" s="13">
        <v>1</v>
      </c>
      <c r="P20" s="13">
        <v>1</v>
      </c>
      <c r="Q20" s="13">
        <v>1</v>
      </c>
      <c r="R20" s="13">
        <v>1</v>
      </c>
      <c r="S20" s="13">
        <v>1</v>
      </c>
      <c r="T20" s="13">
        <v>1</v>
      </c>
      <c r="U20" s="13">
        <v>1</v>
      </c>
      <c r="V20" s="13">
        <v>1</v>
      </c>
      <c r="W20" s="13">
        <v>1</v>
      </c>
      <c r="X20" s="13">
        <v>1</v>
      </c>
      <c r="Y20" s="13">
        <v>1</v>
      </c>
      <c r="Z20" s="13">
        <v>1</v>
      </c>
      <c r="AA20" s="13">
        <v>1</v>
      </c>
      <c r="AB20" s="13">
        <v>1</v>
      </c>
      <c r="AC20" s="13">
        <v>1</v>
      </c>
      <c r="AD20" s="13">
        <v>1</v>
      </c>
      <c r="AE20" s="13">
        <v>1</v>
      </c>
      <c r="AF20" s="13">
        <v>1</v>
      </c>
      <c r="AG20" s="13">
        <v>1</v>
      </c>
      <c r="AH20" s="13">
        <v>1</v>
      </c>
      <c r="AI20" s="13">
        <v>1</v>
      </c>
      <c r="AJ20" s="13">
        <v>1</v>
      </c>
      <c r="AK20" s="13">
        <v>1</v>
      </c>
      <c r="AL20" s="13">
        <v>1</v>
      </c>
      <c r="AM20" s="13">
        <v>1</v>
      </c>
      <c r="AN20" s="13">
        <v>1</v>
      </c>
      <c r="AO20" s="13">
        <v>1</v>
      </c>
      <c r="AQ20" s="13"/>
      <c r="AR20" s="13"/>
      <c r="AS20" s="13"/>
      <c r="AT20" s="13"/>
      <c r="AU20" s="13"/>
      <c r="AV20" s="13"/>
      <c r="AW20" s="13"/>
      <c r="AX20" s="13">
        <v>1</v>
      </c>
      <c r="AY20" s="13">
        <v>1</v>
      </c>
      <c r="AZ20" s="13">
        <v>1</v>
      </c>
      <c r="BA20" s="13">
        <v>1</v>
      </c>
      <c r="BB20" s="13">
        <v>1</v>
      </c>
      <c r="BC20" s="13">
        <v>1</v>
      </c>
      <c r="BD20" s="22">
        <v>1</v>
      </c>
      <c r="BE20" s="22">
        <v>1</v>
      </c>
      <c r="BF20" s="22">
        <v>1</v>
      </c>
      <c r="BG20" s="22">
        <v>1</v>
      </c>
      <c r="BH20" s="22">
        <v>1</v>
      </c>
      <c r="BI20" s="22">
        <v>1</v>
      </c>
      <c r="BJ20" s="22">
        <v>1</v>
      </c>
      <c r="BK20" s="22">
        <v>1</v>
      </c>
      <c r="BL20" s="22">
        <v>1</v>
      </c>
      <c r="BM20" s="22">
        <v>1</v>
      </c>
      <c r="BN20" s="22">
        <v>1</v>
      </c>
      <c r="BO20" s="22">
        <v>1</v>
      </c>
      <c r="BP20" s="22">
        <v>1</v>
      </c>
      <c r="BQ20" s="22">
        <v>1</v>
      </c>
      <c r="BR20" s="22">
        <v>1</v>
      </c>
      <c r="BS20" s="22">
        <v>1</v>
      </c>
      <c r="BT20" s="22">
        <v>1</v>
      </c>
      <c r="BU20" s="22">
        <v>1</v>
      </c>
      <c r="BV20" s="22">
        <v>1</v>
      </c>
      <c r="BW20" s="22">
        <v>1</v>
      </c>
      <c r="BX20" s="22">
        <v>1</v>
      </c>
      <c r="BY20" s="22">
        <v>1</v>
      </c>
    </row>
    <row r="21" spans="1:77" hidden="1" outlineLevel="2">
      <c r="A21" s="14" t="s">
        <v>66</v>
      </c>
      <c r="B21" s="14" t="s">
        <v>67</v>
      </c>
      <c r="C21" s="15" t="s">
        <v>31</v>
      </c>
      <c r="D21" s="15" t="s">
        <v>44</v>
      </c>
      <c r="E21" s="15" t="s">
        <v>44</v>
      </c>
      <c r="F21" s="16"/>
      <c r="G21" s="13"/>
      <c r="H21" s="13"/>
      <c r="I21" s="13"/>
      <c r="J21" s="13"/>
      <c r="K21" s="13"/>
      <c r="L21" s="13">
        <v>1</v>
      </c>
      <c r="M21" s="13">
        <v>1</v>
      </c>
      <c r="N21" s="13">
        <v>1</v>
      </c>
      <c r="O21" s="13">
        <v>1</v>
      </c>
      <c r="P21" s="13">
        <v>1</v>
      </c>
      <c r="Q21" s="13">
        <v>1</v>
      </c>
      <c r="R21" s="13">
        <v>1</v>
      </c>
      <c r="S21" s="13">
        <v>1</v>
      </c>
      <c r="T21" s="13">
        <v>1</v>
      </c>
      <c r="U21" s="13">
        <v>1</v>
      </c>
      <c r="V21" s="13">
        <v>1</v>
      </c>
      <c r="W21" s="13">
        <v>1</v>
      </c>
      <c r="X21" s="13">
        <v>1</v>
      </c>
      <c r="Y21" s="13">
        <v>1</v>
      </c>
      <c r="Z21" s="13">
        <v>1</v>
      </c>
      <c r="AA21" s="13">
        <v>1</v>
      </c>
      <c r="AB21" s="13">
        <v>1</v>
      </c>
      <c r="AC21" s="13">
        <v>1</v>
      </c>
      <c r="AD21" s="13">
        <v>1</v>
      </c>
      <c r="AE21" s="13">
        <v>1</v>
      </c>
      <c r="AF21" s="13">
        <v>1</v>
      </c>
      <c r="AG21" s="13">
        <v>1</v>
      </c>
      <c r="AH21" s="13">
        <v>1</v>
      </c>
      <c r="AI21" s="13">
        <v>1</v>
      </c>
      <c r="AJ21" s="13">
        <v>1</v>
      </c>
      <c r="AK21" s="13">
        <v>1</v>
      </c>
      <c r="AL21" s="13">
        <v>1</v>
      </c>
      <c r="AM21" s="13">
        <v>1</v>
      </c>
      <c r="AN21" s="13">
        <v>1</v>
      </c>
      <c r="AO21" s="13">
        <v>1</v>
      </c>
      <c r="AQ21" s="13"/>
      <c r="AR21" s="13"/>
      <c r="AS21" s="13"/>
      <c r="AT21" s="13"/>
      <c r="AU21" s="13"/>
      <c r="AV21" s="13">
        <v>1</v>
      </c>
      <c r="AW21" s="13">
        <v>1</v>
      </c>
      <c r="AX21" s="13">
        <v>1</v>
      </c>
      <c r="AY21" s="13">
        <v>1</v>
      </c>
      <c r="AZ21" s="13">
        <v>1</v>
      </c>
      <c r="BA21" s="13">
        <v>1</v>
      </c>
      <c r="BB21" s="13">
        <v>1</v>
      </c>
      <c r="BC21" s="13">
        <v>1</v>
      </c>
      <c r="BD21" s="22">
        <v>1</v>
      </c>
      <c r="BE21" s="22">
        <v>1</v>
      </c>
      <c r="BF21" s="22">
        <v>1</v>
      </c>
      <c r="BG21" s="22">
        <v>1</v>
      </c>
      <c r="BH21" s="22">
        <v>1</v>
      </c>
      <c r="BI21" s="22">
        <v>1</v>
      </c>
      <c r="BJ21" s="22">
        <v>1</v>
      </c>
      <c r="BK21" s="22">
        <v>1</v>
      </c>
      <c r="BL21" s="22">
        <v>1</v>
      </c>
      <c r="BM21" s="22">
        <v>1</v>
      </c>
      <c r="BN21" s="22">
        <v>1</v>
      </c>
      <c r="BO21" s="22">
        <v>1</v>
      </c>
      <c r="BP21" s="22">
        <v>1</v>
      </c>
      <c r="BQ21" s="22">
        <v>1</v>
      </c>
      <c r="BR21" s="22">
        <v>1</v>
      </c>
      <c r="BS21" s="22">
        <v>1</v>
      </c>
      <c r="BT21" s="22">
        <v>1</v>
      </c>
      <c r="BU21" s="22">
        <v>1</v>
      </c>
      <c r="BV21" s="22">
        <v>1</v>
      </c>
      <c r="BW21" s="22">
        <v>1</v>
      </c>
      <c r="BX21" s="22">
        <v>1</v>
      </c>
      <c r="BY21" s="22">
        <v>1</v>
      </c>
    </row>
    <row r="22" spans="1:77" hidden="1" outlineLevel="2">
      <c r="A22" s="14" t="s">
        <v>68</v>
      </c>
      <c r="B22" s="14" t="s">
        <v>69</v>
      </c>
      <c r="C22" s="15" t="s">
        <v>31</v>
      </c>
      <c r="D22" s="15" t="s">
        <v>70</v>
      </c>
      <c r="E22" s="15" t="s">
        <v>70</v>
      </c>
      <c r="F22" s="16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>
        <v>1</v>
      </c>
      <c r="X22" s="13">
        <v>1</v>
      </c>
      <c r="Y22" s="13">
        <v>1</v>
      </c>
      <c r="Z22" s="13">
        <v>1</v>
      </c>
      <c r="AA22" s="13">
        <v>1</v>
      </c>
      <c r="AB22" s="13">
        <v>1</v>
      </c>
      <c r="AC22" s="13">
        <v>1</v>
      </c>
      <c r="AD22" s="13">
        <v>1</v>
      </c>
      <c r="AE22" s="13">
        <v>1</v>
      </c>
      <c r="AF22" s="13">
        <v>1</v>
      </c>
      <c r="AG22" s="13">
        <v>1</v>
      </c>
      <c r="AH22" s="13">
        <v>1</v>
      </c>
      <c r="AI22" s="13">
        <v>1</v>
      </c>
      <c r="AJ22" s="13">
        <v>1</v>
      </c>
      <c r="AK22" s="13">
        <v>1</v>
      </c>
      <c r="AL22" s="13">
        <v>1</v>
      </c>
      <c r="AM22" s="13">
        <v>1</v>
      </c>
      <c r="AN22" s="13">
        <v>1</v>
      </c>
      <c r="AO22" s="13">
        <v>1</v>
      </c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22">
        <v>0.7</v>
      </c>
      <c r="BE22" s="22">
        <v>1</v>
      </c>
      <c r="BF22" s="22">
        <v>0.7</v>
      </c>
      <c r="BG22" s="22">
        <v>0.7</v>
      </c>
      <c r="BH22" s="22">
        <v>0.7</v>
      </c>
      <c r="BI22" s="22">
        <v>1</v>
      </c>
      <c r="BJ22" s="22">
        <v>1</v>
      </c>
      <c r="BK22" s="22">
        <v>1</v>
      </c>
      <c r="BL22" s="22">
        <v>1</v>
      </c>
      <c r="BM22" s="22">
        <v>1</v>
      </c>
      <c r="BN22" s="22">
        <v>1</v>
      </c>
      <c r="BO22" s="22">
        <v>1</v>
      </c>
      <c r="BP22" s="22">
        <v>1</v>
      </c>
      <c r="BQ22" s="22">
        <v>1</v>
      </c>
      <c r="BR22" s="22">
        <v>1</v>
      </c>
      <c r="BS22" s="22">
        <v>1</v>
      </c>
      <c r="BT22" s="22">
        <v>1</v>
      </c>
      <c r="BU22" s="22">
        <v>1</v>
      </c>
      <c r="BV22" s="22">
        <v>1</v>
      </c>
      <c r="BW22" s="22">
        <v>1</v>
      </c>
      <c r="BX22" s="22">
        <v>1</v>
      </c>
      <c r="BY22" s="22">
        <v>1</v>
      </c>
    </row>
    <row r="23" spans="1:77" hidden="1" outlineLevel="2">
      <c r="A23" s="14" t="s">
        <v>71</v>
      </c>
      <c r="B23" s="14" t="s">
        <v>72</v>
      </c>
      <c r="C23" s="15" t="s">
        <v>31</v>
      </c>
      <c r="D23" s="15" t="s">
        <v>73</v>
      </c>
      <c r="E23" s="15" t="s">
        <v>73</v>
      </c>
      <c r="F23" s="16"/>
      <c r="G23" s="13"/>
      <c r="H23" s="13"/>
      <c r="I23" s="13"/>
      <c r="J23" s="13"/>
      <c r="K23" s="13"/>
      <c r="L23" s="13"/>
      <c r="M23" s="13"/>
      <c r="N23" s="13"/>
      <c r="O23" s="13">
        <v>1</v>
      </c>
      <c r="P23" s="13">
        <v>1</v>
      </c>
      <c r="Q23" s="13">
        <v>1</v>
      </c>
      <c r="R23" s="13">
        <v>1</v>
      </c>
      <c r="S23" s="13">
        <v>1</v>
      </c>
      <c r="T23" s="13">
        <v>1</v>
      </c>
      <c r="U23" s="13">
        <v>1</v>
      </c>
      <c r="V23" s="13">
        <v>1</v>
      </c>
      <c r="W23" s="13">
        <v>1</v>
      </c>
      <c r="X23" s="13">
        <v>1</v>
      </c>
      <c r="Y23" s="13">
        <v>1</v>
      </c>
      <c r="Z23" s="13">
        <v>1</v>
      </c>
      <c r="AA23" s="13">
        <v>1</v>
      </c>
      <c r="AB23" s="13">
        <v>1</v>
      </c>
      <c r="AC23" s="13">
        <v>1</v>
      </c>
      <c r="AD23" s="13">
        <v>1</v>
      </c>
      <c r="AE23" s="13">
        <v>1</v>
      </c>
      <c r="AF23" s="13">
        <v>1</v>
      </c>
      <c r="AG23" s="13">
        <v>1</v>
      </c>
      <c r="AH23" s="13">
        <v>1</v>
      </c>
      <c r="AI23" s="13">
        <v>1</v>
      </c>
      <c r="AJ23" s="13">
        <v>1</v>
      </c>
      <c r="AK23" s="13">
        <v>1</v>
      </c>
      <c r="AL23" s="13">
        <v>1</v>
      </c>
      <c r="AM23" s="13">
        <v>1</v>
      </c>
      <c r="AN23" s="13">
        <v>1</v>
      </c>
      <c r="AO23" s="13">
        <v>1</v>
      </c>
      <c r="AQ23" s="13"/>
      <c r="AR23" s="13"/>
      <c r="AS23" s="13"/>
      <c r="AT23" s="13"/>
      <c r="AU23" s="13"/>
      <c r="AV23" s="13"/>
      <c r="AW23" s="13"/>
      <c r="AX23" s="13"/>
      <c r="AY23" s="13">
        <v>1</v>
      </c>
      <c r="AZ23" s="13">
        <v>1</v>
      </c>
      <c r="BA23" s="13">
        <v>1</v>
      </c>
      <c r="BB23" s="13">
        <v>1</v>
      </c>
      <c r="BC23" s="13">
        <v>1</v>
      </c>
      <c r="BD23" s="22">
        <v>1</v>
      </c>
      <c r="BE23" s="22">
        <v>1</v>
      </c>
      <c r="BF23" s="22">
        <v>1</v>
      </c>
      <c r="BG23" s="22">
        <v>1</v>
      </c>
      <c r="BH23" s="22">
        <v>1</v>
      </c>
      <c r="BI23" s="22">
        <v>1</v>
      </c>
      <c r="BJ23" s="22">
        <v>1</v>
      </c>
      <c r="BK23" s="22">
        <v>1</v>
      </c>
      <c r="BL23" s="22">
        <v>1</v>
      </c>
      <c r="BM23" s="22">
        <v>1</v>
      </c>
      <c r="BN23" s="22">
        <v>1</v>
      </c>
      <c r="BO23" s="22">
        <v>1</v>
      </c>
      <c r="BP23" s="22">
        <v>1</v>
      </c>
      <c r="BQ23" s="22">
        <v>1</v>
      </c>
      <c r="BR23" s="22">
        <v>1</v>
      </c>
      <c r="BS23" s="22">
        <v>1</v>
      </c>
      <c r="BT23" s="22">
        <v>1</v>
      </c>
      <c r="BU23" s="22">
        <v>1</v>
      </c>
      <c r="BV23" s="22">
        <v>1</v>
      </c>
      <c r="BW23" s="22">
        <v>1</v>
      </c>
      <c r="BX23" s="22">
        <v>1</v>
      </c>
      <c r="BY23" s="22">
        <v>1</v>
      </c>
    </row>
    <row r="24" spans="1:77" hidden="1" outlineLevel="2">
      <c r="A24" s="14" t="s">
        <v>74</v>
      </c>
      <c r="B24" s="14" t="s">
        <v>75</v>
      </c>
      <c r="C24" s="15" t="s">
        <v>31</v>
      </c>
      <c r="D24" s="15" t="s">
        <v>76</v>
      </c>
      <c r="E24" s="15" t="s">
        <v>76</v>
      </c>
      <c r="F24" s="16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>
        <v>1</v>
      </c>
      <c r="R24" s="13">
        <v>1</v>
      </c>
      <c r="S24" s="13">
        <v>1</v>
      </c>
      <c r="T24" s="13">
        <v>1</v>
      </c>
      <c r="U24" s="13">
        <v>1</v>
      </c>
      <c r="V24" s="13">
        <v>1</v>
      </c>
      <c r="W24" s="13">
        <v>1</v>
      </c>
      <c r="X24" s="13">
        <v>1</v>
      </c>
      <c r="Y24" s="13">
        <v>1</v>
      </c>
      <c r="Z24" s="13">
        <v>1</v>
      </c>
      <c r="AA24" s="13">
        <v>1</v>
      </c>
      <c r="AB24" s="13">
        <v>1</v>
      </c>
      <c r="AC24" s="13">
        <v>1</v>
      </c>
      <c r="AD24" s="13">
        <v>1</v>
      </c>
      <c r="AE24" s="13">
        <v>1</v>
      </c>
      <c r="AF24" s="13">
        <v>1</v>
      </c>
      <c r="AG24" s="13">
        <v>1</v>
      </c>
      <c r="AH24" s="13">
        <v>1</v>
      </c>
      <c r="AI24" s="13">
        <v>1</v>
      </c>
      <c r="AJ24" s="13">
        <v>1</v>
      </c>
      <c r="AK24" s="13">
        <v>1</v>
      </c>
      <c r="AL24" s="13">
        <v>1</v>
      </c>
      <c r="AM24" s="13">
        <v>1</v>
      </c>
      <c r="AN24" s="13">
        <v>1</v>
      </c>
      <c r="AO24" s="13">
        <v>1</v>
      </c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>
        <v>1</v>
      </c>
      <c r="BB24" s="13">
        <v>1</v>
      </c>
      <c r="BC24" s="13">
        <v>1</v>
      </c>
      <c r="BD24" s="22">
        <v>1</v>
      </c>
      <c r="BE24" s="22">
        <v>1</v>
      </c>
      <c r="BF24" s="22">
        <v>1</v>
      </c>
      <c r="BG24" s="22">
        <v>1</v>
      </c>
      <c r="BH24" s="22">
        <v>1</v>
      </c>
      <c r="BI24" s="22">
        <v>1</v>
      </c>
      <c r="BJ24" s="22">
        <v>1</v>
      </c>
      <c r="BK24" s="22">
        <v>1</v>
      </c>
      <c r="BL24" s="22">
        <v>1</v>
      </c>
      <c r="BM24" s="22">
        <v>1</v>
      </c>
      <c r="BN24" s="22">
        <v>1</v>
      </c>
      <c r="BO24" s="22">
        <v>1</v>
      </c>
      <c r="BP24" s="22">
        <v>1</v>
      </c>
      <c r="BQ24" s="22">
        <v>1</v>
      </c>
      <c r="BR24" s="22">
        <v>1</v>
      </c>
      <c r="BS24" s="22">
        <v>1</v>
      </c>
      <c r="BT24" s="22">
        <v>1</v>
      </c>
      <c r="BU24" s="22">
        <v>1</v>
      </c>
      <c r="BV24" s="22">
        <v>1</v>
      </c>
      <c r="BW24" s="22">
        <v>1</v>
      </c>
      <c r="BX24" s="22">
        <v>1</v>
      </c>
      <c r="BY24" s="22">
        <v>1</v>
      </c>
    </row>
    <row r="25" spans="1:77" hidden="1" outlineLevel="2">
      <c r="A25" s="14" t="s">
        <v>77</v>
      </c>
      <c r="B25" s="14" t="s">
        <v>78</v>
      </c>
      <c r="C25" s="15" t="s">
        <v>31</v>
      </c>
      <c r="D25" s="15" t="s">
        <v>36</v>
      </c>
      <c r="E25" s="15" t="s">
        <v>36</v>
      </c>
      <c r="F25" s="16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>
        <v>0</v>
      </c>
      <c r="AH25" s="13"/>
      <c r="AI25" s="13"/>
      <c r="AJ25" s="13"/>
      <c r="AK25" s="13">
        <v>1</v>
      </c>
      <c r="AL25" s="13">
        <v>1</v>
      </c>
      <c r="AM25" s="13">
        <v>1</v>
      </c>
      <c r="AN25" s="13">
        <v>1</v>
      </c>
      <c r="AO25" s="13">
        <v>1</v>
      </c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22"/>
      <c r="BL25" s="13"/>
      <c r="BM25" s="13"/>
      <c r="BN25" s="13">
        <v>0</v>
      </c>
      <c r="BO25" s="13">
        <v>0</v>
      </c>
      <c r="BP25" s="13">
        <v>0</v>
      </c>
      <c r="BQ25" s="13">
        <v>0</v>
      </c>
      <c r="BR25" s="13">
        <v>0</v>
      </c>
      <c r="BS25" s="13">
        <v>0</v>
      </c>
      <c r="BT25" s="13">
        <v>0</v>
      </c>
      <c r="BU25" s="13">
        <v>0</v>
      </c>
      <c r="BV25" s="13">
        <v>0</v>
      </c>
      <c r="BW25" s="13">
        <v>0</v>
      </c>
      <c r="BX25" s="13">
        <v>1</v>
      </c>
      <c r="BY25" s="13">
        <v>1</v>
      </c>
    </row>
    <row r="26" spans="1:77" hidden="1" outlineLevel="1">
      <c r="A26" s="5" t="s">
        <v>79</v>
      </c>
      <c r="B26" s="5" t="s">
        <v>80</v>
      </c>
      <c r="C26" s="6" t="s">
        <v>81</v>
      </c>
      <c r="D26" s="6" t="s">
        <v>82</v>
      </c>
      <c r="E26" s="6" t="s">
        <v>10</v>
      </c>
      <c r="F26" s="7">
        <v>0</v>
      </c>
      <c r="G26" s="13"/>
      <c r="H26" s="13"/>
      <c r="I26" s="13"/>
      <c r="J26" s="13"/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3">
        <v>0.33</v>
      </c>
      <c r="AM26" s="13">
        <v>1</v>
      </c>
      <c r="AN26" s="13">
        <v>1</v>
      </c>
      <c r="AO26" s="13">
        <v>1</v>
      </c>
      <c r="AQ26" s="13"/>
      <c r="AR26" s="13"/>
      <c r="AS26" s="13"/>
      <c r="AT26" s="13"/>
      <c r="AU26" s="13">
        <v>0</v>
      </c>
      <c r="AV26" s="13">
        <v>0</v>
      </c>
      <c r="AW26" s="13">
        <v>0</v>
      </c>
      <c r="AX26" s="13">
        <v>0</v>
      </c>
      <c r="AY26" s="13">
        <v>0</v>
      </c>
      <c r="AZ26" s="13">
        <v>0</v>
      </c>
      <c r="BA26" s="13">
        <v>0</v>
      </c>
      <c r="BB26" s="13">
        <v>0</v>
      </c>
      <c r="BC26" s="13">
        <v>0</v>
      </c>
      <c r="BD26" s="22">
        <v>0</v>
      </c>
      <c r="BE26" s="22">
        <v>0</v>
      </c>
      <c r="BF26" s="22">
        <v>0</v>
      </c>
      <c r="BG26" s="22">
        <v>0</v>
      </c>
      <c r="BH26" s="20">
        <v>0</v>
      </c>
      <c r="BI26" s="20">
        <v>0</v>
      </c>
      <c r="BJ26" s="20">
        <v>0</v>
      </c>
      <c r="BK26" s="20">
        <v>0</v>
      </c>
      <c r="BL26" s="20">
        <v>0</v>
      </c>
      <c r="BM26" s="20">
        <v>0</v>
      </c>
      <c r="BN26" s="20">
        <v>0</v>
      </c>
      <c r="BO26" s="20">
        <v>0</v>
      </c>
      <c r="BP26" s="20">
        <v>0</v>
      </c>
      <c r="BQ26" s="20">
        <v>0</v>
      </c>
      <c r="BR26" s="20">
        <v>0</v>
      </c>
      <c r="BS26" s="20">
        <v>0</v>
      </c>
      <c r="BT26" s="20">
        <v>0</v>
      </c>
      <c r="BU26" s="20">
        <v>0</v>
      </c>
      <c r="BV26" s="20">
        <v>0</v>
      </c>
      <c r="BW26" s="20">
        <v>0</v>
      </c>
      <c r="BX26" s="20">
        <v>0</v>
      </c>
      <c r="BY26" s="20">
        <v>0</v>
      </c>
    </row>
    <row r="27" spans="1:77" hidden="1" outlineLevel="2">
      <c r="A27" s="14" t="s">
        <v>83</v>
      </c>
      <c r="B27" s="14" t="s">
        <v>84</v>
      </c>
      <c r="C27" s="15" t="s">
        <v>31</v>
      </c>
      <c r="D27" s="15" t="s">
        <v>82</v>
      </c>
      <c r="E27" s="15" t="s">
        <v>82</v>
      </c>
      <c r="F27" s="16"/>
      <c r="G27" s="13"/>
      <c r="H27" s="13"/>
      <c r="I27" s="13"/>
      <c r="J27" s="13"/>
      <c r="K27" s="13">
        <v>1</v>
      </c>
      <c r="L27" s="13">
        <v>1</v>
      </c>
      <c r="M27" s="13">
        <v>1</v>
      </c>
      <c r="N27" s="13">
        <v>1</v>
      </c>
      <c r="O27" s="13">
        <v>1</v>
      </c>
      <c r="P27" s="13">
        <v>1</v>
      </c>
      <c r="Q27" s="13">
        <v>1</v>
      </c>
      <c r="R27" s="13">
        <v>1</v>
      </c>
      <c r="S27" s="13">
        <v>1</v>
      </c>
      <c r="T27" s="13">
        <v>1</v>
      </c>
      <c r="U27" s="13">
        <v>1</v>
      </c>
      <c r="V27" s="13">
        <v>1</v>
      </c>
      <c r="W27" s="13">
        <v>1</v>
      </c>
      <c r="X27" s="13">
        <v>1</v>
      </c>
      <c r="Y27" s="13">
        <v>1</v>
      </c>
      <c r="Z27" s="13">
        <v>1</v>
      </c>
      <c r="AA27" s="13">
        <v>1</v>
      </c>
      <c r="AB27" s="13">
        <v>1</v>
      </c>
      <c r="AC27" s="13">
        <v>1</v>
      </c>
      <c r="AD27" s="13">
        <v>1</v>
      </c>
      <c r="AE27" s="13">
        <v>1</v>
      </c>
      <c r="AF27" s="13">
        <v>1</v>
      </c>
      <c r="AG27" s="13">
        <v>1</v>
      </c>
      <c r="AH27" s="13">
        <v>1</v>
      </c>
      <c r="AI27" s="13">
        <v>1</v>
      </c>
      <c r="AJ27" s="13">
        <v>1</v>
      </c>
      <c r="AK27" s="13">
        <v>1</v>
      </c>
      <c r="AL27" s="13">
        <v>1</v>
      </c>
      <c r="AM27" s="13">
        <v>1</v>
      </c>
      <c r="AN27" s="13">
        <v>1</v>
      </c>
      <c r="AO27" s="13">
        <v>1</v>
      </c>
      <c r="AQ27" s="13"/>
      <c r="AR27" s="13"/>
      <c r="AS27" s="13"/>
      <c r="AT27" s="13"/>
      <c r="AU27" s="13">
        <v>1</v>
      </c>
      <c r="AV27" s="13">
        <v>1</v>
      </c>
      <c r="AW27" s="13">
        <v>1</v>
      </c>
      <c r="AX27" s="13">
        <v>1</v>
      </c>
      <c r="AY27" s="13">
        <v>1</v>
      </c>
      <c r="AZ27" s="13">
        <v>1</v>
      </c>
      <c r="BA27" s="13">
        <v>1</v>
      </c>
      <c r="BB27" s="13">
        <v>1</v>
      </c>
      <c r="BC27" s="13">
        <v>1</v>
      </c>
      <c r="BD27" s="22">
        <v>1</v>
      </c>
      <c r="BE27" s="22">
        <v>1</v>
      </c>
      <c r="BF27" s="22">
        <v>1</v>
      </c>
      <c r="BG27" s="22">
        <v>1</v>
      </c>
      <c r="BH27" s="22">
        <v>1</v>
      </c>
      <c r="BI27" s="22">
        <v>1</v>
      </c>
      <c r="BJ27" s="22">
        <v>1</v>
      </c>
      <c r="BK27" s="22">
        <v>1</v>
      </c>
      <c r="BL27" s="22">
        <v>1</v>
      </c>
      <c r="BM27" s="22">
        <v>1</v>
      </c>
      <c r="BN27" s="22">
        <v>1</v>
      </c>
      <c r="BO27" s="22">
        <v>1</v>
      </c>
      <c r="BP27" s="22">
        <v>1</v>
      </c>
      <c r="BQ27" s="22">
        <v>1</v>
      </c>
      <c r="BR27" s="22">
        <v>1</v>
      </c>
      <c r="BS27" s="22">
        <v>1</v>
      </c>
      <c r="BT27" s="22">
        <v>1</v>
      </c>
      <c r="BU27" s="22">
        <v>1</v>
      </c>
      <c r="BV27" s="22">
        <v>1</v>
      </c>
      <c r="BW27" s="22">
        <v>1</v>
      </c>
      <c r="BX27" s="22">
        <v>1</v>
      </c>
      <c r="BY27" s="22">
        <v>1</v>
      </c>
    </row>
    <row r="28" spans="1:77" hidden="1" outlineLevel="2">
      <c r="A28" s="14" t="s">
        <v>85</v>
      </c>
      <c r="B28" s="14" t="s">
        <v>86</v>
      </c>
      <c r="C28" s="15" t="s">
        <v>31</v>
      </c>
      <c r="D28" s="15" t="s">
        <v>82</v>
      </c>
      <c r="E28" s="15" t="s">
        <v>82</v>
      </c>
      <c r="F28" s="16"/>
      <c r="G28" s="13"/>
      <c r="H28" s="13"/>
      <c r="I28" s="13"/>
      <c r="J28" s="13"/>
      <c r="K28" s="13">
        <v>1</v>
      </c>
      <c r="L28" s="13">
        <v>1</v>
      </c>
      <c r="M28" s="13">
        <v>1</v>
      </c>
      <c r="N28" s="13">
        <v>1</v>
      </c>
      <c r="O28" s="13">
        <v>1</v>
      </c>
      <c r="P28" s="13">
        <v>1</v>
      </c>
      <c r="Q28" s="13">
        <v>1</v>
      </c>
      <c r="R28" s="13">
        <v>1</v>
      </c>
      <c r="S28" s="13">
        <v>1</v>
      </c>
      <c r="T28" s="13">
        <v>1</v>
      </c>
      <c r="U28" s="13">
        <v>1</v>
      </c>
      <c r="V28" s="13">
        <v>1</v>
      </c>
      <c r="W28" s="13">
        <v>1</v>
      </c>
      <c r="X28" s="13">
        <v>1</v>
      </c>
      <c r="Y28" s="13">
        <v>1</v>
      </c>
      <c r="Z28" s="13">
        <v>1</v>
      </c>
      <c r="AA28" s="13">
        <v>1</v>
      </c>
      <c r="AB28" s="13">
        <v>1</v>
      </c>
      <c r="AC28" s="13">
        <v>1</v>
      </c>
      <c r="AD28" s="13">
        <v>1</v>
      </c>
      <c r="AE28" s="13">
        <v>1</v>
      </c>
      <c r="AF28" s="13">
        <v>1</v>
      </c>
      <c r="AG28" s="13">
        <v>1</v>
      </c>
      <c r="AH28" s="13">
        <v>1</v>
      </c>
      <c r="AI28" s="13">
        <v>1</v>
      </c>
      <c r="AJ28" s="13">
        <v>1</v>
      </c>
      <c r="AK28" s="13">
        <v>1</v>
      </c>
      <c r="AL28" s="13">
        <v>1</v>
      </c>
      <c r="AM28" s="13">
        <v>1</v>
      </c>
      <c r="AN28" s="13">
        <v>1</v>
      </c>
      <c r="AO28" s="13">
        <v>1</v>
      </c>
      <c r="AQ28" s="13"/>
      <c r="AR28" s="13"/>
      <c r="AS28" s="13"/>
      <c r="AT28" s="13"/>
      <c r="AU28" s="13">
        <v>1</v>
      </c>
      <c r="AV28" s="13">
        <v>1</v>
      </c>
      <c r="AW28" s="13">
        <v>1</v>
      </c>
      <c r="AX28" s="13">
        <v>1</v>
      </c>
      <c r="AY28" s="13">
        <v>1</v>
      </c>
      <c r="AZ28" s="13">
        <v>1</v>
      </c>
      <c r="BA28" s="13">
        <v>1</v>
      </c>
      <c r="BB28" s="13">
        <v>1</v>
      </c>
      <c r="BC28" s="13">
        <v>1</v>
      </c>
      <c r="BD28" s="22">
        <v>1</v>
      </c>
      <c r="BE28" s="22">
        <v>1</v>
      </c>
      <c r="BF28" s="22">
        <v>1</v>
      </c>
      <c r="BG28" s="22">
        <v>1</v>
      </c>
      <c r="BH28" s="22">
        <v>1</v>
      </c>
      <c r="BI28" s="22">
        <v>1</v>
      </c>
      <c r="BJ28" s="22">
        <v>1</v>
      </c>
      <c r="BK28" s="22">
        <v>1</v>
      </c>
      <c r="BL28" s="22">
        <v>1</v>
      </c>
      <c r="BM28" s="22">
        <v>1</v>
      </c>
      <c r="BN28" s="22">
        <v>1</v>
      </c>
      <c r="BO28" s="22">
        <v>1</v>
      </c>
      <c r="BP28" s="22">
        <v>1</v>
      </c>
      <c r="BQ28" s="22">
        <v>1</v>
      </c>
      <c r="BR28" s="22">
        <v>1</v>
      </c>
      <c r="BS28" s="22">
        <v>1</v>
      </c>
      <c r="BT28" s="22">
        <v>1</v>
      </c>
      <c r="BU28" s="22">
        <v>1</v>
      </c>
      <c r="BV28" s="22">
        <v>1</v>
      </c>
      <c r="BW28" s="22">
        <v>1</v>
      </c>
      <c r="BX28" s="22">
        <v>1</v>
      </c>
      <c r="BY28" s="22">
        <v>1</v>
      </c>
    </row>
    <row r="29" spans="1:77" hidden="1" outlineLevel="2">
      <c r="A29" s="14" t="s">
        <v>87</v>
      </c>
      <c r="B29" s="14" t="s">
        <v>88</v>
      </c>
      <c r="C29" s="15" t="s">
        <v>31</v>
      </c>
      <c r="D29" s="15" t="s">
        <v>89</v>
      </c>
      <c r="E29" s="15" t="s">
        <v>89</v>
      </c>
      <c r="F29" s="16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>
        <v>1</v>
      </c>
      <c r="Z29" s="13">
        <v>1</v>
      </c>
      <c r="AA29" s="13">
        <v>1</v>
      </c>
      <c r="AB29" s="13">
        <v>1</v>
      </c>
      <c r="AC29" s="13">
        <v>1</v>
      </c>
      <c r="AD29" s="13">
        <v>1</v>
      </c>
      <c r="AE29" s="13">
        <v>1</v>
      </c>
      <c r="AF29" s="13">
        <v>1</v>
      </c>
      <c r="AG29" s="13">
        <v>1</v>
      </c>
      <c r="AH29" s="13">
        <v>1</v>
      </c>
      <c r="AI29" s="13">
        <v>1</v>
      </c>
      <c r="AJ29" s="13">
        <v>1</v>
      </c>
      <c r="AK29" s="13">
        <v>1</v>
      </c>
      <c r="AL29" s="13">
        <v>1</v>
      </c>
      <c r="AM29" s="13">
        <v>1</v>
      </c>
      <c r="AN29" s="13">
        <v>1</v>
      </c>
      <c r="AO29" s="13">
        <v>1</v>
      </c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22">
        <v>0</v>
      </c>
      <c r="BE29" s="22">
        <v>0</v>
      </c>
      <c r="BF29" s="22">
        <v>1</v>
      </c>
      <c r="BG29" s="22">
        <v>1</v>
      </c>
      <c r="BH29" s="22">
        <v>1</v>
      </c>
      <c r="BI29" s="22">
        <v>1</v>
      </c>
      <c r="BJ29" s="22">
        <v>1</v>
      </c>
      <c r="BK29" s="22">
        <v>1</v>
      </c>
      <c r="BL29" s="22">
        <v>1</v>
      </c>
      <c r="BM29" s="22">
        <v>1</v>
      </c>
      <c r="BN29" s="22">
        <v>1</v>
      </c>
      <c r="BO29" s="22">
        <v>1</v>
      </c>
      <c r="BP29" s="22">
        <v>1</v>
      </c>
      <c r="BQ29" s="22">
        <v>1</v>
      </c>
      <c r="BR29" s="22">
        <v>1</v>
      </c>
      <c r="BS29" s="22">
        <v>1</v>
      </c>
      <c r="BT29" s="22">
        <v>1</v>
      </c>
      <c r="BU29" s="22">
        <v>1</v>
      </c>
      <c r="BV29" s="22">
        <v>1</v>
      </c>
      <c r="BW29" s="22">
        <v>1</v>
      </c>
      <c r="BX29" s="22">
        <v>1</v>
      </c>
      <c r="BY29" s="22">
        <v>1</v>
      </c>
    </row>
    <row r="30" spans="1:77" hidden="1" outlineLevel="2">
      <c r="A30" s="14" t="s">
        <v>90</v>
      </c>
      <c r="B30" s="14" t="s">
        <v>91</v>
      </c>
      <c r="C30" s="15" t="s">
        <v>31</v>
      </c>
      <c r="D30" s="15" t="s">
        <v>92</v>
      </c>
      <c r="E30" s="15" t="s">
        <v>92</v>
      </c>
      <c r="F30" s="16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>
        <v>1</v>
      </c>
      <c r="V30" s="13">
        <v>1</v>
      </c>
      <c r="W30" s="13">
        <v>1</v>
      </c>
      <c r="X30" s="13">
        <v>1</v>
      </c>
      <c r="Y30" s="13">
        <v>1</v>
      </c>
      <c r="Z30" s="13">
        <v>1</v>
      </c>
      <c r="AA30" s="13">
        <v>1</v>
      </c>
      <c r="AB30" s="13">
        <v>1</v>
      </c>
      <c r="AC30" s="13">
        <v>1</v>
      </c>
      <c r="AD30" s="13">
        <v>1</v>
      </c>
      <c r="AE30" s="13">
        <v>1</v>
      </c>
      <c r="AF30" s="13">
        <v>1</v>
      </c>
      <c r="AG30" s="13">
        <v>1</v>
      </c>
      <c r="AH30" s="13">
        <v>1</v>
      </c>
      <c r="AI30" s="13">
        <v>1</v>
      </c>
      <c r="AJ30" s="13">
        <v>1</v>
      </c>
      <c r="AK30" s="13">
        <v>1</v>
      </c>
      <c r="AL30" s="13">
        <v>1</v>
      </c>
      <c r="AM30" s="13">
        <v>1</v>
      </c>
      <c r="AN30" s="13">
        <v>1</v>
      </c>
      <c r="AO30" s="13">
        <v>1</v>
      </c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22">
        <v>0</v>
      </c>
      <c r="BE30" s="22">
        <v>0</v>
      </c>
      <c r="BF30" s="22">
        <v>0.8</v>
      </c>
      <c r="BG30" s="22">
        <v>0.8</v>
      </c>
      <c r="BH30" s="22">
        <v>0.9</v>
      </c>
      <c r="BI30" s="22">
        <v>1</v>
      </c>
      <c r="BJ30" s="22">
        <v>1</v>
      </c>
      <c r="BK30" s="22">
        <v>1</v>
      </c>
      <c r="BL30" s="22">
        <v>1</v>
      </c>
      <c r="BM30" s="22">
        <v>1</v>
      </c>
      <c r="BN30" s="22">
        <v>1</v>
      </c>
      <c r="BO30" s="22">
        <v>1</v>
      </c>
      <c r="BP30" s="22">
        <v>1</v>
      </c>
      <c r="BQ30" s="22">
        <v>1</v>
      </c>
      <c r="BR30" s="22">
        <v>1</v>
      </c>
      <c r="BS30" s="22">
        <v>1</v>
      </c>
      <c r="BT30" s="22">
        <v>1</v>
      </c>
      <c r="BU30" s="22">
        <v>1</v>
      </c>
      <c r="BV30" s="22">
        <v>1</v>
      </c>
      <c r="BW30" s="22">
        <v>1</v>
      </c>
      <c r="BX30" s="22">
        <v>1</v>
      </c>
      <c r="BY30" s="22">
        <v>1</v>
      </c>
    </row>
    <row r="31" spans="1:77" hidden="1" outlineLevel="2">
      <c r="A31" s="14" t="s">
        <v>93</v>
      </c>
      <c r="B31" s="14" t="s">
        <v>94</v>
      </c>
      <c r="C31" s="15" t="s">
        <v>31</v>
      </c>
      <c r="D31" s="15" t="s">
        <v>95</v>
      </c>
      <c r="E31" s="15" t="s">
        <v>95</v>
      </c>
      <c r="F31" s="16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>
        <v>1</v>
      </c>
      <c r="AB31" s="13">
        <v>1</v>
      </c>
      <c r="AC31" s="13">
        <v>1</v>
      </c>
      <c r="AD31" s="13">
        <v>1</v>
      </c>
      <c r="AE31" s="13">
        <v>1</v>
      </c>
      <c r="AF31" s="13">
        <v>1</v>
      </c>
      <c r="AG31" s="13">
        <v>1</v>
      </c>
      <c r="AH31" s="13">
        <v>1</v>
      </c>
      <c r="AI31" s="13">
        <v>1</v>
      </c>
      <c r="AJ31" s="13">
        <v>1</v>
      </c>
      <c r="AK31" s="13">
        <v>1</v>
      </c>
      <c r="AL31" s="13">
        <v>1</v>
      </c>
      <c r="AM31" s="13">
        <v>1</v>
      </c>
      <c r="AN31" s="13">
        <v>1</v>
      </c>
      <c r="AO31" s="13">
        <v>1</v>
      </c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22">
        <v>0</v>
      </c>
      <c r="BE31" s="22">
        <v>0</v>
      </c>
      <c r="BF31" s="22">
        <v>0</v>
      </c>
      <c r="BG31" s="22">
        <v>0</v>
      </c>
      <c r="BH31" s="22">
        <v>0</v>
      </c>
      <c r="BI31" s="22">
        <v>0</v>
      </c>
      <c r="BJ31" s="22">
        <v>0</v>
      </c>
      <c r="BK31" s="22">
        <v>0</v>
      </c>
      <c r="BL31" s="22">
        <v>0.7</v>
      </c>
      <c r="BM31" s="22">
        <v>0.7</v>
      </c>
      <c r="BN31" s="22">
        <v>1</v>
      </c>
      <c r="BO31" s="22">
        <v>1</v>
      </c>
      <c r="BP31" s="22">
        <v>1</v>
      </c>
      <c r="BQ31" s="22">
        <v>1</v>
      </c>
      <c r="BR31" s="22">
        <v>1</v>
      </c>
      <c r="BS31" s="22">
        <v>1</v>
      </c>
      <c r="BT31" s="22">
        <v>1</v>
      </c>
      <c r="BU31" s="22">
        <v>1</v>
      </c>
      <c r="BV31" s="22">
        <v>1</v>
      </c>
      <c r="BW31" s="22">
        <v>1</v>
      </c>
      <c r="BX31" s="22">
        <v>1</v>
      </c>
      <c r="BY31" s="22">
        <v>1</v>
      </c>
    </row>
    <row r="32" spans="1:77" hidden="1" outlineLevel="2">
      <c r="A32" s="14" t="s">
        <v>96</v>
      </c>
      <c r="B32" s="14" t="s">
        <v>97</v>
      </c>
      <c r="C32" s="15" t="s">
        <v>31</v>
      </c>
      <c r="D32" s="15" t="s">
        <v>98</v>
      </c>
      <c r="E32" s="15" t="s">
        <v>98</v>
      </c>
      <c r="F32" s="16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>
        <v>0</v>
      </c>
      <c r="AH32" s="13">
        <v>1</v>
      </c>
      <c r="AI32" s="13">
        <v>1</v>
      </c>
      <c r="AJ32" s="13">
        <v>1</v>
      </c>
      <c r="AK32" s="13">
        <v>1</v>
      </c>
      <c r="AL32" s="13">
        <v>1</v>
      </c>
      <c r="AM32" s="13">
        <v>1</v>
      </c>
      <c r="AN32" s="13">
        <v>1</v>
      </c>
      <c r="AO32" s="13">
        <v>1</v>
      </c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22">
        <v>0</v>
      </c>
      <c r="BE32" s="22">
        <v>0</v>
      </c>
      <c r="BF32" s="22">
        <v>0</v>
      </c>
      <c r="BG32" s="22">
        <v>0</v>
      </c>
      <c r="BH32" s="22">
        <v>0</v>
      </c>
      <c r="BI32" s="22">
        <v>0</v>
      </c>
      <c r="BJ32" s="22">
        <v>0</v>
      </c>
      <c r="BK32" s="22">
        <v>0</v>
      </c>
      <c r="BL32" s="22">
        <v>0</v>
      </c>
      <c r="BM32" s="22">
        <v>0</v>
      </c>
      <c r="BN32" s="22">
        <v>0</v>
      </c>
      <c r="BO32" s="22">
        <v>0</v>
      </c>
      <c r="BP32" s="22">
        <v>0</v>
      </c>
      <c r="BQ32" s="22">
        <v>0</v>
      </c>
      <c r="BR32" s="22">
        <v>0.41</v>
      </c>
      <c r="BS32" s="22">
        <v>0.41</v>
      </c>
      <c r="BT32" s="22">
        <v>1</v>
      </c>
      <c r="BU32" s="22">
        <v>1</v>
      </c>
      <c r="BV32" s="22">
        <v>1</v>
      </c>
      <c r="BW32" s="22">
        <v>1</v>
      </c>
      <c r="BX32" s="22">
        <v>1</v>
      </c>
      <c r="BY32" s="22">
        <v>1</v>
      </c>
    </row>
    <row r="33" spans="1:80" hidden="1" outlineLevel="2">
      <c r="A33" s="14" t="s">
        <v>99</v>
      </c>
      <c r="B33" s="14" t="s">
        <v>100</v>
      </c>
      <c r="C33" s="15" t="s">
        <v>31</v>
      </c>
      <c r="D33" s="15" t="s">
        <v>101</v>
      </c>
      <c r="E33" s="15" t="s">
        <v>101</v>
      </c>
      <c r="F33" s="16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>
        <v>0</v>
      </c>
      <c r="AH33" s="13"/>
      <c r="AI33" s="13"/>
      <c r="AJ33" s="13"/>
      <c r="AK33" s="13"/>
      <c r="AL33" s="13">
        <v>1</v>
      </c>
      <c r="AM33" s="13">
        <v>1</v>
      </c>
      <c r="AN33" s="13">
        <v>1</v>
      </c>
      <c r="AO33" s="13">
        <v>1</v>
      </c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22">
        <v>0</v>
      </c>
      <c r="BE33" s="22">
        <v>0</v>
      </c>
      <c r="BF33" s="22">
        <v>0</v>
      </c>
      <c r="BG33" s="22">
        <v>0</v>
      </c>
      <c r="BH33" s="22">
        <v>0</v>
      </c>
      <c r="BI33" s="22">
        <v>0</v>
      </c>
      <c r="BJ33" s="22">
        <v>0</v>
      </c>
      <c r="BK33" s="22">
        <v>0</v>
      </c>
      <c r="BL33" s="22">
        <v>0</v>
      </c>
      <c r="BM33" s="22">
        <v>0</v>
      </c>
      <c r="BN33" s="22">
        <v>0</v>
      </c>
      <c r="BO33" s="22">
        <v>0</v>
      </c>
      <c r="BP33" s="22">
        <v>0</v>
      </c>
      <c r="BQ33" s="22">
        <v>0</v>
      </c>
      <c r="BR33" s="22">
        <v>0</v>
      </c>
      <c r="BS33" s="22">
        <v>0</v>
      </c>
      <c r="BT33" s="22">
        <v>0</v>
      </c>
      <c r="BU33" s="22">
        <v>0</v>
      </c>
      <c r="BV33" s="22">
        <v>0</v>
      </c>
      <c r="BW33" s="22">
        <v>0</v>
      </c>
      <c r="BX33" s="22">
        <v>0</v>
      </c>
      <c r="BY33" s="22">
        <v>0</v>
      </c>
    </row>
    <row r="34" spans="1:80" hidden="1" outlineLevel="2">
      <c r="A34" s="14" t="s">
        <v>102</v>
      </c>
      <c r="B34" s="14" t="s">
        <v>103</v>
      </c>
      <c r="C34" s="15" t="s">
        <v>31</v>
      </c>
      <c r="D34" s="15" t="s">
        <v>10</v>
      </c>
      <c r="E34" s="15" t="s">
        <v>10</v>
      </c>
      <c r="F34" s="16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>
        <v>0</v>
      </c>
      <c r="AH34" s="13"/>
      <c r="AI34" s="13"/>
      <c r="AJ34" s="13"/>
      <c r="AK34" s="13"/>
      <c r="AL34" s="13"/>
      <c r="AM34" s="13">
        <v>1</v>
      </c>
      <c r="AN34" s="13">
        <v>1</v>
      </c>
      <c r="AO34" s="13">
        <v>1</v>
      </c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22">
        <v>0</v>
      </c>
      <c r="BE34" s="22">
        <v>0</v>
      </c>
      <c r="BF34" s="22">
        <v>0</v>
      </c>
      <c r="BG34" s="22">
        <v>0</v>
      </c>
      <c r="BH34" s="22">
        <v>0</v>
      </c>
      <c r="BI34" s="22">
        <v>0</v>
      </c>
      <c r="BJ34" s="22">
        <v>0</v>
      </c>
      <c r="BK34" s="22">
        <v>0</v>
      </c>
      <c r="BL34" s="22">
        <v>0</v>
      </c>
      <c r="BM34" s="22">
        <v>0</v>
      </c>
      <c r="BN34" s="22">
        <v>0</v>
      </c>
      <c r="BO34" s="22">
        <v>0</v>
      </c>
      <c r="BP34" s="22">
        <v>0</v>
      </c>
      <c r="BQ34" s="22">
        <v>0</v>
      </c>
      <c r="BR34" s="22">
        <v>0</v>
      </c>
      <c r="BS34" s="22">
        <v>0</v>
      </c>
      <c r="BT34" s="22">
        <v>0</v>
      </c>
      <c r="BU34" s="22">
        <v>0</v>
      </c>
      <c r="BV34" s="22">
        <v>0</v>
      </c>
      <c r="BW34" s="22">
        <v>0</v>
      </c>
      <c r="BX34" s="22">
        <v>0</v>
      </c>
      <c r="BY34" s="22">
        <v>0</v>
      </c>
    </row>
    <row r="35" spans="1:80" hidden="1" outlineLevel="1">
      <c r="A35" s="5" t="s">
        <v>104</v>
      </c>
      <c r="B35" s="5" t="s">
        <v>105</v>
      </c>
      <c r="C35" s="6" t="s">
        <v>22</v>
      </c>
      <c r="D35" s="6" t="s">
        <v>106</v>
      </c>
      <c r="E35" s="6" t="s">
        <v>10</v>
      </c>
      <c r="F35" s="7">
        <v>0</v>
      </c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>
        <v>0</v>
      </c>
      <c r="AH35" s="13"/>
      <c r="AI35" s="13"/>
      <c r="AJ35" s="13"/>
      <c r="AK35" s="13"/>
      <c r="AL35" s="13">
        <v>0.33</v>
      </c>
      <c r="AM35" s="13">
        <v>1</v>
      </c>
      <c r="AN35" s="13">
        <v>1</v>
      </c>
      <c r="AO35" s="13">
        <v>1</v>
      </c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22">
        <v>0</v>
      </c>
      <c r="BE35" s="22">
        <v>0</v>
      </c>
      <c r="BF35" s="22">
        <v>0</v>
      </c>
      <c r="BG35" s="22">
        <v>0</v>
      </c>
      <c r="BH35" s="20">
        <v>0</v>
      </c>
      <c r="BI35" s="20">
        <v>0</v>
      </c>
      <c r="BJ35" s="20">
        <v>0</v>
      </c>
      <c r="BK35" s="20">
        <v>0</v>
      </c>
      <c r="BL35" s="20">
        <v>0</v>
      </c>
      <c r="BM35" s="20">
        <v>0</v>
      </c>
      <c r="BN35" s="20">
        <v>0</v>
      </c>
      <c r="BO35" s="20">
        <v>0</v>
      </c>
      <c r="BP35" s="20">
        <v>0</v>
      </c>
      <c r="BQ35" s="20">
        <v>0</v>
      </c>
      <c r="BR35" s="20">
        <v>0</v>
      </c>
      <c r="BS35" s="20">
        <v>0</v>
      </c>
      <c r="BT35" s="20">
        <v>0</v>
      </c>
      <c r="BU35" s="20">
        <v>0</v>
      </c>
      <c r="BV35" s="20">
        <v>0</v>
      </c>
      <c r="BW35" s="20">
        <v>0</v>
      </c>
      <c r="BX35" s="20">
        <v>0</v>
      </c>
      <c r="BY35" s="20">
        <v>0</v>
      </c>
    </row>
    <row r="36" spans="1:80" hidden="1" outlineLevel="2">
      <c r="A36" s="14" t="s">
        <v>107</v>
      </c>
      <c r="B36" s="14" t="s">
        <v>108</v>
      </c>
      <c r="C36" s="15" t="s">
        <v>22</v>
      </c>
      <c r="D36" s="15" t="s">
        <v>106</v>
      </c>
      <c r="E36" s="15" t="s">
        <v>10</v>
      </c>
      <c r="F36" s="16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>
        <v>0</v>
      </c>
      <c r="AH36" s="13"/>
      <c r="AI36" s="13"/>
      <c r="AJ36" s="13"/>
      <c r="AK36" s="13"/>
      <c r="AL36" s="13">
        <v>0.33</v>
      </c>
      <c r="AM36" s="13">
        <v>1</v>
      </c>
      <c r="AN36" s="13">
        <v>1</v>
      </c>
      <c r="AO36" s="13">
        <v>1</v>
      </c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22">
        <v>0</v>
      </c>
      <c r="BE36" s="22">
        <v>0</v>
      </c>
      <c r="BF36" s="22">
        <v>0</v>
      </c>
      <c r="BG36" s="22">
        <v>0</v>
      </c>
      <c r="BH36" s="22">
        <v>0</v>
      </c>
      <c r="BI36" s="22">
        <v>0</v>
      </c>
      <c r="BJ36" s="22">
        <v>0</v>
      </c>
      <c r="BK36" s="22">
        <v>0</v>
      </c>
      <c r="BL36" s="22">
        <v>0</v>
      </c>
      <c r="BM36" s="22">
        <v>0</v>
      </c>
      <c r="BN36" s="22">
        <v>0</v>
      </c>
      <c r="BO36" s="22">
        <v>0</v>
      </c>
      <c r="BP36" s="22">
        <v>0</v>
      </c>
      <c r="BQ36" s="22">
        <v>0</v>
      </c>
      <c r="BR36" s="22">
        <v>0</v>
      </c>
      <c r="BS36" s="22">
        <v>0</v>
      </c>
      <c r="BT36" s="22">
        <v>0</v>
      </c>
      <c r="BU36" s="22">
        <v>0</v>
      </c>
      <c r="BV36" s="22">
        <v>0</v>
      </c>
      <c r="BW36" s="22">
        <v>0</v>
      </c>
      <c r="BX36" s="22">
        <v>0</v>
      </c>
      <c r="BY36" s="22">
        <v>0</v>
      </c>
    </row>
    <row r="37" spans="1:80" hidden="1" outlineLevel="2">
      <c r="A37" s="14" t="s">
        <v>109</v>
      </c>
      <c r="B37" s="14" t="s">
        <v>110</v>
      </c>
      <c r="C37" s="15" t="s">
        <v>31</v>
      </c>
      <c r="D37" s="15" t="s">
        <v>10</v>
      </c>
      <c r="E37" s="15" t="s">
        <v>10</v>
      </c>
      <c r="F37" s="16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>
        <v>0</v>
      </c>
      <c r="AH37" s="13"/>
      <c r="AI37" s="13"/>
      <c r="AJ37" s="13"/>
      <c r="AK37" s="13"/>
      <c r="AL37" s="13"/>
      <c r="AM37" s="13">
        <v>1</v>
      </c>
      <c r="AN37" s="13">
        <v>1</v>
      </c>
      <c r="AO37" s="13">
        <v>1</v>
      </c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22">
        <v>0</v>
      </c>
      <c r="BE37" s="22">
        <v>0</v>
      </c>
      <c r="BF37" s="22">
        <v>0</v>
      </c>
      <c r="BG37" s="22">
        <v>0</v>
      </c>
      <c r="BH37" s="22">
        <v>0</v>
      </c>
      <c r="BI37" s="22">
        <v>0</v>
      </c>
      <c r="BJ37" s="22">
        <v>0</v>
      </c>
      <c r="BK37" s="22">
        <v>0</v>
      </c>
      <c r="BL37" s="22">
        <v>0</v>
      </c>
      <c r="BM37" s="22">
        <v>0</v>
      </c>
      <c r="BN37" s="22">
        <v>0</v>
      </c>
      <c r="BO37" s="22">
        <v>0</v>
      </c>
      <c r="BP37" s="22">
        <v>0</v>
      </c>
      <c r="BQ37" s="22">
        <v>0</v>
      </c>
      <c r="BR37" s="22">
        <v>0</v>
      </c>
      <c r="BS37" s="22">
        <v>0</v>
      </c>
      <c r="BT37" s="22">
        <v>0</v>
      </c>
      <c r="BU37" s="22">
        <v>0</v>
      </c>
      <c r="BV37" s="22">
        <v>0</v>
      </c>
      <c r="BW37" s="22">
        <v>0</v>
      </c>
      <c r="BX37" s="22">
        <v>0</v>
      </c>
      <c r="BY37" s="22">
        <v>0</v>
      </c>
    </row>
    <row r="38" spans="1:80" s="19" customFormat="1" collapsed="1">
      <c r="A38" s="9" t="s">
        <v>111</v>
      </c>
      <c r="B38" s="9" t="s">
        <v>112</v>
      </c>
      <c r="C38" s="10" t="s">
        <v>8</v>
      </c>
      <c r="D38" s="10" t="s">
        <v>9</v>
      </c>
      <c r="E38" s="10" t="s">
        <v>10</v>
      </c>
      <c r="F38" s="11">
        <f>SUM(F39:F49)</f>
        <v>2172079846.2205529</v>
      </c>
      <c r="G38" s="12">
        <v>0.01</v>
      </c>
      <c r="H38" s="12">
        <v>0.03</v>
      </c>
      <c r="I38" s="12">
        <v>0.04</v>
      </c>
      <c r="J38" s="12">
        <v>0.06</v>
      </c>
      <c r="K38" s="12">
        <v>0.08</v>
      </c>
      <c r="L38" s="12">
        <v>0.09</v>
      </c>
      <c r="M38" s="12">
        <v>0.1</v>
      </c>
      <c r="N38" s="12">
        <v>0.12</v>
      </c>
      <c r="O38" s="12">
        <v>0.14000000000000001</v>
      </c>
      <c r="P38" s="12">
        <v>0.15</v>
      </c>
      <c r="Q38" s="12">
        <v>0.18</v>
      </c>
      <c r="R38" s="12">
        <v>0.22</v>
      </c>
      <c r="S38" s="12">
        <v>0.25</v>
      </c>
      <c r="T38" s="12">
        <v>0.28999999999999998</v>
      </c>
      <c r="U38" s="12">
        <v>0.33</v>
      </c>
      <c r="V38" s="12">
        <v>0.37</v>
      </c>
      <c r="W38" s="12">
        <v>0.4</v>
      </c>
      <c r="X38" s="12">
        <v>0.44</v>
      </c>
      <c r="Y38" s="12">
        <v>0.48</v>
      </c>
      <c r="Z38" s="12">
        <v>0.52</v>
      </c>
      <c r="AA38" s="12">
        <v>0.55000000000000004</v>
      </c>
      <c r="AB38" s="12">
        <v>0.59</v>
      </c>
      <c r="AC38" s="12">
        <v>0.63</v>
      </c>
      <c r="AD38" s="12">
        <v>0.67</v>
      </c>
      <c r="AE38" s="12">
        <v>0.7</v>
      </c>
      <c r="AF38" s="12">
        <v>0.74</v>
      </c>
      <c r="AG38" s="12">
        <v>0.77</v>
      </c>
      <c r="AH38" s="12">
        <v>0.81</v>
      </c>
      <c r="AI38" s="12">
        <v>0.85</v>
      </c>
      <c r="AJ38" s="12">
        <v>0.89</v>
      </c>
      <c r="AK38" s="12">
        <v>0.93</v>
      </c>
      <c r="AL38" s="12">
        <v>0.97</v>
      </c>
      <c r="AM38" s="12">
        <v>1</v>
      </c>
      <c r="AN38" s="12">
        <v>1</v>
      </c>
      <c r="AO38" s="12">
        <v>1</v>
      </c>
      <c r="AQ38" s="12">
        <v>0.01</v>
      </c>
      <c r="AR38" s="12">
        <v>0.03</v>
      </c>
      <c r="AS38" s="12">
        <v>0.04</v>
      </c>
      <c r="AT38" s="12">
        <v>0.06</v>
      </c>
      <c r="AU38" s="12">
        <v>0.08</v>
      </c>
      <c r="AV38" s="12">
        <v>0.09</v>
      </c>
      <c r="AW38" s="12">
        <v>0.1</v>
      </c>
      <c r="AX38" s="12">
        <v>0.12</v>
      </c>
      <c r="AY38" s="12">
        <v>0.14000000000000001</v>
      </c>
      <c r="AZ38" s="12">
        <v>0.15</v>
      </c>
      <c r="BA38" s="12">
        <v>0.18</v>
      </c>
      <c r="BB38" s="12">
        <v>0.22</v>
      </c>
      <c r="BC38" s="12">
        <v>0.25</v>
      </c>
      <c r="BD38" s="12">
        <v>0.28999999999999998</v>
      </c>
      <c r="BE38" s="12">
        <v>0.33</v>
      </c>
      <c r="BF38" s="12">
        <v>0.37</v>
      </c>
      <c r="BG38" s="12">
        <v>0.4</v>
      </c>
      <c r="BH38" s="12">
        <v>0.44</v>
      </c>
      <c r="BI38" s="12">
        <v>0.48</v>
      </c>
      <c r="BJ38" s="12">
        <v>0.52</v>
      </c>
      <c r="BK38" s="21">
        <v>0.55000000000000004</v>
      </c>
      <c r="BL38" s="21">
        <v>0.59</v>
      </c>
      <c r="BM38" s="21">
        <v>0.63</v>
      </c>
      <c r="BN38" s="21">
        <v>0.66</v>
      </c>
      <c r="BO38" s="21">
        <v>0.7</v>
      </c>
      <c r="BP38" s="21">
        <v>0.74</v>
      </c>
      <c r="BQ38" s="21">
        <v>0.77</v>
      </c>
      <c r="BR38" s="21">
        <v>0.81</v>
      </c>
      <c r="BS38" s="21">
        <v>0.85</v>
      </c>
      <c r="BT38" s="21">
        <v>0.89</v>
      </c>
      <c r="BU38" s="21">
        <v>0.92</v>
      </c>
      <c r="BV38" s="21">
        <v>0.96</v>
      </c>
      <c r="BW38" s="21">
        <v>0.99</v>
      </c>
      <c r="BX38" s="21">
        <v>1</v>
      </c>
      <c r="BY38" s="21">
        <v>1</v>
      </c>
    </row>
    <row r="39" spans="1:80" hidden="1" outlineLevel="2">
      <c r="A39" s="15" t="s">
        <v>113</v>
      </c>
      <c r="B39" s="14" t="s">
        <v>114</v>
      </c>
      <c r="C39" s="15" t="s">
        <v>115</v>
      </c>
      <c r="D39" s="15" t="s">
        <v>9</v>
      </c>
      <c r="E39" s="15" t="s">
        <v>116</v>
      </c>
      <c r="F39" s="16">
        <v>12732000</v>
      </c>
      <c r="G39" s="13">
        <v>0.04</v>
      </c>
      <c r="H39" s="13">
        <v>7.0000000000000007E-2</v>
      </c>
      <c r="I39" s="13">
        <v>0.1</v>
      </c>
      <c r="J39" s="13">
        <v>0.13</v>
      </c>
      <c r="K39" s="13">
        <v>0.16</v>
      </c>
      <c r="L39" s="13">
        <v>0.19</v>
      </c>
      <c r="M39" s="13">
        <v>0.22</v>
      </c>
      <c r="N39" s="13">
        <v>0.25</v>
      </c>
      <c r="O39" s="13">
        <v>0.28000000000000003</v>
      </c>
      <c r="P39" s="13">
        <v>0.31</v>
      </c>
      <c r="Q39" s="13">
        <v>0.34</v>
      </c>
      <c r="R39" s="13">
        <v>0.37</v>
      </c>
      <c r="S39" s="13">
        <v>0.4</v>
      </c>
      <c r="T39" s="13">
        <v>0.43</v>
      </c>
      <c r="U39" s="13">
        <v>0.46</v>
      </c>
      <c r="V39" s="13">
        <v>0.49</v>
      </c>
      <c r="W39" s="13">
        <v>0.52</v>
      </c>
      <c r="X39" s="13">
        <v>0.56000000000000005</v>
      </c>
      <c r="Y39" s="13">
        <v>0.59</v>
      </c>
      <c r="Z39" s="13">
        <v>0.61</v>
      </c>
      <c r="AA39" s="13">
        <v>0.65</v>
      </c>
      <c r="AB39" s="13">
        <v>0.68</v>
      </c>
      <c r="AC39" s="13">
        <v>0.71</v>
      </c>
      <c r="AD39" s="13">
        <v>0.74</v>
      </c>
      <c r="AE39" s="13">
        <v>0.77</v>
      </c>
      <c r="AF39" s="13">
        <v>0.8</v>
      </c>
      <c r="AG39" s="13">
        <v>0.82</v>
      </c>
      <c r="AH39" s="13">
        <v>0.86</v>
      </c>
      <c r="AI39" s="13">
        <v>0.89</v>
      </c>
      <c r="AJ39" s="13">
        <v>0.92</v>
      </c>
      <c r="AK39" s="13">
        <v>0.95</v>
      </c>
      <c r="AL39" s="13">
        <v>0.98</v>
      </c>
      <c r="AM39" s="13">
        <v>1</v>
      </c>
      <c r="AN39" s="13">
        <v>1</v>
      </c>
      <c r="AO39" s="13">
        <v>1</v>
      </c>
      <c r="AQ39" s="13">
        <v>0.04</v>
      </c>
      <c r="AR39" s="13">
        <v>7.0000000000000007E-2</v>
      </c>
      <c r="AS39" s="13">
        <v>0.1</v>
      </c>
      <c r="AT39" s="13">
        <v>0.13</v>
      </c>
      <c r="AU39" s="13">
        <v>0.16</v>
      </c>
      <c r="AV39" s="13">
        <v>0.19</v>
      </c>
      <c r="AW39" s="13">
        <v>0.22</v>
      </c>
      <c r="AX39" s="13">
        <v>0.25</v>
      </c>
      <c r="AY39" s="13">
        <v>0.28000000000000003</v>
      </c>
      <c r="AZ39" s="13">
        <v>0.31</v>
      </c>
      <c r="BA39" s="13">
        <v>0.34</v>
      </c>
      <c r="BB39" s="13">
        <v>0.37</v>
      </c>
      <c r="BC39" s="13">
        <v>0.4</v>
      </c>
      <c r="BD39" s="22">
        <v>0.43</v>
      </c>
      <c r="BE39" s="22">
        <v>0.46</v>
      </c>
      <c r="BF39" s="22">
        <v>0.49</v>
      </c>
      <c r="BG39" s="22">
        <v>0.52</v>
      </c>
      <c r="BH39" s="22">
        <v>0.56000000000000005</v>
      </c>
      <c r="BI39" s="22">
        <v>0.59</v>
      </c>
      <c r="BJ39" s="22">
        <v>0.61</v>
      </c>
      <c r="BK39" s="22">
        <v>0.65</v>
      </c>
      <c r="BL39" s="22">
        <v>0.68</v>
      </c>
      <c r="BM39" s="22">
        <v>0.71</v>
      </c>
      <c r="BN39" s="22">
        <v>0.73</v>
      </c>
      <c r="BO39" s="22">
        <v>0.76</v>
      </c>
      <c r="BP39" s="22">
        <v>0.8</v>
      </c>
      <c r="BQ39" s="22">
        <v>0.82</v>
      </c>
      <c r="BR39" s="22">
        <v>0.85</v>
      </c>
      <c r="BS39" s="22">
        <v>0.88</v>
      </c>
      <c r="BT39" s="22">
        <v>0.91</v>
      </c>
      <c r="BU39" s="22">
        <v>0.94</v>
      </c>
      <c r="BV39" s="22">
        <v>0.97</v>
      </c>
      <c r="BW39" s="22">
        <v>1</v>
      </c>
      <c r="BX39" s="22">
        <v>1</v>
      </c>
      <c r="BY39" s="22">
        <v>1</v>
      </c>
      <c r="CB39" s="24"/>
    </row>
    <row r="40" spans="1:80" hidden="1" outlineLevel="2">
      <c r="A40" s="15" t="s">
        <v>117</v>
      </c>
      <c r="B40" s="14" t="s">
        <v>118</v>
      </c>
      <c r="C40" s="15" t="s">
        <v>115</v>
      </c>
      <c r="D40" s="15" t="s">
        <v>9</v>
      </c>
      <c r="E40" s="15" t="s">
        <v>116</v>
      </c>
      <c r="F40" s="16">
        <v>368357524.11199999</v>
      </c>
      <c r="G40" s="13">
        <v>0.04</v>
      </c>
      <c r="H40" s="13">
        <v>7.0000000000000007E-2</v>
      </c>
      <c r="I40" s="13">
        <v>0.1</v>
      </c>
      <c r="J40" s="13">
        <v>0.13</v>
      </c>
      <c r="K40" s="13">
        <v>0.16</v>
      </c>
      <c r="L40" s="13">
        <v>0.19</v>
      </c>
      <c r="M40" s="13">
        <v>0.22</v>
      </c>
      <c r="N40" s="13">
        <v>0.25</v>
      </c>
      <c r="O40" s="13">
        <v>0.28000000000000003</v>
      </c>
      <c r="P40" s="13">
        <v>0.31</v>
      </c>
      <c r="Q40" s="13">
        <v>0.34</v>
      </c>
      <c r="R40" s="13">
        <v>0.37</v>
      </c>
      <c r="S40" s="13">
        <v>0.4</v>
      </c>
      <c r="T40" s="13">
        <v>0.43</v>
      </c>
      <c r="U40" s="13">
        <v>0.46</v>
      </c>
      <c r="V40" s="13">
        <v>0.49</v>
      </c>
      <c r="W40" s="13">
        <v>0.52</v>
      </c>
      <c r="X40" s="13">
        <v>0.56000000000000005</v>
      </c>
      <c r="Y40" s="13">
        <v>0.59</v>
      </c>
      <c r="Z40" s="13">
        <v>0.61</v>
      </c>
      <c r="AA40" s="13">
        <v>0.65</v>
      </c>
      <c r="AB40" s="13">
        <v>0.68</v>
      </c>
      <c r="AC40" s="13">
        <v>0.71</v>
      </c>
      <c r="AD40" s="13">
        <v>0.74</v>
      </c>
      <c r="AE40" s="13">
        <v>0.77</v>
      </c>
      <c r="AF40" s="13">
        <v>0.8</v>
      </c>
      <c r="AG40" s="13">
        <v>0.82</v>
      </c>
      <c r="AH40" s="13">
        <v>0.86</v>
      </c>
      <c r="AI40" s="13">
        <v>0.89</v>
      </c>
      <c r="AJ40" s="13">
        <v>0.92</v>
      </c>
      <c r="AK40" s="13">
        <v>0.95</v>
      </c>
      <c r="AL40" s="13">
        <v>0.98</v>
      </c>
      <c r="AM40" s="13">
        <v>1</v>
      </c>
      <c r="AN40" s="13">
        <v>1</v>
      </c>
      <c r="AO40" s="13">
        <v>1</v>
      </c>
      <c r="AQ40" s="13">
        <v>0.04</v>
      </c>
      <c r="AR40" s="13">
        <v>7.0000000000000007E-2</v>
      </c>
      <c r="AS40" s="13">
        <v>0.1</v>
      </c>
      <c r="AT40" s="13">
        <v>0.13</v>
      </c>
      <c r="AU40" s="13">
        <v>0.16</v>
      </c>
      <c r="AV40" s="13">
        <v>0.19</v>
      </c>
      <c r="AW40" s="13">
        <v>0.22</v>
      </c>
      <c r="AX40" s="13">
        <v>0.25</v>
      </c>
      <c r="AY40" s="13">
        <v>0.28000000000000003</v>
      </c>
      <c r="AZ40" s="13">
        <v>0.31</v>
      </c>
      <c r="BA40" s="13">
        <v>0.34</v>
      </c>
      <c r="BB40" s="13">
        <v>0.37</v>
      </c>
      <c r="BC40" s="13">
        <v>0.4</v>
      </c>
      <c r="BD40" s="22">
        <v>0.43</v>
      </c>
      <c r="BE40" s="22">
        <v>0.46</v>
      </c>
      <c r="BF40" s="22">
        <v>0.49</v>
      </c>
      <c r="BG40" s="22">
        <v>0.52</v>
      </c>
      <c r="BH40" s="22">
        <v>0.56000000000000005</v>
      </c>
      <c r="BI40" s="22">
        <v>0.59</v>
      </c>
      <c r="BJ40" s="22">
        <v>0.61</v>
      </c>
      <c r="BK40" s="22">
        <v>0.65</v>
      </c>
      <c r="BL40" s="22">
        <v>0.68</v>
      </c>
      <c r="BM40" s="22">
        <v>0.71</v>
      </c>
      <c r="BN40" s="22">
        <v>0.73</v>
      </c>
      <c r="BO40" s="22">
        <v>0.76</v>
      </c>
      <c r="BP40" s="22">
        <v>0.8</v>
      </c>
      <c r="BQ40" s="22">
        <v>0.82</v>
      </c>
      <c r="BR40" s="22">
        <v>0.85</v>
      </c>
      <c r="BS40" s="22">
        <v>0.88</v>
      </c>
      <c r="BT40" s="22">
        <v>0.91</v>
      </c>
      <c r="BU40" s="22">
        <v>0.94</v>
      </c>
      <c r="BV40" s="22">
        <v>0.97</v>
      </c>
      <c r="BW40" s="22">
        <v>1</v>
      </c>
      <c r="BX40" s="22">
        <v>1</v>
      </c>
      <c r="BY40" s="22">
        <v>1</v>
      </c>
      <c r="CB40" s="24"/>
    </row>
    <row r="41" spans="1:80" hidden="1" outlineLevel="2">
      <c r="A41" s="15" t="s">
        <v>119</v>
      </c>
      <c r="B41" s="14" t="s">
        <v>120</v>
      </c>
      <c r="C41" s="15" t="s">
        <v>121</v>
      </c>
      <c r="D41" s="15" t="s">
        <v>122</v>
      </c>
      <c r="E41" s="15" t="s">
        <v>116</v>
      </c>
      <c r="F41" s="16">
        <v>775434241.11603332</v>
      </c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>
        <v>0.03</v>
      </c>
      <c r="R41" s="13">
        <v>0.08</v>
      </c>
      <c r="S41" s="13">
        <v>0.12</v>
      </c>
      <c r="T41" s="13">
        <v>0.16</v>
      </c>
      <c r="U41" s="13">
        <v>0.21</v>
      </c>
      <c r="V41" s="13">
        <v>0.25</v>
      </c>
      <c r="W41" s="13">
        <v>0.3</v>
      </c>
      <c r="X41" s="13">
        <v>0.34</v>
      </c>
      <c r="Y41" s="13">
        <v>0.39</v>
      </c>
      <c r="Z41" s="13">
        <v>0.43</v>
      </c>
      <c r="AA41" s="13">
        <v>0.48</v>
      </c>
      <c r="AB41" s="13">
        <v>0.52</v>
      </c>
      <c r="AC41" s="13">
        <v>0.56999999999999995</v>
      </c>
      <c r="AD41" s="13">
        <v>0.61</v>
      </c>
      <c r="AE41" s="13">
        <v>0.66</v>
      </c>
      <c r="AF41" s="13">
        <v>0.7</v>
      </c>
      <c r="AG41" s="13">
        <v>0.73</v>
      </c>
      <c r="AH41" s="13">
        <v>0.79</v>
      </c>
      <c r="AI41" s="13">
        <v>0.84</v>
      </c>
      <c r="AJ41" s="13">
        <v>0.88</v>
      </c>
      <c r="AK41" s="13">
        <v>0.93</v>
      </c>
      <c r="AL41" s="13">
        <v>0.97</v>
      </c>
      <c r="AM41" s="13">
        <v>1</v>
      </c>
      <c r="AN41" s="13">
        <v>1</v>
      </c>
      <c r="AO41" s="13">
        <v>1</v>
      </c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>
        <v>0.03</v>
      </c>
      <c r="BB41" s="13">
        <v>0.08</v>
      </c>
      <c r="BC41" s="13">
        <v>0.12</v>
      </c>
      <c r="BD41" s="22">
        <v>0.16</v>
      </c>
      <c r="BE41" s="22">
        <v>0.21</v>
      </c>
      <c r="BF41" s="22">
        <v>0.25</v>
      </c>
      <c r="BG41" s="22">
        <v>0.3</v>
      </c>
      <c r="BH41" s="22">
        <v>0.34</v>
      </c>
      <c r="BI41" s="22">
        <v>0.39</v>
      </c>
      <c r="BJ41" s="22">
        <v>0.43</v>
      </c>
      <c r="BK41" s="22">
        <v>0.48</v>
      </c>
      <c r="BL41" s="22">
        <v>0.52</v>
      </c>
      <c r="BM41" s="22">
        <v>0.56999999999999995</v>
      </c>
      <c r="BN41" s="22">
        <v>0.6</v>
      </c>
      <c r="BO41" s="22">
        <v>0.64</v>
      </c>
      <c r="BP41" s="22">
        <v>0.7</v>
      </c>
      <c r="BQ41" s="22">
        <v>0.73</v>
      </c>
      <c r="BR41" s="22">
        <v>0.78</v>
      </c>
      <c r="BS41" s="22">
        <v>0.82</v>
      </c>
      <c r="BT41" s="22">
        <v>0.87</v>
      </c>
      <c r="BU41" s="22">
        <v>0.91</v>
      </c>
      <c r="BV41" s="22">
        <v>0.96</v>
      </c>
      <c r="BW41" s="22">
        <v>1</v>
      </c>
      <c r="BX41" s="22">
        <v>1</v>
      </c>
      <c r="BY41" s="22">
        <v>1</v>
      </c>
      <c r="CB41" s="24"/>
    </row>
    <row r="42" spans="1:80" hidden="1" outlineLevel="2">
      <c r="A42" s="15" t="s">
        <v>123</v>
      </c>
      <c r="B42" s="14" t="s">
        <v>124</v>
      </c>
      <c r="C42" s="15" t="s">
        <v>121</v>
      </c>
      <c r="D42" s="15" t="s">
        <v>122</v>
      </c>
      <c r="E42" s="15" t="s">
        <v>116</v>
      </c>
      <c r="F42" s="16">
        <v>57072448.966399997</v>
      </c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>
        <v>0.03</v>
      </c>
      <c r="R42" s="13">
        <v>0.08</v>
      </c>
      <c r="S42" s="13">
        <v>0.12</v>
      </c>
      <c r="T42" s="13">
        <v>0.16</v>
      </c>
      <c r="U42" s="13">
        <v>0.21</v>
      </c>
      <c r="V42" s="13">
        <v>0.25</v>
      </c>
      <c r="W42" s="13">
        <v>0.3</v>
      </c>
      <c r="X42" s="13">
        <v>0.34</v>
      </c>
      <c r="Y42" s="13">
        <v>0.39</v>
      </c>
      <c r="Z42" s="13">
        <v>0.43</v>
      </c>
      <c r="AA42" s="13">
        <v>0.48</v>
      </c>
      <c r="AB42" s="13">
        <v>0.52</v>
      </c>
      <c r="AC42" s="13">
        <v>0.56999999999999995</v>
      </c>
      <c r="AD42" s="13">
        <v>0.61</v>
      </c>
      <c r="AE42" s="13">
        <v>0.66</v>
      </c>
      <c r="AF42" s="13">
        <v>0.7</v>
      </c>
      <c r="AG42" s="13">
        <v>0.73</v>
      </c>
      <c r="AH42" s="13">
        <v>0.79</v>
      </c>
      <c r="AI42" s="13">
        <v>0.84</v>
      </c>
      <c r="AJ42" s="13">
        <v>0.88</v>
      </c>
      <c r="AK42" s="13">
        <v>0.93</v>
      </c>
      <c r="AL42" s="13">
        <v>0.97</v>
      </c>
      <c r="AM42" s="13">
        <v>1</v>
      </c>
      <c r="AN42" s="13">
        <v>1</v>
      </c>
      <c r="AO42" s="13">
        <v>1</v>
      </c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>
        <v>0.03</v>
      </c>
      <c r="BB42" s="13">
        <v>0.08</v>
      </c>
      <c r="BC42" s="13">
        <v>0.12</v>
      </c>
      <c r="BD42" s="22">
        <v>0.16</v>
      </c>
      <c r="BE42" s="22">
        <v>0.21</v>
      </c>
      <c r="BF42" s="22">
        <v>0.25</v>
      </c>
      <c r="BG42" s="22">
        <v>0.3</v>
      </c>
      <c r="BH42" s="22">
        <v>0.34</v>
      </c>
      <c r="BI42" s="22">
        <v>0.39</v>
      </c>
      <c r="BJ42" s="22">
        <v>0.43</v>
      </c>
      <c r="BK42" s="22">
        <v>0.48</v>
      </c>
      <c r="BL42" s="22">
        <v>0.52</v>
      </c>
      <c r="BM42" s="22">
        <v>0.56999999999999995</v>
      </c>
      <c r="BN42" s="22">
        <v>0.6</v>
      </c>
      <c r="BO42" s="22">
        <v>0.64</v>
      </c>
      <c r="BP42" s="22">
        <v>0.7</v>
      </c>
      <c r="BQ42" s="22">
        <v>0.73</v>
      </c>
      <c r="BR42" s="22">
        <v>0.78</v>
      </c>
      <c r="BS42" s="22">
        <v>0.82</v>
      </c>
      <c r="BT42" s="22">
        <v>0.87</v>
      </c>
      <c r="BU42" s="22">
        <v>0.91</v>
      </c>
      <c r="BV42" s="22">
        <v>0.96</v>
      </c>
      <c r="BW42" s="22">
        <v>1</v>
      </c>
      <c r="BX42" s="22">
        <v>1</v>
      </c>
      <c r="BY42" s="22">
        <v>1</v>
      </c>
      <c r="CB42" s="24"/>
    </row>
    <row r="43" spans="1:80" hidden="1" outlineLevel="2">
      <c r="A43" s="15" t="s">
        <v>125</v>
      </c>
      <c r="B43" s="14" t="s">
        <v>126</v>
      </c>
      <c r="C43" s="15" t="s">
        <v>127</v>
      </c>
      <c r="D43" s="15" t="s">
        <v>128</v>
      </c>
      <c r="E43" s="15" t="s">
        <v>116</v>
      </c>
      <c r="F43" s="16">
        <v>99772063.377499998</v>
      </c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>
        <v>0.01</v>
      </c>
      <c r="R43" s="13">
        <v>0.06</v>
      </c>
      <c r="S43" s="13">
        <v>0.1</v>
      </c>
      <c r="T43" s="13">
        <v>0.15</v>
      </c>
      <c r="U43" s="13">
        <v>0.2</v>
      </c>
      <c r="V43" s="13">
        <v>0.24</v>
      </c>
      <c r="W43" s="13">
        <v>0.28999999999999998</v>
      </c>
      <c r="X43" s="13">
        <v>0.33</v>
      </c>
      <c r="Y43" s="13">
        <v>0.38</v>
      </c>
      <c r="Z43" s="13">
        <v>0.42</v>
      </c>
      <c r="AA43" s="13">
        <v>0.47</v>
      </c>
      <c r="AB43" s="13">
        <v>0.51</v>
      </c>
      <c r="AC43" s="13">
        <v>0.56000000000000005</v>
      </c>
      <c r="AD43" s="13">
        <v>0.61</v>
      </c>
      <c r="AE43" s="13">
        <v>0.65</v>
      </c>
      <c r="AF43" s="13">
        <v>0.7</v>
      </c>
      <c r="AG43" s="13">
        <v>0.72</v>
      </c>
      <c r="AH43" s="13">
        <v>0.79</v>
      </c>
      <c r="AI43" s="13">
        <v>0.83</v>
      </c>
      <c r="AJ43" s="13">
        <v>0.88</v>
      </c>
      <c r="AK43" s="13">
        <v>0.93</v>
      </c>
      <c r="AL43" s="13">
        <v>0.97</v>
      </c>
      <c r="AM43" s="13">
        <v>1</v>
      </c>
      <c r="AN43" s="13">
        <v>1</v>
      </c>
      <c r="AO43" s="13">
        <v>1</v>
      </c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>
        <v>0.01</v>
      </c>
      <c r="BB43" s="13">
        <v>0.06</v>
      </c>
      <c r="BC43" s="13">
        <v>0.1</v>
      </c>
      <c r="BD43" s="22">
        <v>0.15</v>
      </c>
      <c r="BE43" s="22">
        <v>0.2</v>
      </c>
      <c r="BF43" s="22">
        <v>0.24</v>
      </c>
      <c r="BG43" s="22">
        <v>0.28999999999999998</v>
      </c>
      <c r="BH43" s="22">
        <v>0.33</v>
      </c>
      <c r="BI43" s="22">
        <v>0.38</v>
      </c>
      <c r="BJ43" s="22">
        <v>0.42</v>
      </c>
      <c r="BK43" s="22">
        <v>0.47</v>
      </c>
      <c r="BL43" s="22">
        <v>0.51</v>
      </c>
      <c r="BM43" s="22">
        <v>0.56000000000000005</v>
      </c>
      <c r="BN43" s="22">
        <v>0.59</v>
      </c>
      <c r="BO43" s="22">
        <v>0.63</v>
      </c>
      <c r="BP43" s="22">
        <v>0.7</v>
      </c>
      <c r="BQ43" s="22">
        <v>0.72</v>
      </c>
      <c r="BR43" s="22">
        <v>0.77</v>
      </c>
      <c r="BS43" s="22">
        <v>0.82</v>
      </c>
      <c r="BT43" s="22">
        <v>0.87</v>
      </c>
      <c r="BU43" s="22">
        <v>0.91</v>
      </c>
      <c r="BV43" s="22">
        <v>0.96</v>
      </c>
      <c r="BW43" s="22">
        <v>1</v>
      </c>
      <c r="BX43" s="22">
        <v>1</v>
      </c>
      <c r="BY43" s="22">
        <v>1</v>
      </c>
      <c r="CB43" s="24"/>
    </row>
    <row r="44" spans="1:80" hidden="1" outlineLevel="2">
      <c r="A44" s="15" t="s">
        <v>129</v>
      </c>
      <c r="B44" s="14" t="s">
        <v>130</v>
      </c>
      <c r="C44" s="15" t="s">
        <v>127</v>
      </c>
      <c r="D44" s="15" t="s">
        <v>128</v>
      </c>
      <c r="E44" s="15" t="s">
        <v>116</v>
      </c>
      <c r="F44" s="16">
        <v>179358943.19999999</v>
      </c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>
        <v>0.01</v>
      </c>
      <c r="R44" s="13">
        <v>0.06</v>
      </c>
      <c r="S44" s="13">
        <v>0.1</v>
      </c>
      <c r="T44" s="13">
        <v>0.15</v>
      </c>
      <c r="U44" s="13">
        <v>0.2</v>
      </c>
      <c r="V44" s="13">
        <v>0.24</v>
      </c>
      <c r="W44" s="13">
        <v>0.28999999999999998</v>
      </c>
      <c r="X44" s="13">
        <v>0.33</v>
      </c>
      <c r="Y44" s="13">
        <v>0.38</v>
      </c>
      <c r="Z44" s="13">
        <v>0.42</v>
      </c>
      <c r="AA44" s="13">
        <v>0.47</v>
      </c>
      <c r="AB44" s="13">
        <v>0.51</v>
      </c>
      <c r="AC44" s="13">
        <v>0.56000000000000005</v>
      </c>
      <c r="AD44" s="13">
        <v>0.61</v>
      </c>
      <c r="AE44" s="13">
        <v>0.65</v>
      </c>
      <c r="AF44" s="13">
        <v>0.7</v>
      </c>
      <c r="AG44" s="13">
        <v>0.72</v>
      </c>
      <c r="AH44" s="13">
        <v>0.79</v>
      </c>
      <c r="AI44" s="13">
        <v>0.83</v>
      </c>
      <c r="AJ44" s="13">
        <v>0.88</v>
      </c>
      <c r="AK44" s="13">
        <v>0.93</v>
      </c>
      <c r="AL44" s="13">
        <v>0.97</v>
      </c>
      <c r="AM44" s="13">
        <v>1</v>
      </c>
      <c r="AN44" s="13">
        <v>1</v>
      </c>
      <c r="AO44" s="13">
        <v>1</v>
      </c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>
        <v>0.01</v>
      </c>
      <c r="BB44" s="13">
        <v>0.06</v>
      </c>
      <c r="BC44" s="13">
        <v>0.1</v>
      </c>
      <c r="BD44" s="22">
        <v>0.15</v>
      </c>
      <c r="BE44" s="22">
        <v>0.2</v>
      </c>
      <c r="BF44" s="22">
        <v>0.24</v>
      </c>
      <c r="BG44" s="22">
        <v>0.28999999999999998</v>
      </c>
      <c r="BH44" s="22">
        <v>0.33</v>
      </c>
      <c r="BI44" s="22">
        <v>0.38</v>
      </c>
      <c r="BJ44" s="22">
        <v>0.42</v>
      </c>
      <c r="BK44" s="22">
        <v>0.47</v>
      </c>
      <c r="BL44" s="22">
        <v>0.51</v>
      </c>
      <c r="BM44" s="22">
        <v>0.56000000000000005</v>
      </c>
      <c r="BN44" s="22">
        <v>0.59</v>
      </c>
      <c r="BO44" s="22">
        <v>0.63</v>
      </c>
      <c r="BP44" s="22">
        <v>0.7</v>
      </c>
      <c r="BQ44" s="22">
        <v>0.72</v>
      </c>
      <c r="BR44" s="22">
        <v>0.77</v>
      </c>
      <c r="BS44" s="22">
        <v>0.82</v>
      </c>
      <c r="BT44" s="22">
        <v>0.87</v>
      </c>
      <c r="BU44" s="22">
        <v>0.91</v>
      </c>
      <c r="BV44" s="22">
        <v>0.96</v>
      </c>
      <c r="BW44" s="22">
        <v>1</v>
      </c>
      <c r="BX44" s="22">
        <v>1</v>
      </c>
      <c r="BY44" s="22">
        <v>1</v>
      </c>
      <c r="CB44" s="24"/>
    </row>
    <row r="45" spans="1:80" hidden="1" outlineLevel="2">
      <c r="A45" s="15" t="s">
        <v>131</v>
      </c>
      <c r="B45" s="14" t="s">
        <v>132</v>
      </c>
      <c r="C45" s="15" t="s">
        <v>121</v>
      </c>
      <c r="D45" s="15" t="s">
        <v>122</v>
      </c>
      <c r="E45" s="15" t="s">
        <v>116</v>
      </c>
      <c r="F45" s="16">
        <v>264500000</v>
      </c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>
        <v>0.03</v>
      </c>
      <c r="R45" s="13">
        <v>0.08</v>
      </c>
      <c r="S45" s="13">
        <v>0.12</v>
      </c>
      <c r="T45" s="13">
        <v>0.16</v>
      </c>
      <c r="U45" s="13">
        <v>0.21</v>
      </c>
      <c r="V45" s="13">
        <v>0.25</v>
      </c>
      <c r="W45" s="13">
        <v>0.3</v>
      </c>
      <c r="X45" s="13">
        <v>0.34</v>
      </c>
      <c r="Y45" s="13">
        <v>0.39</v>
      </c>
      <c r="Z45" s="13">
        <v>0.43</v>
      </c>
      <c r="AA45" s="13">
        <v>0.48</v>
      </c>
      <c r="AB45" s="13">
        <v>0.52</v>
      </c>
      <c r="AC45" s="13">
        <v>0.56999999999999995</v>
      </c>
      <c r="AD45" s="13">
        <v>0.61</v>
      </c>
      <c r="AE45" s="13">
        <v>0.66</v>
      </c>
      <c r="AF45" s="13">
        <v>0.7</v>
      </c>
      <c r="AG45" s="13">
        <v>0.73</v>
      </c>
      <c r="AH45" s="13">
        <v>0.79</v>
      </c>
      <c r="AI45" s="13">
        <v>0.84</v>
      </c>
      <c r="AJ45" s="13">
        <v>0.88</v>
      </c>
      <c r="AK45" s="13">
        <v>0.93</v>
      </c>
      <c r="AL45" s="13">
        <v>0.97</v>
      </c>
      <c r="AM45" s="13">
        <v>1</v>
      </c>
      <c r="AN45" s="13">
        <v>1</v>
      </c>
      <c r="AO45" s="13">
        <v>1</v>
      </c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>
        <v>0.03</v>
      </c>
      <c r="BB45" s="13">
        <v>0.08</v>
      </c>
      <c r="BC45" s="13">
        <v>0.12</v>
      </c>
      <c r="BD45" s="22">
        <v>0.16</v>
      </c>
      <c r="BE45" s="22">
        <v>0.21</v>
      </c>
      <c r="BF45" s="22">
        <v>0.25</v>
      </c>
      <c r="BG45" s="22">
        <v>0.3</v>
      </c>
      <c r="BH45" s="22">
        <v>0.34</v>
      </c>
      <c r="BI45" s="22">
        <v>0.39</v>
      </c>
      <c r="BJ45" s="22">
        <v>0.43</v>
      </c>
      <c r="BK45" s="22">
        <v>0.48</v>
      </c>
      <c r="BL45" s="22">
        <v>0.52</v>
      </c>
      <c r="BM45" s="22">
        <v>0.56999999999999995</v>
      </c>
      <c r="BN45" s="22">
        <v>0.6</v>
      </c>
      <c r="BO45" s="22">
        <v>0.64</v>
      </c>
      <c r="BP45" s="22">
        <v>0.7</v>
      </c>
      <c r="BQ45" s="22">
        <v>0.73</v>
      </c>
      <c r="BR45" s="22">
        <v>0.78</v>
      </c>
      <c r="BS45" s="22">
        <v>0.82</v>
      </c>
      <c r="BT45" s="22">
        <v>0.87</v>
      </c>
      <c r="BU45" s="22">
        <v>0.91</v>
      </c>
      <c r="BV45" s="22">
        <v>0.96</v>
      </c>
      <c r="BW45" s="22">
        <v>1</v>
      </c>
      <c r="BX45" s="22">
        <v>1</v>
      </c>
      <c r="BY45" s="22">
        <v>1</v>
      </c>
      <c r="CB45" s="24"/>
    </row>
    <row r="46" spans="1:80" hidden="1" outlineLevel="2">
      <c r="A46" s="15" t="s">
        <v>133</v>
      </c>
      <c r="B46" s="14" t="s">
        <v>134</v>
      </c>
      <c r="C46" s="15" t="s">
        <v>121</v>
      </c>
      <c r="D46" s="15" t="s">
        <v>122</v>
      </c>
      <c r="E46" s="15" t="s">
        <v>116</v>
      </c>
      <c r="F46" s="16">
        <v>192280000</v>
      </c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>
        <v>0.03</v>
      </c>
      <c r="R46" s="13">
        <v>0.08</v>
      </c>
      <c r="S46" s="13">
        <v>0.12</v>
      </c>
      <c r="T46" s="13">
        <v>0.16</v>
      </c>
      <c r="U46" s="13">
        <v>0.21</v>
      </c>
      <c r="V46" s="13">
        <v>0.25</v>
      </c>
      <c r="W46" s="13">
        <v>0.3</v>
      </c>
      <c r="X46" s="13">
        <v>0.34</v>
      </c>
      <c r="Y46" s="13">
        <v>0.39</v>
      </c>
      <c r="Z46" s="13">
        <v>0.43</v>
      </c>
      <c r="AA46" s="13">
        <v>0.48</v>
      </c>
      <c r="AB46" s="13">
        <v>0.52</v>
      </c>
      <c r="AC46" s="13">
        <v>0.56999999999999995</v>
      </c>
      <c r="AD46" s="13">
        <v>0.61</v>
      </c>
      <c r="AE46" s="13">
        <v>0.66</v>
      </c>
      <c r="AF46" s="13">
        <v>0.7</v>
      </c>
      <c r="AG46" s="13">
        <v>0.73</v>
      </c>
      <c r="AH46" s="13">
        <v>0.79</v>
      </c>
      <c r="AI46" s="13">
        <v>0.84</v>
      </c>
      <c r="AJ46" s="13">
        <v>0.88</v>
      </c>
      <c r="AK46" s="13">
        <v>0.93</v>
      </c>
      <c r="AL46" s="13">
        <v>0.97</v>
      </c>
      <c r="AM46" s="13">
        <v>1</v>
      </c>
      <c r="AN46" s="13">
        <v>1</v>
      </c>
      <c r="AO46" s="13">
        <v>1</v>
      </c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>
        <v>0.03</v>
      </c>
      <c r="BB46" s="13">
        <v>0.08</v>
      </c>
      <c r="BC46" s="13">
        <v>0.12</v>
      </c>
      <c r="BD46" s="22">
        <v>0.16</v>
      </c>
      <c r="BE46" s="22">
        <v>0.21</v>
      </c>
      <c r="BF46" s="22">
        <v>0.25</v>
      </c>
      <c r="BG46" s="22">
        <v>0.3</v>
      </c>
      <c r="BH46" s="22">
        <v>0.34</v>
      </c>
      <c r="BI46" s="22">
        <v>0.39</v>
      </c>
      <c r="BJ46" s="22">
        <v>0.43</v>
      </c>
      <c r="BK46" s="22">
        <v>0.48</v>
      </c>
      <c r="BL46" s="22">
        <v>0.52</v>
      </c>
      <c r="BM46" s="22">
        <v>0.56999999999999995</v>
      </c>
      <c r="BN46" s="22">
        <v>0.6</v>
      </c>
      <c r="BO46" s="22">
        <v>0.64</v>
      </c>
      <c r="BP46" s="22">
        <v>0.7</v>
      </c>
      <c r="BQ46" s="22">
        <v>0.73</v>
      </c>
      <c r="BR46" s="22">
        <v>0.78</v>
      </c>
      <c r="BS46" s="22">
        <v>0.82</v>
      </c>
      <c r="BT46" s="22">
        <v>0.87</v>
      </c>
      <c r="BU46" s="22">
        <v>0.91</v>
      </c>
      <c r="BV46" s="22">
        <v>0.96</v>
      </c>
      <c r="BW46" s="22">
        <v>1</v>
      </c>
      <c r="BX46" s="22">
        <v>1</v>
      </c>
      <c r="BY46" s="22">
        <v>1</v>
      </c>
      <c r="CB46" s="24"/>
    </row>
    <row r="47" spans="1:80" hidden="1" outlineLevel="2">
      <c r="A47" s="15" t="s">
        <v>135</v>
      </c>
      <c r="B47" s="14" t="s">
        <v>136</v>
      </c>
      <c r="C47" s="15" t="s">
        <v>115</v>
      </c>
      <c r="D47" s="15" t="s">
        <v>9</v>
      </c>
      <c r="E47" s="15" t="s">
        <v>116</v>
      </c>
      <c r="F47" s="16">
        <v>222572625.44861981</v>
      </c>
      <c r="G47" s="13">
        <v>0.04</v>
      </c>
      <c r="H47" s="13">
        <v>7.0000000000000007E-2</v>
      </c>
      <c r="I47" s="13">
        <v>0.1</v>
      </c>
      <c r="J47" s="13">
        <v>0.13</v>
      </c>
      <c r="K47" s="13">
        <v>0.16</v>
      </c>
      <c r="L47" s="13">
        <v>0.19</v>
      </c>
      <c r="M47" s="13">
        <v>0.22</v>
      </c>
      <c r="N47" s="13">
        <v>0.25</v>
      </c>
      <c r="O47" s="13">
        <v>0.28000000000000003</v>
      </c>
      <c r="P47" s="13">
        <v>0.31</v>
      </c>
      <c r="Q47" s="13">
        <v>0.34</v>
      </c>
      <c r="R47" s="13">
        <v>0.37</v>
      </c>
      <c r="S47" s="13">
        <v>0.4</v>
      </c>
      <c r="T47" s="13">
        <v>0.43</v>
      </c>
      <c r="U47" s="13">
        <v>0.46</v>
      </c>
      <c r="V47" s="13">
        <v>0.49</v>
      </c>
      <c r="W47" s="13">
        <v>0.52</v>
      </c>
      <c r="X47" s="13">
        <v>0.56000000000000005</v>
      </c>
      <c r="Y47" s="13">
        <v>0.59</v>
      </c>
      <c r="Z47" s="13">
        <v>0.61</v>
      </c>
      <c r="AA47" s="13">
        <v>0.65</v>
      </c>
      <c r="AB47" s="13">
        <v>0.68</v>
      </c>
      <c r="AC47" s="13">
        <v>0.71</v>
      </c>
      <c r="AD47" s="13">
        <v>0.74</v>
      </c>
      <c r="AE47" s="13">
        <v>0.77</v>
      </c>
      <c r="AF47" s="13">
        <v>0.8</v>
      </c>
      <c r="AG47" s="13">
        <v>0.82</v>
      </c>
      <c r="AH47" s="13">
        <v>0.86</v>
      </c>
      <c r="AI47" s="13">
        <v>0.89</v>
      </c>
      <c r="AJ47" s="13">
        <v>0.92</v>
      </c>
      <c r="AK47" s="13">
        <v>0.95</v>
      </c>
      <c r="AL47" s="13">
        <v>0.98</v>
      </c>
      <c r="AM47" s="13">
        <v>1</v>
      </c>
      <c r="AN47" s="13">
        <v>1</v>
      </c>
      <c r="AO47" s="13">
        <v>1</v>
      </c>
      <c r="AQ47" s="13">
        <v>0.04</v>
      </c>
      <c r="AR47" s="13">
        <v>7.0000000000000007E-2</v>
      </c>
      <c r="AS47" s="13">
        <v>0.1</v>
      </c>
      <c r="AT47" s="13">
        <v>0.13</v>
      </c>
      <c r="AU47" s="13">
        <v>0.16</v>
      </c>
      <c r="AV47" s="13">
        <v>0.19</v>
      </c>
      <c r="AW47" s="13">
        <v>0.22</v>
      </c>
      <c r="AX47" s="13">
        <v>0.25</v>
      </c>
      <c r="AY47" s="13">
        <v>0.28000000000000003</v>
      </c>
      <c r="AZ47" s="13">
        <v>0.31</v>
      </c>
      <c r="BA47" s="13">
        <v>0.34</v>
      </c>
      <c r="BB47" s="13">
        <v>0.37</v>
      </c>
      <c r="BC47" s="13">
        <v>0.4</v>
      </c>
      <c r="BD47" s="22">
        <v>0.43</v>
      </c>
      <c r="BE47" s="22">
        <v>0.46</v>
      </c>
      <c r="BF47" s="22">
        <v>0.49</v>
      </c>
      <c r="BG47" s="22">
        <v>0.52</v>
      </c>
      <c r="BH47" s="22">
        <v>0.56000000000000005</v>
      </c>
      <c r="BI47" s="22">
        <v>0.59</v>
      </c>
      <c r="BJ47" s="22">
        <v>0.61</v>
      </c>
      <c r="BK47" s="22">
        <v>0.65</v>
      </c>
      <c r="BL47" s="22">
        <v>0.68</v>
      </c>
      <c r="BM47" s="22">
        <v>0.71</v>
      </c>
      <c r="BN47" s="22">
        <v>0.73</v>
      </c>
      <c r="BO47" s="22">
        <v>0.76</v>
      </c>
      <c r="BP47" s="22">
        <v>0.8</v>
      </c>
      <c r="BQ47" s="22">
        <v>0.82</v>
      </c>
      <c r="BR47" s="22">
        <v>0.85</v>
      </c>
      <c r="BS47" s="22">
        <v>0.88</v>
      </c>
      <c r="BT47" s="22">
        <v>0.91</v>
      </c>
      <c r="BU47" s="22">
        <v>0.94</v>
      </c>
      <c r="BV47" s="22">
        <v>0.97</v>
      </c>
      <c r="BW47" s="22">
        <v>1</v>
      </c>
      <c r="BX47" s="22">
        <v>1</v>
      </c>
      <c r="BY47" s="22">
        <v>1</v>
      </c>
      <c r="CB47" s="24"/>
    </row>
    <row r="48" spans="1:80" hidden="1" outlineLevel="2">
      <c r="A48" s="15" t="s">
        <v>137</v>
      </c>
      <c r="B48" s="14" t="s">
        <v>138</v>
      </c>
      <c r="C48" s="15" t="s">
        <v>115</v>
      </c>
      <c r="D48" s="15" t="s">
        <v>9</v>
      </c>
      <c r="E48" s="15" t="s">
        <v>116</v>
      </c>
      <c r="F48" s="16">
        <v>0</v>
      </c>
      <c r="G48" s="13">
        <v>0.04</v>
      </c>
      <c r="H48" s="13">
        <v>7.0000000000000007E-2</v>
      </c>
      <c r="I48" s="13">
        <v>0.1</v>
      </c>
      <c r="J48" s="13">
        <v>0.13</v>
      </c>
      <c r="K48" s="13">
        <v>0.16</v>
      </c>
      <c r="L48" s="13">
        <v>0.19</v>
      </c>
      <c r="M48" s="13">
        <v>0.22</v>
      </c>
      <c r="N48" s="13">
        <v>0.25</v>
      </c>
      <c r="O48" s="13">
        <v>0.28000000000000003</v>
      </c>
      <c r="P48" s="13">
        <v>0.31</v>
      </c>
      <c r="Q48" s="13">
        <v>0.34</v>
      </c>
      <c r="R48" s="13">
        <v>0.37</v>
      </c>
      <c r="S48" s="13">
        <v>0.4</v>
      </c>
      <c r="T48" s="13">
        <v>0.43</v>
      </c>
      <c r="U48" s="13">
        <v>0.46</v>
      </c>
      <c r="V48" s="13">
        <v>0.49</v>
      </c>
      <c r="W48" s="13">
        <v>0.52</v>
      </c>
      <c r="X48" s="13">
        <v>0.56000000000000005</v>
      </c>
      <c r="Y48" s="13">
        <v>0.59</v>
      </c>
      <c r="Z48" s="13">
        <v>0.61</v>
      </c>
      <c r="AA48" s="13">
        <v>0.65</v>
      </c>
      <c r="AB48" s="13">
        <v>0.68</v>
      </c>
      <c r="AC48" s="13">
        <v>0.71</v>
      </c>
      <c r="AD48" s="13">
        <v>0.74</v>
      </c>
      <c r="AE48" s="13">
        <v>0.77</v>
      </c>
      <c r="AF48" s="13">
        <v>0.8</v>
      </c>
      <c r="AG48" s="13">
        <v>0.82</v>
      </c>
      <c r="AH48" s="13">
        <v>0.86</v>
      </c>
      <c r="AI48" s="13">
        <v>0.89</v>
      </c>
      <c r="AJ48" s="13">
        <v>0.92</v>
      </c>
      <c r="AK48" s="13">
        <v>0.95</v>
      </c>
      <c r="AL48" s="13">
        <v>0.98</v>
      </c>
      <c r="AM48" s="13">
        <v>1</v>
      </c>
      <c r="AN48" s="13">
        <v>1</v>
      </c>
      <c r="AO48" s="13">
        <v>1</v>
      </c>
      <c r="AQ48" s="13">
        <v>0.04</v>
      </c>
      <c r="AR48" s="13">
        <v>7.0000000000000007E-2</v>
      </c>
      <c r="AS48" s="13">
        <v>0.1</v>
      </c>
      <c r="AT48" s="13">
        <v>0.13</v>
      </c>
      <c r="AU48" s="13">
        <v>0.16</v>
      </c>
      <c r="AV48" s="13">
        <v>0.19</v>
      </c>
      <c r="AW48" s="13">
        <v>0.22</v>
      </c>
      <c r="AX48" s="13">
        <v>0.25</v>
      </c>
      <c r="AY48" s="13">
        <v>0.28000000000000003</v>
      </c>
      <c r="AZ48" s="13">
        <v>0.31</v>
      </c>
      <c r="BA48" s="13">
        <v>0.34</v>
      </c>
      <c r="BB48" s="13">
        <v>0.37</v>
      </c>
      <c r="BC48" s="13">
        <v>0.4</v>
      </c>
      <c r="BD48" s="22">
        <v>0.43</v>
      </c>
      <c r="BE48" s="22">
        <v>0.46</v>
      </c>
      <c r="BF48" s="22">
        <v>0.49</v>
      </c>
      <c r="BG48" s="22">
        <v>0.52</v>
      </c>
      <c r="BH48" s="22">
        <v>0.56000000000000005</v>
      </c>
      <c r="BI48" s="22">
        <v>0.59</v>
      </c>
      <c r="BJ48" s="22">
        <v>0.61</v>
      </c>
      <c r="BK48" s="22">
        <v>0.65</v>
      </c>
      <c r="BL48" s="22">
        <v>0.68</v>
      </c>
      <c r="BM48" s="22">
        <v>0.71</v>
      </c>
      <c r="BN48" s="22">
        <v>0.73</v>
      </c>
      <c r="BO48" s="22">
        <v>0.76</v>
      </c>
      <c r="BP48" s="22">
        <v>0.8</v>
      </c>
      <c r="BQ48" s="22">
        <v>0.82</v>
      </c>
      <c r="BR48" s="22">
        <v>0.85</v>
      </c>
      <c r="BS48" s="22">
        <v>0.88</v>
      </c>
      <c r="BT48" s="22">
        <v>0.91</v>
      </c>
      <c r="BU48" s="22">
        <v>0.94</v>
      </c>
      <c r="BV48" s="22">
        <v>0.97</v>
      </c>
      <c r="BW48" s="22">
        <v>1</v>
      </c>
      <c r="BX48" s="22">
        <v>1</v>
      </c>
      <c r="BY48" s="22">
        <v>1</v>
      </c>
      <c r="CB48" s="24"/>
    </row>
    <row r="49" spans="1:80" hidden="1" outlineLevel="2">
      <c r="A49" s="15" t="s">
        <v>139</v>
      </c>
      <c r="B49" s="14" t="s">
        <v>140</v>
      </c>
      <c r="C49" s="15" t="s">
        <v>19</v>
      </c>
      <c r="D49" s="15" t="s">
        <v>10</v>
      </c>
      <c r="E49" s="15" t="s">
        <v>10</v>
      </c>
      <c r="F49" s="16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>
        <v>0</v>
      </c>
      <c r="AH49" s="13"/>
      <c r="AI49" s="13"/>
      <c r="AJ49" s="13"/>
      <c r="AK49" s="13"/>
      <c r="AL49" s="13"/>
      <c r="AM49" s="13">
        <v>1</v>
      </c>
      <c r="AN49" s="13">
        <v>1</v>
      </c>
      <c r="AO49" s="13">
        <v>1</v>
      </c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>
        <v>0</v>
      </c>
      <c r="BO49" s="22">
        <v>0</v>
      </c>
      <c r="BP49" s="22"/>
      <c r="BQ49" s="22">
        <v>0</v>
      </c>
      <c r="BR49" s="22">
        <v>0</v>
      </c>
      <c r="BS49" s="22">
        <v>0</v>
      </c>
      <c r="BT49" s="22">
        <v>0</v>
      </c>
      <c r="BU49" s="22">
        <v>0</v>
      </c>
      <c r="BV49" s="22">
        <v>0</v>
      </c>
      <c r="BW49" s="22">
        <v>0</v>
      </c>
      <c r="BX49" s="22">
        <v>1</v>
      </c>
      <c r="BY49" s="22">
        <v>1</v>
      </c>
    </row>
    <row r="50" spans="1:80" s="19" customFormat="1" collapsed="1">
      <c r="A50" s="9" t="s">
        <v>141</v>
      </c>
      <c r="B50" s="9" t="s">
        <v>142</v>
      </c>
      <c r="C50" s="10" t="s">
        <v>34</v>
      </c>
      <c r="D50" s="10" t="s">
        <v>9</v>
      </c>
      <c r="E50" s="10" t="s">
        <v>143</v>
      </c>
      <c r="F50" s="11">
        <f>+F51+F68+F98+F116+F145+F135+F149+F150</f>
        <v>1014688678.2332735</v>
      </c>
      <c r="G50" s="12">
        <v>0.03</v>
      </c>
      <c r="H50" s="12">
        <v>0.06</v>
      </c>
      <c r="I50" s="12">
        <v>0.08</v>
      </c>
      <c r="J50" s="12">
        <v>0.1</v>
      </c>
      <c r="K50" s="12">
        <v>0.11</v>
      </c>
      <c r="L50" s="12">
        <v>0.13</v>
      </c>
      <c r="M50" s="12">
        <v>0.15</v>
      </c>
      <c r="N50" s="12">
        <v>0.2</v>
      </c>
      <c r="O50" s="12">
        <v>0.25</v>
      </c>
      <c r="P50" s="12">
        <v>0.3</v>
      </c>
      <c r="Q50" s="12">
        <v>0.35</v>
      </c>
      <c r="R50" s="12">
        <v>0.46</v>
      </c>
      <c r="S50" s="12">
        <v>0.55000000000000004</v>
      </c>
      <c r="T50" s="12">
        <v>0.64</v>
      </c>
      <c r="U50" s="12">
        <v>0.71</v>
      </c>
      <c r="V50" s="12">
        <v>0.76</v>
      </c>
      <c r="W50" s="12">
        <v>0.79</v>
      </c>
      <c r="X50" s="12">
        <v>0.83</v>
      </c>
      <c r="Y50" s="12">
        <v>0.85</v>
      </c>
      <c r="Z50" s="12">
        <v>0.87</v>
      </c>
      <c r="AA50" s="12">
        <v>0.89</v>
      </c>
      <c r="AB50" s="12">
        <v>0.92</v>
      </c>
      <c r="AC50" s="12">
        <v>0.94</v>
      </c>
      <c r="AD50" s="12">
        <v>0.96</v>
      </c>
      <c r="AE50" s="12">
        <v>0.97</v>
      </c>
      <c r="AF50" s="12">
        <v>0.98</v>
      </c>
      <c r="AG50" s="12">
        <v>0.98</v>
      </c>
      <c r="AH50" s="12">
        <v>0.99</v>
      </c>
      <c r="AI50" s="12">
        <v>1</v>
      </c>
      <c r="AJ50" s="12">
        <v>1</v>
      </c>
      <c r="AK50" s="12">
        <v>1</v>
      </c>
      <c r="AL50" s="12">
        <v>1</v>
      </c>
      <c r="AM50" s="12">
        <v>1</v>
      </c>
      <c r="AN50" s="12">
        <v>1</v>
      </c>
      <c r="AO50" s="12">
        <v>1</v>
      </c>
      <c r="AQ50" s="12">
        <v>0.01</v>
      </c>
      <c r="AR50" s="12">
        <v>0.04</v>
      </c>
      <c r="AS50" s="12">
        <v>0.08</v>
      </c>
      <c r="AT50" s="12">
        <v>0.09</v>
      </c>
      <c r="AU50" s="12">
        <v>0.11</v>
      </c>
      <c r="AV50" s="12">
        <v>0.12</v>
      </c>
      <c r="AW50" s="12">
        <v>0.14000000000000001</v>
      </c>
      <c r="AX50" s="12">
        <v>0.19</v>
      </c>
      <c r="AY50" s="12">
        <v>0.24</v>
      </c>
      <c r="AZ50" s="12">
        <v>0.28999999999999998</v>
      </c>
      <c r="BA50" s="12">
        <v>0.33</v>
      </c>
      <c r="BB50" s="12">
        <v>0.42</v>
      </c>
      <c r="BC50" s="12">
        <v>0.56000000000000005</v>
      </c>
      <c r="BD50" s="12">
        <v>0.67</v>
      </c>
      <c r="BE50" s="12">
        <v>0.68</v>
      </c>
      <c r="BF50" s="12">
        <v>0.71</v>
      </c>
      <c r="BG50" s="12">
        <v>0.71</v>
      </c>
      <c r="BH50" s="12">
        <v>0.85</v>
      </c>
      <c r="BI50" s="12">
        <v>0.9</v>
      </c>
      <c r="BJ50" s="12">
        <v>0.9</v>
      </c>
      <c r="BK50" s="21">
        <v>0.9</v>
      </c>
      <c r="BL50" s="21">
        <v>0.93</v>
      </c>
      <c r="BM50" s="21">
        <v>0.95</v>
      </c>
      <c r="BN50" s="21">
        <v>0.95</v>
      </c>
      <c r="BO50" s="21">
        <v>0.97</v>
      </c>
      <c r="BP50" s="21">
        <v>0.98</v>
      </c>
      <c r="BQ50" s="21">
        <v>0.98</v>
      </c>
      <c r="BR50" s="21">
        <v>0.98</v>
      </c>
      <c r="BS50" s="21">
        <v>0.99</v>
      </c>
      <c r="BT50" s="21">
        <v>0.98</v>
      </c>
      <c r="BU50" s="21">
        <v>1</v>
      </c>
      <c r="BV50" s="21">
        <v>1</v>
      </c>
      <c r="BW50" s="21">
        <v>1</v>
      </c>
      <c r="BX50" s="21">
        <v>1</v>
      </c>
      <c r="BY50" s="21">
        <v>1</v>
      </c>
    </row>
    <row r="51" spans="1:80" hidden="1" outlineLevel="1">
      <c r="A51" s="6" t="s">
        <v>144</v>
      </c>
      <c r="B51" s="5" t="s">
        <v>145</v>
      </c>
      <c r="C51" s="6" t="s">
        <v>146</v>
      </c>
      <c r="D51" s="6" t="s">
        <v>23</v>
      </c>
      <c r="E51" s="6" t="s">
        <v>147</v>
      </c>
      <c r="F51" s="7">
        <v>73359150.603118122</v>
      </c>
      <c r="G51" s="13">
        <v>0.2</v>
      </c>
      <c r="H51" s="13">
        <v>0.49</v>
      </c>
      <c r="I51" s="13">
        <v>0.72</v>
      </c>
      <c r="J51" s="13">
        <v>0.82</v>
      </c>
      <c r="K51" s="13">
        <v>0.93</v>
      </c>
      <c r="L51" s="13">
        <v>1</v>
      </c>
      <c r="M51" s="13">
        <v>1</v>
      </c>
      <c r="N51" s="13">
        <v>1</v>
      </c>
      <c r="O51" s="13">
        <v>1</v>
      </c>
      <c r="P51" s="13">
        <v>1</v>
      </c>
      <c r="Q51" s="13">
        <v>1</v>
      </c>
      <c r="R51" s="13">
        <v>1</v>
      </c>
      <c r="S51" s="13">
        <v>1</v>
      </c>
      <c r="T51" s="13">
        <v>1</v>
      </c>
      <c r="U51" s="13">
        <v>1</v>
      </c>
      <c r="V51" s="13">
        <v>1</v>
      </c>
      <c r="W51" s="13">
        <v>1</v>
      </c>
      <c r="X51" s="13">
        <v>1</v>
      </c>
      <c r="Y51" s="13">
        <v>1</v>
      </c>
      <c r="Z51" s="13">
        <v>1</v>
      </c>
      <c r="AA51" s="13">
        <v>1</v>
      </c>
      <c r="AB51" s="13">
        <v>1</v>
      </c>
      <c r="AC51" s="13">
        <v>1</v>
      </c>
      <c r="AD51" s="13">
        <v>1</v>
      </c>
      <c r="AE51" s="13">
        <v>1</v>
      </c>
      <c r="AF51" s="13">
        <v>1</v>
      </c>
      <c r="AG51" s="13">
        <v>1</v>
      </c>
      <c r="AH51" s="13">
        <v>1</v>
      </c>
      <c r="AI51" s="13">
        <v>1</v>
      </c>
      <c r="AJ51" s="13">
        <v>1</v>
      </c>
      <c r="AK51" s="13">
        <v>1</v>
      </c>
      <c r="AL51" s="13">
        <v>1</v>
      </c>
      <c r="AM51" s="13">
        <v>1</v>
      </c>
      <c r="AN51" s="13">
        <v>1</v>
      </c>
      <c r="AO51" s="13">
        <v>1</v>
      </c>
      <c r="AQ51" s="13">
        <v>0.06</v>
      </c>
      <c r="AR51" s="13">
        <v>0.28000000000000003</v>
      </c>
      <c r="AS51" s="13">
        <v>0.65</v>
      </c>
      <c r="AT51" s="13">
        <v>0.78</v>
      </c>
      <c r="AU51" s="13">
        <v>0.88</v>
      </c>
      <c r="AV51" s="13">
        <v>0.98</v>
      </c>
      <c r="AW51" s="13">
        <v>1</v>
      </c>
      <c r="AX51" s="13">
        <v>1</v>
      </c>
      <c r="AY51" s="13">
        <v>1</v>
      </c>
      <c r="AZ51" s="13">
        <v>1</v>
      </c>
      <c r="BA51" s="13">
        <v>1</v>
      </c>
      <c r="BB51" s="13">
        <v>1</v>
      </c>
      <c r="BC51" s="13">
        <v>1</v>
      </c>
      <c r="BD51" s="22">
        <v>1</v>
      </c>
      <c r="BE51" s="22">
        <v>1</v>
      </c>
      <c r="BF51" s="22">
        <v>1</v>
      </c>
      <c r="BG51" s="22">
        <v>1</v>
      </c>
      <c r="BH51" s="20">
        <v>1</v>
      </c>
      <c r="BI51" s="20">
        <v>1</v>
      </c>
      <c r="BJ51" s="20">
        <v>1</v>
      </c>
      <c r="BK51" s="20">
        <v>1</v>
      </c>
      <c r="BL51" s="20">
        <v>1</v>
      </c>
      <c r="BM51" s="20">
        <v>1</v>
      </c>
      <c r="BN51" s="20">
        <v>1</v>
      </c>
      <c r="BO51" s="20">
        <v>1</v>
      </c>
      <c r="BP51" s="20">
        <v>1</v>
      </c>
      <c r="BQ51" s="20">
        <v>1</v>
      </c>
      <c r="BR51" s="20">
        <v>1</v>
      </c>
      <c r="BS51" s="20">
        <v>1</v>
      </c>
      <c r="BT51" s="20">
        <v>1</v>
      </c>
      <c r="BU51" s="20">
        <v>1</v>
      </c>
      <c r="BV51" s="20">
        <v>1</v>
      </c>
      <c r="BW51" s="20">
        <v>1</v>
      </c>
      <c r="BX51" s="20">
        <v>1</v>
      </c>
      <c r="BY51" s="20">
        <v>1</v>
      </c>
      <c r="CB51" s="24"/>
    </row>
    <row r="52" spans="1:80" hidden="1" outlineLevel="2">
      <c r="A52" s="6" t="s">
        <v>148</v>
      </c>
      <c r="B52" s="5" t="s">
        <v>149</v>
      </c>
      <c r="C52" s="6" t="s">
        <v>146</v>
      </c>
      <c r="D52" s="6" t="s">
        <v>23</v>
      </c>
      <c r="E52" s="6" t="s">
        <v>147</v>
      </c>
      <c r="F52" s="17">
        <f>+ROUND($F$51/2,0)</f>
        <v>36679575</v>
      </c>
      <c r="G52" s="13">
        <v>0.2</v>
      </c>
      <c r="H52" s="13">
        <v>0.49</v>
      </c>
      <c r="I52" s="13">
        <v>0.72</v>
      </c>
      <c r="J52" s="13">
        <v>0.82</v>
      </c>
      <c r="K52" s="13">
        <v>0.93</v>
      </c>
      <c r="L52" s="13">
        <v>1</v>
      </c>
      <c r="M52" s="13">
        <v>1</v>
      </c>
      <c r="N52" s="13">
        <v>1</v>
      </c>
      <c r="O52" s="13">
        <v>1</v>
      </c>
      <c r="P52" s="13">
        <v>1</v>
      </c>
      <c r="Q52" s="13">
        <v>1</v>
      </c>
      <c r="R52" s="13">
        <v>1</v>
      </c>
      <c r="S52" s="13">
        <v>1</v>
      </c>
      <c r="T52" s="13">
        <v>1</v>
      </c>
      <c r="U52" s="13">
        <v>1</v>
      </c>
      <c r="V52" s="13">
        <v>1</v>
      </c>
      <c r="W52" s="13">
        <v>1</v>
      </c>
      <c r="X52" s="13">
        <v>1</v>
      </c>
      <c r="Y52" s="13">
        <v>1</v>
      </c>
      <c r="Z52" s="13">
        <v>1</v>
      </c>
      <c r="AA52" s="13">
        <v>1</v>
      </c>
      <c r="AB52" s="13">
        <v>1</v>
      </c>
      <c r="AC52" s="13">
        <v>1</v>
      </c>
      <c r="AD52" s="13">
        <v>1</v>
      </c>
      <c r="AE52" s="13">
        <v>1</v>
      </c>
      <c r="AF52" s="13">
        <v>1</v>
      </c>
      <c r="AG52" s="13">
        <v>1</v>
      </c>
      <c r="AH52" s="13">
        <v>1</v>
      </c>
      <c r="AI52" s="13">
        <v>1</v>
      </c>
      <c r="AJ52" s="13">
        <v>1</v>
      </c>
      <c r="AK52" s="13">
        <v>1</v>
      </c>
      <c r="AL52" s="13">
        <v>1</v>
      </c>
      <c r="AM52" s="13">
        <v>1</v>
      </c>
      <c r="AN52" s="13">
        <v>1</v>
      </c>
      <c r="AO52" s="13">
        <v>1</v>
      </c>
      <c r="AQ52" s="13">
        <v>0.06</v>
      </c>
      <c r="AR52" s="13">
        <v>0.28000000000000003</v>
      </c>
      <c r="AS52" s="13">
        <v>0.65</v>
      </c>
      <c r="AT52" s="13">
        <v>0.78</v>
      </c>
      <c r="AU52" s="13">
        <v>0.88</v>
      </c>
      <c r="AV52" s="13">
        <v>0.98</v>
      </c>
      <c r="AW52" s="13">
        <v>1</v>
      </c>
      <c r="AX52" s="13">
        <v>1</v>
      </c>
      <c r="AY52" s="13">
        <v>1</v>
      </c>
      <c r="AZ52" s="13">
        <v>1</v>
      </c>
      <c r="BA52" s="13">
        <v>1</v>
      </c>
      <c r="BB52" s="13">
        <v>1</v>
      </c>
      <c r="BC52" s="13">
        <v>1</v>
      </c>
      <c r="BD52" s="22">
        <v>1</v>
      </c>
      <c r="BE52" s="22">
        <v>1</v>
      </c>
      <c r="BF52" s="22">
        <v>1</v>
      </c>
      <c r="BG52" s="22">
        <v>1</v>
      </c>
      <c r="BH52" s="20">
        <v>1</v>
      </c>
      <c r="BI52" s="20">
        <v>1</v>
      </c>
      <c r="BJ52" s="20">
        <v>1</v>
      </c>
      <c r="BK52" s="20">
        <v>1</v>
      </c>
      <c r="BL52" s="20">
        <v>1</v>
      </c>
      <c r="BM52" s="20">
        <v>1</v>
      </c>
      <c r="BN52" s="20">
        <v>1</v>
      </c>
      <c r="BO52" s="20">
        <v>1</v>
      </c>
      <c r="BP52" s="20">
        <v>1</v>
      </c>
      <c r="BQ52" s="20">
        <v>1</v>
      </c>
      <c r="BR52" s="20">
        <v>1</v>
      </c>
      <c r="BS52" s="20">
        <v>1</v>
      </c>
      <c r="BT52" s="20">
        <v>1</v>
      </c>
      <c r="BU52" s="20">
        <v>1</v>
      </c>
      <c r="BV52" s="20">
        <v>1</v>
      </c>
      <c r="BW52" s="20">
        <v>1</v>
      </c>
      <c r="BX52" s="20">
        <v>1</v>
      </c>
      <c r="BY52" s="20">
        <v>1</v>
      </c>
    </row>
    <row r="53" spans="1:80" hidden="1" outlineLevel="2">
      <c r="A53" s="6" t="s">
        <v>150</v>
      </c>
      <c r="B53" s="5" t="s">
        <v>151</v>
      </c>
      <c r="C53" s="6" t="s">
        <v>152</v>
      </c>
      <c r="D53" s="6" t="s">
        <v>153</v>
      </c>
      <c r="E53" s="6" t="s">
        <v>154</v>
      </c>
      <c r="F53" s="17">
        <f>SUM(F54:F57)</f>
        <v>16302032</v>
      </c>
      <c r="G53" s="13">
        <v>0.16</v>
      </c>
      <c r="H53" s="13">
        <v>0.57999999999999996</v>
      </c>
      <c r="I53" s="13">
        <v>1</v>
      </c>
      <c r="J53" s="13">
        <v>1</v>
      </c>
      <c r="K53" s="13">
        <v>1</v>
      </c>
      <c r="L53" s="13">
        <v>1</v>
      </c>
      <c r="M53" s="13">
        <v>1</v>
      </c>
      <c r="N53" s="13">
        <v>1</v>
      </c>
      <c r="O53" s="13">
        <v>1</v>
      </c>
      <c r="P53" s="13">
        <v>1</v>
      </c>
      <c r="Q53" s="13">
        <v>1</v>
      </c>
      <c r="R53" s="13">
        <v>1</v>
      </c>
      <c r="S53" s="13">
        <v>1</v>
      </c>
      <c r="T53" s="13">
        <v>1</v>
      </c>
      <c r="U53" s="13">
        <v>1</v>
      </c>
      <c r="V53" s="13">
        <v>1</v>
      </c>
      <c r="W53" s="13">
        <v>1</v>
      </c>
      <c r="X53" s="13">
        <v>1</v>
      </c>
      <c r="Y53" s="13">
        <v>1</v>
      </c>
      <c r="Z53" s="13">
        <v>1</v>
      </c>
      <c r="AA53" s="13">
        <v>1</v>
      </c>
      <c r="AB53" s="13">
        <v>1</v>
      </c>
      <c r="AC53" s="13">
        <v>1</v>
      </c>
      <c r="AD53" s="13">
        <v>1</v>
      </c>
      <c r="AE53" s="13">
        <v>1</v>
      </c>
      <c r="AF53" s="13">
        <v>1</v>
      </c>
      <c r="AG53" s="13">
        <v>1</v>
      </c>
      <c r="AH53" s="13">
        <v>1</v>
      </c>
      <c r="AI53" s="13">
        <v>1</v>
      </c>
      <c r="AJ53" s="13">
        <v>1</v>
      </c>
      <c r="AK53" s="13">
        <v>1</v>
      </c>
      <c r="AL53" s="13">
        <v>1</v>
      </c>
      <c r="AM53" s="13">
        <v>1</v>
      </c>
      <c r="AN53" s="13">
        <v>1</v>
      </c>
      <c r="AO53" s="13">
        <v>1</v>
      </c>
      <c r="AQ53" s="13"/>
      <c r="AR53" s="13">
        <v>0.28999999999999998</v>
      </c>
      <c r="AS53" s="13">
        <v>0.87</v>
      </c>
      <c r="AT53" s="13">
        <v>1</v>
      </c>
      <c r="AU53" s="13">
        <v>1</v>
      </c>
      <c r="AV53" s="13">
        <v>1</v>
      </c>
      <c r="AW53" s="13">
        <v>1</v>
      </c>
      <c r="AX53" s="13">
        <v>1</v>
      </c>
      <c r="AY53" s="13">
        <v>1</v>
      </c>
      <c r="AZ53" s="13">
        <v>1</v>
      </c>
      <c r="BA53" s="13">
        <v>1</v>
      </c>
      <c r="BB53" s="13">
        <v>1</v>
      </c>
      <c r="BC53" s="13">
        <v>1</v>
      </c>
      <c r="BD53" s="22">
        <v>1</v>
      </c>
      <c r="BE53" s="22">
        <v>1</v>
      </c>
      <c r="BF53" s="22">
        <v>1</v>
      </c>
      <c r="BG53" s="22">
        <v>1</v>
      </c>
      <c r="BH53" s="20">
        <v>1</v>
      </c>
      <c r="BI53" s="20">
        <v>1</v>
      </c>
      <c r="BJ53" s="20">
        <v>1</v>
      </c>
      <c r="BK53" s="20">
        <v>1</v>
      </c>
      <c r="BL53" s="20">
        <v>1</v>
      </c>
      <c r="BM53" s="20">
        <v>1</v>
      </c>
      <c r="BN53" s="20">
        <v>1</v>
      </c>
      <c r="BO53" s="20">
        <v>1</v>
      </c>
      <c r="BP53" s="20">
        <v>1</v>
      </c>
      <c r="BQ53" s="20">
        <v>1</v>
      </c>
      <c r="BR53" s="20">
        <v>1</v>
      </c>
      <c r="BS53" s="20">
        <v>1</v>
      </c>
      <c r="BT53" s="20">
        <v>1</v>
      </c>
      <c r="BU53" s="20">
        <v>1</v>
      </c>
      <c r="BV53" s="20">
        <v>1</v>
      </c>
      <c r="BW53" s="20">
        <v>1</v>
      </c>
      <c r="BX53" s="20">
        <v>1</v>
      </c>
      <c r="BY53" s="20">
        <v>1</v>
      </c>
    </row>
    <row r="54" spans="1:80" hidden="1" outlineLevel="2">
      <c r="A54" s="15" t="s">
        <v>155</v>
      </c>
      <c r="B54" s="14" t="s">
        <v>156</v>
      </c>
      <c r="C54" s="15" t="s">
        <v>157</v>
      </c>
      <c r="D54" s="15" t="s">
        <v>153</v>
      </c>
      <c r="E54" s="15" t="s">
        <v>28</v>
      </c>
      <c r="F54" s="18">
        <f>+ROUND($F$52/9,0)</f>
        <v>4075508</v>
      </c>
      <c r="G54" s="13">
        <v>0.83</v>
      </c>
      <c r="H54" s="13">
        <v>1</v>
      </c>
      <c r="I54" s="13">
        <v>1</v>
      </c>
      <c r="J54" s="13">
        <v>1</v>
      </c>
      <c r="K54" s="13">
        <v>1</v>
      </c>
      <c r="L54" s="13">
        <v>1</v>
      </c>
      <c r="M54" s="13">
        <v>1</v>
      </c>
      <c r="N54" s="13">
        <v>1</v>
      </c>
      <c r="O54" s="13">
        <v>1</v>
      </c>
      <c r="P54" s="13">
        <v>1</v>
      </c>
      <c r="Q54" s="13">
        <v>1</v>
      </c>
      <c r="R54" s="13">
        <v>1</v>
      </c>
      <c r="S54" s="13">
        <v>1</v>
      </c>
      <c r="T54" s="13">
        <v>1</v>
      </c>
      <c r="U54" s="13">
        <v>1</v>
      </c>
      <c r="V54" s="13">
        <v>1</v>
      </c>
      <c r="W54" s="13">
        <v>1</v>
      </c>
      <c r="X54" s="13">
        <v>1</v>
      </c>
      <c r="Y54" s="13">
        <v>1</v>
      </c>
      <c r="Z54" s="13">
        <v>1</v>
      </c>
      <c r="AA54" s="13">
        <v>1</v>
      </c>
      <c r="AB54" s="13">
        <v>1</v>
      </c>
      <c r="AC54" s="13">
        <v>1</v>
      </c>
      <c r="AD54" s="13">
        <v>1</v>
      </c>
      <c r="AE54" s="13">
        <v>1</v>
      </c>
      <c r="AF54" s="13">
        <v>1</v>
      </c>
      <c r="AG54" s="13">
        <v>1</v>
      </c>
      <c r="AH54" s="13">
        <v>1</v>
      </c>
      <c r="AI54" s="13">
        <v>1</v>
      </c>
      <c r="AJ54" s="13">
        <v>1</v>
      </c>
      <c r="AK54" s="13">
        <v>1</v>
      </c>
      <c r="AL54" s="13">
        <v>1</v>
      </c>
      <c r="AM54" s="13">
        <v>1</v>
      </c>
      <c r="AN54" s="13">
        <v>1</v>
      </c>
      <c r="AO54" s="13">
        <v>1</v>
      </c>
      <c r="AQ54" s="13"/>
      <c r="AR54" s="13">
        <v>1</v>
      </c>
      <c r="AS54" s="13">
        <v>1</v>
      </c>
      <c r="AT54" s="13">
        <v>1</v>
      </c>
      <c r="AU54" s="13">
        <v>1</v>
      </c>
      <c r="AV54" s="13">
        <v>1</v>
      </c>
      <c r="AW54" s="13">
        <v>1</v>
      </c>
      <c r="AX54" s="13">
        <v>1</v>
      </c>
      <c r="AY54" s="13">
        <v>1</v>
      </c>
      <c r="AZ54" s="13">
        <v>1</v>
      </c>
      <c r="BA54" s="13">
        <v>1</v>
      </c>
      <c r="BB54" s="13">
        <v>1</v>
      </c>
      <c r="BC54" s="13">
        <v>1</v>
      </c>
      <c r="BD54" s="22">
        <v>1</v>
      </c>
      <c r="BE54" s="22">
        <v>1</v>
      </c>
      <c r="BF54" s="22">
        <v>1</v>
      </c>
      <c r="BG54" s="22">
        <v>1</v>
      </c>
      <c r="BH54" s="22">
        <v>1</v>
      </c>
      <c r="BI54" s="22">
        <v>1</v>
      </c>
      <c r="BJ54" s="22">
        <v>1</v>
      </c>
      <c r="BK54" s="22">
        <v>1</v>
      </c>
      <c r="BL54" s="22">
        <v>1</v>
      </c>
      <c r="BM54" s="22">
        <v>1</v>
      </c>
      <c r="BN54" s="22">
        <v>1</v>
      </c>
      <c r="BO54" s="22">
        <v>1</v>
      </c>
      <c r="BP54" s="22">
        <v>1</v>
      </c>
      <c r="BQ54" s="22">
        <v>1</v>
      </c>
      <c r="BR54" s="22">
        <v>1</v>
      </c>
      <c r="BS54" s="22">
        <v>1</v>
      </c>
      <c r="BT54" s="22">
        <v>1</v>
      </c>
      <c r="BU54" s="22">
        <v>1</v>
      </c>
      <c r="BV54" s="22">
        <v>1</v>
      </c>
      <c r="BW54" s="22">
        <v>1</v>
      </c>
      <c r="BX54" s="22">
        <v>1</v>
      </c>
      <c r="BY54" s="22">
        <v>1</v>
      </c>
    </row>
    <row r="55" spans="1:80" hidden="1" outlineLevel="2">
      <c r="A55" s="15" t="s">
        <v>158</v>
      </c>
      <c r="B55" s="14" t="s">
        <v>159</v>
      </c>
      <c r="C55" s="15" t="s">
        <v>160</v>
      </c>
      <c r="D55" s="15" t="s">
        <v>50</v>
      </c>
      <c r="E55" s="15" t="s">
        <v>161</v>
      </c>
      <c r="F55" s="18">
        <f>+ROUND($F$52/9,0)</f>
        <v>4075508</v>
      </c>
      <c r="G55" s="13"/>
      <c r="H55" s="13">
        <v>1</v>
      </c>
      <c r="I55" s="13">
        <v>1</v>
      </c>
      <c r="J55" s="13">
        <v>1</v>
      </c>
      <c r="K55" s="13">
        <v>1</v>
      </c>
      <c r="L55" s="13">
        <v>1</v>
      </c>
      <c r="M55" s="13">
        <v>1</v>
      </c>
      <c r="N55" s="13">
        <v>1</v>
      </c>
      <c r="O55" s="13">
        <v>1</v>
      </c>
      <c r="P55" s="13">
        <v>1</v>
      </c>
      <c r="Q55" s="13">
        <v>1</v>
      </c>
      <c r="R55" s="13">
        <v>1</v>
      </c>
      <c r="S55" s="13">
        <v>1</v>
      </c>
      <c r="T55" s="13">
        <v>1</v>
      </c>
      <c r="U55" s="13">
        <v>1</v>
      </c>
      <c r="V55" s="13">
        <v>1</v>
      </c>
      <c r="W55" s="13">
        <v>1</v>
      </c>
      <c r="X55" s="13">
        <v>1</v>
      </c>
      <c r="Y55" s="13">
        <v>1</v>
      </c>
      <c r="Z55" s="13">
        <v>1</v>
      </c>
      <c r="AA55" s="13">
        <v>1</v>
      </c>
      <c r="AB55" s="13">
        <v>1</v>
      </c>
      <c r="AC55" s="13">
        <v>1</v>
      </c>
      <c r="AD55" s="13">
        <v>1</v>
      </c>
      <c r="AE55" s="13">
        <v>1</v>
      </c>
      <c r="AF55" s="13">
        <v>1</v>
      </c>
      <c r="AG55" s="13">
        <v>1</v>
      </c>
      <c r="AH55" s="13">
        <v>1</v>
      </c>
      <c r="AI55" s="13">
        <v>1</v>
      </c>
      <c r="AJ55" s="13">
        <v>1</v>
      </c>
      <c r="AK55" s="13">
        <v>1</v>
      </c>
      <c r="AL55" s="13">
        <v>1</v>
      </c>
      <c r="AM55" s="13">
        <v>1</v>
      </c>
      <c r="AN55" s="13">
        <v>1</v>
      </c>
      <c r="AO55" s="13">
        <v>1</v>
      </c>
      <c r="AQ55" s="13"/>
      <c r="AR55" s="13">
        <v>0.33</v>
      </c>
      <c r="AS55" s="13">
        <v>1</v>
      </c>
      <c r="AT55" s="13">
        <v>1</v>
      </c>
      <c r="AU55" s="13">
        <v>1</v>
      </c>
      <c r="AV55" s="13">
        <v>1</v>
      </c>
      <c r="AW55" s="13">
        <v>1</v>
      </c>
      <c r="AX55" s="13">
        <v>1</v>
      </c>
      <c r="AY55" s="13">
        <v>1</v>
      </c>
      <c r="AZ55" s="13">
        <v>1</v>
      </c>
      <c r="BA55" s="13">
        <v>1</v>
      </c>
      <c r="BB55" s="13">
        <v>1</v>
      </c>
      <c r="BC55" s="13">
        <v>1</v>
      </c>
      <c r="BD55" s="22">
        <v>1</v>
      </c>
      <c r="BE55" s="22">
        <v>1</v>
      </c>
      <c r="BF55" s="22">
        <v>1</v>
      </c>
      <c r="BG55" s="22">
        <v>1</v>
      </c>
      <c r="BH55" s="22">
        <v>1</v>
      </c>
      <c r="BI55" s="22">
        <v>1</v>
      </c>
      <c r="BJ55" s="22">
        <v>1</v>
      </c>
      <c r="BK55" s="22">
        <v>1</v>
      </c>
      <c r="BL55" s="22">
        <v>1</v>
      </c>
      <c r="BM55" s="22">
        <v>1</v>
      </c>
      <c r="BN55" s="22">
        <v>1</v>
      </c>
      <c r="BO55" s="22">
        <v>1</v>
      </c>
      <c r="BP55" s="22">
        <v>1</v>
      </c>
      <c r="BQ55" s="22">
        <v>1</v>
      </c>
      <c r="BR55" s="22">
        <v>1</v>
      </c>
      <c r="BS55" s="22">
        <v>1</v>
      </c>
      <c r="BT55" s="22">
        <v>1</v>
      </c>
      <c r="BU55" s="22">
        <v>1</v>
      </c>
      <c r="BV55" s="22">
        <v>1</v>
      </c>
      <c r="BW55" s="22">
        <v>1</v>
      </c>
      <c r="BX55" s="22">
        <v>1</v>
      </c>
      <c r="BY55" s="22">
        <v>1</v>
      </c>
    </row>
    <row r="56" spans="1:80" hidden="1" outlineLevel="2">
      <c r="A56" s="15" t="s">
        <v>162</v>
      </c>
      <c r="B56" s="14" t="s">
        <v>163</v>
      </c>
      <c r="C56" s="15" t="s">
        <v>157</v>
      </c>
      <c r="D56" s="15" t="s">
        <v>164</v>
      </c>
      <c r="E56" s="15" t="s">
        <v>165</v>
      </c>
      <c r="F56" s="18">
        <f>+ROUND($F$52/9,0)</f>
        <v>4075508</v>
      </c>
      <c r="G56" s="13"/>
      <c r="H56" s="13">
        <v>0.5</v>
      </c>
      <c r="I56" s="13">
        <v>1</v>
      </c>
      <c r="J56" s="13">
        <v>1</v>
      </c>
      <c r="K56" s="13">
        <v>1</v>
      </c>
      <c r="L56" s="13">
        <v>1</v>
      </c>
      <c r="M56" s="13">
        <v>1</v>
      </c>
      <c r="N56" s="13">
        <v>1</v>
      </c>
      <c r="O56" s="13">
        <v>1</v>
      </c>
      <c r="P56" s="13">
        <v>1</v>
      </c>
      <c r="Q56" s="13">
        <v>1</v>
      </c>
      <c r="R56" s="13">
        <v>1</v>
      </c>
      <c r="S56" s="13">
        <v>1</v>
      </c>
      <c r="T56" s="13">
        <v>1</v>
      </c>
      <c r="U56" s="13">
        <v>1</v>
      </c>
      <c r="V56" s="13">
        <v>1</v>
      </c>
      <c r="W56" s="13">
        <v>1</v>
      </c>
      <c r="X56" s="13">
        <v>1</v>
      </c>
      <c r="Y56" s="13">
        <v>1</v>
      </c>
      <c r="Z56" s="13">
        <v>1</v>
      </c>
      <c r="AA56" s="13">
        <v>1</v>
      </c>
      <c r="AB56" s="13">
        <v>1</v>
      </c>
      <c r="AC56" s="13">
        <v>1</v>
      </c>
      <c r="AD56" s="13">
        <v>1</v>
      </c>
      <c r="AE56" s="13">
        <v>1</v>
      </c>
      <c r="AF56" s="13">
        <v>1</v>
      </c>
      <c r="AG56" s="13">
        <v>1</v>
      </c>
      <c r="AH56" s="13">
        <v>1</v>
      </c>
      <c r="AI56" s="13">
        <v>1</v>
      </c>
      <c r="AJ56" s="13">
        <v>1</v>
      </c>
      <c r="AK56" s="13">
        <v>1</v>
      </c>
      <c r="AL56" s="13">
        <v>1</v>
      </c>
      <c r="AM56" s="13">
        <v>1</v>
      </c>
      <c r="AN56" s="13">
        <v>1</v>
      </c>
      <c r="AO56" s="13">
        <v>1</v>
      </c>
      <c r="AQ56" s="13"/>
      <c r="AR56" s="13"/>
      <c r="AS56" s="13">
        <v>1</v>
      </c>
      <c r="AT56" s="13">
        <v>1</v>
      </c>
      <c r="AU56" s="13">
        <v>1</v>
      </c>
      <c r="AV56" s="13">
        <v>1</v>
      </c>
      <c r="AW56" s="13">
        <v>1</v>
      </c>
      <c r="AX56" s="13">
        <v>1</v>
      </c>
      <c r="AY56" s="13">
        <v>1</v>
      </c>
      <c r="AZ56" s="13">
        <v>1</v>
      </c>
      <c r="BA56" s="13">
        <v>1</v>
      </c>
      <c r="BB56" s="13">
        <v>1</v>
      </c>
      <c r="BC56" s="13">
        <v>1</v>
      </c>
      <c r="BD56" s="22">
        <v>1</v>
      </c>
      <c r="BE56" s="22">
        <v>1</v>
      </c>
      <c r="BF56" s="22">
        <v>1</v>
      </c>
      <c r="BG56" s="22">
        <v>1</v>
      </c>
      <c r="BH56" s="22">
        <v>1</v>
      </c>
      <c r="BI56" s="22">
        <v>1</v>
      </c>
      <c r="BJ56" s="22">
        <v>1</v>
      </c>
      <c r="BK56" s="22">
        <v>1</v>
      </c>
      <c r="BL56" s="22">
        <v>1</v>
      </c>
      <c r="BM56" s="22">
        <v>1</v>
      </c>
      <c r="BN56" s="22">
        <v>1</v>
      </c>
      <c r="BO56" s="22">
        <v>1</v>
      </c>
      <c r="BP56" s="22">
        <v>1</v>
      </c>
      <c r="BQ56" s="22">
        <v>1</v>
      </c>
      <c r="BR56" s="22">
        <v>1</v>
      </c>
      <c r="BS56" s="22">
        <v>1</v>
      </c>
      <c r="BT56" s="22">
        <v>1</v>
      </c>
      <c r="BU56" s="22">
        <v>1</v>
      </c>
      <c r="BV56" s="22">
        <v>1</v>
      </c>
      <c r="BW56" s="22">
        <v>1</v>
      </c>
      <c r="BX56" s="22">
        <v>1</v>
      </c>
      <c r="BY56" s="22">
        <v>1</v>
      </c>
    </row>
    <row r="57" spans="1:80" hidden="1" outlineLevel="2">
      <c r="A57" s="15" t="s">
        <v>166</v>
      </c>
      <c r="B57" s="14" t="s">
        <v>167</v>
      </c>
      <c r="C57" s="15" t="s">
        <v>168</v>
      </c>
      <c r="D57" s="15" t="s">
        <v>169</v>
      </c>
      <c r="E57" s="15" t="s">
        <v>154</v>
      </c>
      <c r="F57" s="18">
        <f>+ROUND($F$52/9,0)</f>
        <v>4075508</v>
      </c>
      <c r="G57" s="13"/>
      <c r="H57" s="13"/>
      <c r="I57" s="13">
        <v>1</v>
      </c>
      <c r="J57" s="13">
        <v>1</v>
      </c>
      <c r="K57" s="13">
        <v>1</v>
      </c>
      <c r="L57" s="13">
        <v>1</v>
      </c>
      <c r="M57" s="13">
        <v>1</v>
      </c>
      <c r="N57" s="13">
        <v>1</v>
      </c>
      <c r="O57" s="13">
        <v>1</v>
      </c>
      <c r="P57" s="13">
        <v>1</v>
      </c>
      <c r="Q57" s="13">
        <v>1</v>
      </c>
      <c r="R57" s="13">
        <v>1</v>
      </c>
      <c r="S57" s="13">
        <v>1</v>
      </c>
      <c r="T57" s="13">
        <v>1</v>
      </c>
      <c r="U57" s="13">
        <v>1</v>
      </c>
      <c r="V57" s="13">
        <v>1</v>
      </c>
      <c r="W57" s="13">
        <v>1</v>
      </c>
      <c r="X57" s="13">
        <v>1</v>
      </c>
      <c r="Y57" s="13">
        <v>1</v>
      </c>
      <c r="Z57" s="13">
        <v>1</v>
      </c>
      <c r="AA57" s="13">
        <v>1</v>
      </c>
      <c r="AB57" s="13">
        <v>1</v>
      </c>
      <c r="AC57" s="13">
        <v>1</v>
      </c>
      <c r="AD57" s="13">
        <v>1</v>
      </c>
      <c r="AE57" s="13">
        <v>1</v>
      </c>
      <c r="AF57" s="13">
        <v>1</v>
      </c>
      <c r="AG57" s="13">
        <v>1</v>
      </c>
      <c r="AH57" s="13">
        <v>1</v>
      </c>
      <c r="AI57" s="13">
        <v>1</v>
      </c>
      <c r="AJ57" s="13">
        <v>1</v>
      </c>
      <c r="AK57" s="13">
        <v>1</v>
      </c>
      <c r="AL57" s="13">
        <v>1</v>
      </c>
      <c r="AM57" s="13">
        <v>1</v>
      </c>
      <c r="AN57" s="13">
        <v>1</v>
      </c>
      <c r="AO57" s="13">
        <v>1</v>
      </c>
      <c r="AQ57" s="13"/>
      <c r="AR57" s="13"/>
      <c r="AS57" s="13">
        <v>0.6</v>
      </c>
      <c r="AT57" s="13">
        <v>1</v>
      </c>
      <c r="AU57" s="13">
        <v>1</v>
      </c>
      <c r="AV57" s="13">
        <v>1</v>
      </c>
      <c r="AW57" s="13">
        <v>1</v>
      </c>
      <c r="AX57" s="13">
        <v>1</v>
      </c>
      <c r="AY57" s="13">
        <v>1</v>
      </c>
      <c r="AZ57" s="13">
        <v>1</v>
      </c>
      <c r="BA57" s="13">
        <v>1</v>
      </c>
      <c r="BB57" s="13">
        <v>1</v>
      </c>
      <c r="BC57" s="13">
        <v>1</v>
      </c>
      <c r="BD57" s="22">
        <v>1</v>
      </c>
      <c r="BE57" s="22">
        <v>1</v>
      </c>
      <c r="BF57" s="22">
        <v>1</v>
      </c>
      <c r="BG57" s="22">
        <v>1</v>
      </c>
      <c r="BH57" s="22">
        <v>1</v>
      </c>
      <c r="BI57" s="22">
        <v>1</v>
      </c>
      <c r="BJ57" s="22">
        <v>1</v>
      </c>
      <c r="BK57" s="22">
        <v>1</v>
      </c>
      <c r="BL57" s="22">
        <v>1</v>
      </c>
      <c r="BM57" s="22">
        <v>1</v>
      </c>
      <c r="BN57" s="22">
        <v>1</v>
      </c>
      <c r="BO57" s="22">
        <v>1</v>
      </c>
      <c r="BP57" s="22">
        <v>1</v>
      </c>
      <c r="BQ57" s="22">
        <v>1</v>
      </c>
      <c r="BR57" s="22">
        <v>1</v>
      </c>
      <c r="BS57" s="22">
        <v>1</v>
      </c>
      <c r="BT57" s="22">
        <v>1</v>
      </c>
      <c r="BU57" s="22">
        <v>1</v>
      </c>
      <c r="BV57" s="22">
        <v>1</v>
      </c>
      <c r="BW57" s="22">
        <v>1</v>
      </c>
      <c r="BX57" s="22">
        <v>1</v>
      </c>
      <c r="BY57" s="22">
        <v>1</v>
      </c>
    </row>
    <row r="58" spans="1:80" hidden="1" outlineLevel="2">
      <c r="A58" s="6" t="s">
        <v>170</v>
      </c>
      <c r="B58" s="5" t="s">
        <v>171</v>
      </c>
      <c r="C58" s="6" t="s">
        <v>172</v>
      </c>
      <c r="D58" s="6" t="s">
        <v>153</v>
      </c>
      <c r="E58" s="6" t="s">
        <v>147</v>
      </c>
      <c r="F58" s="17">
        <f>SUM(F59:F63)</f>
        <v>20377540</v>
      </c>
      <c r="G58" s="13">
        <v>0.08</v>
      </c>
      <c r="H58" s="13">
        <v>0.27</v>
      </c>
      <c r="I58" s="13">
        <v>0.47</v>
      </c>
      <c r="J58" s="13">
        <v>0.67</v>
      </c>
      <c r="K58" s="13">
        <v>0.86</v>
      </c>
      <c r="L58" s="13">
        <v>1</v>
      </c>
      <c r="M58" s="13">
        <v>1</v>
      </c>
      <c r="N58" s="13">
        <v>1</v>
      </c>
      <c r="O58" s="13">
        <v>1</v>
      </c>
      <c r="P58" s="13">
        <v>1</v>
      </c>
      <c r="Q58" s="13">
        <v>1</v>
      </c>
      <c r="R58" s="13">
        <v>1</v>
      </c>
      <c r="S58" s="13">
        <v>1</v>
      </c>
      <c r="T58" s="13">
        <v>1</v>
      </c>
      <c r="U58" s="13">
        <v>1</v>
      </c>
      <c r="V58" s="13">
        <v>1</v>
      </c>
      <c r="W58" s="13">
        <v>1</v>
      </c>
      <c r="X58" s="13">
        <v>1</v>
      </c>
      <c r="Y58" s="13">
        <v>1</v>
      </c>
      <c r="Z58" s="13">
        <v>1</v>
      </c>
      <c r="AA58" s="13">
        <v>1</v>
      </c>
      <c r="AB58" s="13">
        <v>1</v>
      </c>
      <c r="AC58" s="13">
        <v>1</v>
      </c>
      <c r="AD58" s="13">
        <v>1</v>
      </c>
      <c r="AE58" s="13">
        <v>1</v>
      </c>
      <c r="AF58" s="13">
        <v>1</v>
      </c>
      <c r="AG58" s="13">
        <v>1</v>
      </c>
      <c r="AH58" s="13">
        <v>1</v>
      </c>
      <c r="AI58" s="13">
        <v>1</v>
      </c>
      <c r="AJ58" s="13">
        <v>1</v>
      </c>
      <c r="AK58" s="13">
        <v>1</v>
      </c>
      <c r="AL58" s="13">
        <v>1</v>
      </c>
      <c r="AM58" s="13">
        <v>1</v>
      </c>
      <c r="AN58" s="13">
        <v>1</v>
      </c>
      <c r="AO58" s="13">
        <v>1</v>
      </c>
      <c r="AQ58" s="13"/>
      <c r="AR58" s="13">
        <v>0.14000000000000001</v>
      </c>
      <c r="AS58" s="13">
        <v>0.41</v>
      </c>
      <c r="AT58" s="13">
        <v>0.59</v>
      </c>
      <c r="AU58" s="13">
        <v>0.77</v>
      </c>
      <c r="AV58" s="13">
        <v>0.95</v>
      </c>
      <c r="AW58" s="13">
        <v>1</v>
      </c>
      <c r="AX58" s="13">
        <v>1</v>
      </c>
      <c r="AY58" s="13">
        <v>1</v>
      </c>
      <c r="AZ58" s="13">
        <v>1</v>
      </c>
      <c r="BA58" s="13">
        <v>1</v>
      </c>
      <c r="BB58" s="13">
        <v>1</v>
      </c>
      <c r="BC58" s="13">
        <v>1</v>
      </c>
      <c r="BD58" s="22">
        <v>1</v>
      </c>
      <c r="BE58" s="22">
        <v>1</v>
      </c>
      <c r="BF58" s="22">
        <v>1</v>
      </c>
      <c r="BG58" s="22">
        <v>1</v>
      </c>
      <c r="BH58" s="20">
        <v>1</v>
      </c>
      <c r="BI58" s="20">
        <v>1</v>
      </c>
      <c r="BJ58" s="20">
        <v>1</v>
      </c>
      <c r="BK58" s="20">
        <v>1</v>
      </c>
      <c r="BL58" s="20">
        <v>1</v>
      </c>
      <c r="BM58" s="20">
        <v>1</v>
      </c>
      <c r="BN58" s="20">
        <v>1</v>
      </c>
      <c r="BO58" s="20">
        <v>1</v>
      </c>
      <c r="BP58" s="20">
        <v>1</v>
      </c>
      <c r="BQ58" s="20">
        <v>1</v>
      </c>
      <c r="BR58" s="20">
        <v>1</v>
      </c>
      <c r="BS58" s="20">
        <v>1</v>
      </c>
      <c r="BT58" s="20">
        <v>1</v>
      </c>
      <c r="BU58" s="20">
        <v>1</v>
      </c>
      <c r="BV58" s="20">
        <v>1</v>
      </c>
      <c r="BW58" s="20">
        <v>1</v>
      </c>
      <c r="BX58" s="20">
        <v>1</v>
      </c>
      <c r="BY58" s="20">
        <v>1</v>
      </c>
    </row>
    <row r="59" spans="1:80" hidden="1" outlineLevel="2">
      <c r="A59" s="15" t="s">
        <v>173</v>
      </c>
      <c r="B59" s="14" t="s">
        <v>174</v>
      </c>
      <c r="C59" s="15" t="s">
        <v>157</v>
      </c>
      <c r="D59" s="15" t="s">
        <v>153</v>
      </c>
      <c r="E59" s="15" t="s">
        <v>28</v>
      </c>
      <c r="F59" s="18">
        <f>+ROUND($F$52/9,0)</f>
        <v>4075508</v>
      </c>
      <c r="G59" s="13">
        <v>0.83</v>
      </c>
      <c r="H59" s="13">
        <v>1</v>
      </c>
      <c r="I59" s="13">
        <v>1</v>
      </c>
      <c r="J59" s="13">
        <v>1</v>
      </c>
      <c r="K59" s="13">
        <v>1</v>
      </c>
      <c r="L59" s="13">
        <v>1</v>
      </c>
      <c r="M59" s="13">
        <v>1</v>
      </c>
      <c r="N59" s="13">
        <v>1</v>
      </c>
      <c r="O59" s="13">
        <v>1</v>
      </c>
      <c r="P59" s="13">
        <v>1</v>
      </c>
      <c r="Q59" s="13">
        <v>1</v>
      </c>
      <c r="R59" s="13">
        <v>1</v>
      </c>
      <c r="S59" s="13">
        <v>1</v>
      </c>
      <c r="T59" s="13">
        <v>1</v>
      </c>
      <c r="U59" s="13">
        <v>1</v>
      </c>
      <c r="V59" s="13">
        <v>1</v>
      </c>
      <c r="W59" s="13">
        <v>1</v>
      </c>
      <c r="X59" s="13">
        <v>1</v>
      </c>
      <c r="Y59" s="13">
        <v>1</v>
      </c>
      <c r="Z59" s="13">
        <v>1</v>
      </c>
      <c r="AA59" s="13">
        <v>1</v>
      </c>
      <c r="AB59" s="13">
        <v>1</v>
      </c>
      <c r="AC59" s="13">
        <v>1</v>
      </c>
      <c r="AD59" s="13">
        <v>1</v>
      </c>
      <c r="AE59" s="13">
        <v>1</v>
      </c>
      <c r="AF59" s="13">
        <v>1</v>
      </c>
      <c r="AG59" s="13">
        <v>1</v>
      </c>
      <c r="AH59" s="13">
        <v>1</v>
      </c>
      <c r="AI59" s="13">
        <v>1</v>
      </c>
      <c r="AJ59" s="13">
        <v>1</v>
      </c>
      <c r="AK59" s="13">
        <v>1</v>
      </c>
      <c r="AL59" s="13">
        <v>1</v>
      </c>
      <c r="AM59" s="13">
        <v>1</v>
      </c>
      <c r="AN59" s="13">
        <v>1</v>
      </c>
      <c r="AO59" s="13">
        <v>1</v>
      </c>
      <c r="AQ59" s="13"/>
      <c r="AR59" s="13">
        <v>1</v>
      </c>
      <c r="AS59" s="13">
        <v>1</v>
      </c>
      <c r="AT59" s="13">
        <v>1</v>
      </c>
      <c r="AU59" s="13">
        <v>1</v>
      </c>
      <c r="AV59" s="13">
        <v>1</v>
      </c>
      <c r="AW59" s="13">
        <v>1</v>
      </c>
      <c r="AX59" s="13">
        <v>1</v>
      </c>
      <c r="AY59" s="13">
        <v>1</v>
      </c>
      <c r="AZ59" s="13">
        <v>1</v>
      </c>
      <c r="BA59" s="13">
        <v>1</v>
      </c>
      <c r="BB59" s="13">
        <v>1</v>
      </c>
      <c r="BC59" s="13">
        <v>1</v>
      </c>
      <c r="BD59" s="22">
        <v>1</v>
      </c>
      <c r="BE59" s="22">
        <v>1</v>
      </c>
      <c r="BF59" s="22">
        <v>1</v>
      </c>
      <c r="BG59" s="22">
        <v>1</v>
      </c>
      <c r="BH59" s="22">
        <v>1</v>
      </c>
      <c r="BI59" s="22">
        <v>1</v>
      </c>
      <c r="BJ59" s="22">
        <v>1</v>
      </c>
      <c r="BK59" s="22">
        <v>1</v>
      </c>
      <c r="BL59" s="22">
        <v>1</v>
      </c>
      <c r="BM59" s="22">
        <v>1</v>
      </c>
      <c r="BN59" s="22">
        <v>1</v>
      </c>
      <c r="BO59" s="22">
        <v>1</v>
      </c>
      <c r="BP59" s="22">
        <v>1</v>
      </c>
      <c r="BQ59" s="22">
        <v>1</v>
      </c>
      <c r="BR59" s="22">
        <v>1</v>
      </c>
      <c r="BS59" s="22">
        <v>1</v>
      </c>
      <c r="BT59" s="22">
        <v>1</v>
      </c>
      <c r="BU59" s="22">
        <v>1</v>
      </c>
      <c r="BV59" s="22">
        <v>1</v>
      </c>
      <c r="BW59" s="22">
        <v>1</v>
      </c>
      <c r="BX59" s="22">
        <v>1</v>
      </c>
      <c r="BY59" s="22">
        <v>1</v>
      </c>
    </row>
    <row r="60" spans="1:80" hidden="1" outlineLevel="2">
      <c r="A60" s="15" t="s">
        <v>175</v>
      </c>
      <c r="B60" s="14" t="s">
        <v>176</v>
      </c>
      <c r="C60" s="15" t="s">
        <v>160</v>
      </c>
      <c r="D60" s="15" t="s">
        <v>50</v>
      </c>
      <c r="E60" s="15" t="s">
        <v>161</v>
      </c>
      <c r="F60" s="18">
        <f>+ROUND($F$52/9,0)</f>
        <v>4075508</v>
      </c>
      <c r="G60" s="13"/>
      <c r="H60" s="13">
        <v>1</v>
      </c>
      <c r="I60" s="13">
        <v>1</v>
      </c>
      <c r="J60" s="13">
        <v>1</v>
      </c>
      <c r="K60" s="13">
        <v>1</v>
      </c>
      <c r="L60" s="13">
        <v>1</v>
      </c>
      <c r="M60" s="13">
        <v>1</v>
      </c>
      <c r="N60" s="13">
        <v>1</v>
      </c>
      <c r="O60" s="13">
        <v>1</v>
      </c>
      <c r="P60" s="13">
        <v>1</v>
      </c>
      <c r="Q60" s="13">
        <v>1</v>
      </c>
      <c r="R60" s="13">
        <v>1</v>
      </c>
      <c r="S60" s="13">
        <v>1</v>
      </c>
      <c r="T60" s="13">
        <v>1</v>
      </c>
      <c r="U60" s="13">
        <v>1</v>
      </c>
      <c r="V60" s="13">
        <v>1</v>
      </c>
      <c r="W60" s="13">
        <v>1</v>
      </c>
      <c r="X60" s="13">
        <v>1</v>
      </c>
      <c r="Y60" s="13">
        <v>1</v>
      </c>
      <c r="Z60" s="13">
        <v>1</v>
      </c>
      <c r="AA60" s="13">
        <v>1</v>
      </c>
      <c r="AB60" s="13">
        <v>1</v>
      </c>
      <c r="AC60" s="13">
        <v>1</v>
      </c>
      <c r="AD60" s="13">
        <v>1</v>
      </c>
      <c r="AE60" s="13">
        <v>1</v>
      </c>
      <c r="AF60" s="13">
        <v>1</v>
      </c>
      <c r="AG60" s="13">
        <v>1</v>
      </c>
      <c r="AH60" s="13">
        <v>1</v>
      </c>
      <c r="AI60" s="13">
        <v>1</v>
      </c>
      <c r="AJ60" s="13">
        <v>1</v>
      </c>
      <c r="AK60" s="13">
        <v>1</v>
      </c>
      <c r="AL60" s="13">
        <v>1</v>
      </c>
      <c r="AM60" s="13">
        <v>1</v>
      </c>
      <c r="AN60" s="13">
        <v>1</v>
      </c>
      <c r="AO60" s="13">
        <v>1</v>
      </c>
      <c r="AQ60" s="13"/>
      <c r="AR60" s="13">
        <v>0.33</v>
      </c>
      <c r="AS60" s="13">
        <v>1</v>
      </c>
      <c r="AT60" s="13">
        <v>1</v>
      </c>
      <c r="AU60" s="13">
        <v>1</v>
      </c>
      <c r="AV60" s="13">
        <v>1</v>
      </c>
      <c r="AW60" s="13">
        <v>1</v>
      </c>
      <c r="AX60" s="13">
        <v>1</v>
      </c>
      <c r="AY60" s="13">
        <v>1</v>
      </c>
      <c r="AZ60" s="13">
        <v>1</v>
      </c>
      <c r="BA60" s="13">
        <v>1</v>
      </c>
      <c r="BB60" s="13">
        <v>1</v>
      </c>
      <c r="BC60" s="13">
        <v>1</v>
      </c>
      <c r="BD60" s="22">
        <v>1</v>
      </c>
      <c r="BE60" s="22">
        <v>1</v>
      </c>
      <c r="BF60" s="22">
        <v>1</v>
      </c>
      <c r="BG60" s="22">
        <v>1</v>
      </c>
      <c r="BH60" s="22">
        <v>1</v>
      </c>
      <c r="BI60" s="22">
        <v>1</v>
      </c>
      <c r="BJ60" s="22">
        <v>1</v>
      </c>
      <c r="BK60" s="22">
        <v>1</v>
      </c>
      <c r="BL60" s="22">
        <v>1</v>
      </c>
      <c r="BM60" s="22">
        <v>1</v>
      </c>
      <c r="BN60" s="22">
        <v>1</v>
      </c>
      <c r="BO60" s="22">
        <v>1</v>
      </c>
      <c r="BP60" s="22">
        <v>1</v>
      </c>
      <c r="BQ60" s="22">
        <v>1</v>
      </c>
      <c r="BR60" s="22">
        <v>1</v>
      </c>
      <c r="BS60" s="22">
        <v>1</v>
      </c>
      <c r="BT60" s="22">
        <v>1</v>
      </c>
      <c r="BU60" s="22">
        <v>1</v>
      </c>
      <c r="BV60" s="22">
        <v>1</v>
      </c>
      <c r="BW60" s="22">
        <v>1</v>
      </c>
      <c r="BX60" s="22">
        <v>1</v>
      </c>
      <c r="BY60" s="22">
        <v>1</v>
      </c>
    </row>
    <row r="61" spans="1:80" hidden="1" outlineLevel="2">
      <c r="A61" s="15" t="s">
        <v>177</v>
      </c>
      <c r="B61" s="14" t="s">
        <v>178</v>
      </c>
      <c r="C61" s="15" t="s">
        <v>168</v>
      </c>
      <c r="D61" s="15" t="s">
        <v>164</v>
      </c>
      <c r="E61" s="15" t="s">
        <v>53</v>
      </c>
      <c r="F61" s="18">
        <f>+ROUND($F$52/9,0)</f>
        <v>4075508</v>
      </c>
      <c r="G61" s="13"/>
      <c r="H61" s="13">
        <v>0.3</v>
      </c>
      <c r="I61" s="13">
        <v>1</v>
      </c>
      <c r="J61" s="13">
        <v>1</v>
      </c>
      <c r="K61" s="13">
        <v>1</v>
      </c>
      <c r="L61" s="13">
        <v>1</v>
      </c>
      <c r="M61" s="13">
        <v>1</v>
      </c>
      <c r="N61" s="13">
        <v>1</v>
      </c>
      <c r="O61" s="13">
        <v>1</v>
      </c>
      <c r="P61" s="13">
        <v>1</v>
      </c>
      <c r="Q61" s="13">
        <v>1</v>
      </c>
      <c r="R61" s="13">
        <v>1</v>
      </c>
      <c r="S61" s="13">
        <v>1</v>
      </c>
      <c r="T61" s="13">
        <v>1</v>
      </c>
      <c r="U61" s="13">
        <v>1</v>
      </c>
      <c r="V61" s="13">
        <v>1</v>
      </c>
      <c r="W61" s="13">
        <v>1</v>
      </c>
      <c r="X61" s="13">
        <v>1</v>
      </c>
      <c r="Y61" s="13">
        <v>1</v>
      </c>
      <c r="Z61" s="13">
        <v>1</v>
      </c>
      <c r="AA61" s="13">
        <v>1</v>
      </c>
      <c r="AB61" s="13">
        <v>1</v>
      </c>
      <c r="AC61" s="13">
        <v>1</v>
      </c>
      <c r="AD61" s="13">
        <v>1</v>
      </c>
      <c r="AE61" s="13">
        <v>1</v>
      </c>
      <c r="AF61" s="13">
        <v>1</v>
      </c>
      <c r="AG61" s="13">
        <v>1</v>
      </c>
      <c r="AH61" s="13">
        <v>1</v>
      </c>
      <c r="AI61" s="13">
        <v>1</v>
      </c>
      <c r="AJ61" s="13">
        <v>1</v>
      </c>
      <c r="AK61" s="13">
        <v>1</v>
      </c>
      <c r="AL61" s="13">
        <v>1</v>
      </c>
      <c r="AM61" s="13">
        <v>1</v>
      </c>
      <c r="AN61" s="13">
        <v>1</v>
      </c>
      <c r="AO61" s="13">
        <v>1</v>
      </c>
      <c r="AQ61" s="13"/>
      <c r="AR61" s="13"/>
      <c r="AS61" s="13">
        <v>1</v>
      </c>
      <c r="AT61" s="13">
        <v>1</v>
      </c>
      <c r="AU61" s="13">
        <v>1</v>
      </c>
      <c r="AV61" s="13">
        <v>1</v>
      </c>
      <c r="AW61" s="13">
        <v>1</v>
      </c>
      <c r="AX61" s="13">
        <v>1</v>
      </c>
      <c r="AY61" s="13">
        <v>1</v>
      </c>
      <c r="AZ61" s="13">
        <v>1</v>
      </c>
      <c r="BA61" s="13">
        <v>1</v>
      </c>
      <c r="BB61" s="13">
        <v>1</v>
      </c>
      <c r="BC61" s="13">
        <v>1</v>
      </c>
      <c r="BD61" s="22">
        <v>1</v>
      </c>
      <c r="BE61" s="22">
        <v>1</v>
      </c>
      <c r="BF61" s="22">
        <v>1</v>
      </c>
      <c r="BG61" s="22">
        <v>1</v>
      </c>
      <c r="BH61" s="22">
        <v>1</v>
      </c>
      <c r="BI61" s="22">
        <v>1</v>
      </c>
      <c r="BJ61" s="22">
        <v>1</v>
      </c>
      <c r="BK61" s="22">
        <v>1</v>
      </c>
      <c r="BL61" s="22">
        <v>1</v>
      </c>
      <c r="BM61" s="22">
        <v>1</v>
      </c>
      <c r="BN61" s="22">
        <v>1</v>
      </c>
      <c r="BO61" s="22">
        <v>1</v>
      </c>
      <c r="BP61" s="22">
        <v>1</v>
      </c>
      <c r="BQ61" s="22">
        <v>1</v>
      </c>
      <c r="BR61" s="22">
        <v>1</v>
      </c>
      <c r="BS61" s="22">
        <v>1</v>
      </c>
      <c r="BT61" s="22">
        <v>1</v>
      </c>
      <c r="BU61" s="22">
        <v>1</v>
      </c>
      <c r="BV61" s="22">
        <v>1</v>
      </c>
      <c r="BW61" s="22">
        <v>1</v>
      </c>
      <c r="BX61" s="22">
        <v>1</v>
      </c>
      <c r="BY61" s="22">
        <v>1</v>
      </c>
    </row>
    <row r="62" spans="1:80" hidden="1" outlineLevel="2">
      <c r="A62" s="15" t="s">
        <v>179</v>
      </c>
      <c r="B62" s="14" t="s">
        <v>180</v>
      </c>
      <c r="C62" s="15" t="s">
        <v>181</v>
      </c>
      <c r="D62" s="15" t="s">
        <v>182</v>
      </c>
      <c r="E62" s="15" t="s">
        <v>183</v>
      </c>
      <c r="F62" s="18">
        <f>+ROUND($F$52/9,0)</f>
        <v>4075508</v>
      </c>
      <c r="G62" s="13"/>
      <c r="H62" s="13"/>
      <c r="I62" s="13">
        <v>0.17</v>
      </c>
      <c r="J62" s="13">
        <v>0.54</v>
      </c>
      <c r="K62" s="13">
        <v>0.91</v>
      </c>
      <c r="L62" s="13">
        <v>1</v>
      </c>
      <c r="M62" s="13">
        <v>1</v>
      </c>
      <c r="N62" s="13">
        <v>1</v>
      </c>
      <c r="O62" s="13">
        <v>1</v>
      </c>
      <c r="P62" s="13">
        <v>1</v>
      </c>
      <c r="Q62" s="13">
        <v>1</v>
      </c>
      <c r="R62" s="13">
        <v>1</v>
      </c>
      <c r="S62" s="13">
        <v>1</v>
      </c>
      <c r="T62" s="13">
        <v>1</v>
      </c>
      <c r="U62" s="13">
        <v>1</v>
      </c>
      <c r="V62" s="13">
        <v>1</v>
      </c>
      <c r="W62" s="13">
        <v>1</v>
      </c>
      <c r="X62" s="13">
        <v>1</v>
      </c>
      <c r="Y62" s="13">
        <v>1</v>
      </c>
      <c r="Z62" s="13">
        <v>1</v>
      </c>
      <c r="AA62" s="13">
        <v>1</v>
      </c>
      <c r="AB62" s="13">
        <v>1</v>
      </c>
      <c r="AC62" s="13">
        <v>1</v>
      </c>
      <c r="AD62" s="13">
        <v>1</v>
      </c>
      <c r="AE62" s="13">
        <v>1</v>
      </c>
      <c r="AF62" s="13">
        <v>1</v>
      </c>
      <c r="AG62" s="13">
        <v>1</v>
      </c>
      <c r="AH62" s="13">
        <v>1</v>
      </c>
      <c r="AI62" s="13">
        <v>1</v>
      </c>
      <c r="AJ62" s="13">
        <v>1</v>
      </c>
      <c r="AK62" s="13">
        <v>1</v>
      </c>
      <c r="AL62" s="13">
        <v>1</v>
      </c>
      <c r="AM62" s="13">
        <v>1</v>
      </c>
      <c r="AN62" s="13">
        <v>1</v>
      </c>
      <c r="AO62" s="13">
        <v>1</v>
      </c>
      <c r="AQ62" s="13"/>
      <c r="AR62" s="13"/>
      <c r="AS62" s="13">
        <v>0.06</v>
      </c>
      <c r="AT62" s="13">
        <v>0.4</v>
      </c>
      <c r="AU62" s="13">
        <v>0.74</v>
      </c>
      <c r="AV62" s="13">
        <v>1</v>
      </c>
      <c r="AW62" s="13">
        <v>1</v>
      </c>
      <c r="AX62" s="13">
        <v>1</v>
      </c>
      <c r="AY62" s="13">
        <v>1</v>
      </c>
      <c r="AZ62" s="13">
        <v>1</v>
      </c>
      <c r="BA62" s="13">
        <v>1</v>
      </c>
      <c r="BB62" s="13">
        <v>1</v>
      </c>
      <c r="BC62" s="13">
        <v>1</v>
      </c>
      <c r="BD62" s="22">
        <v>1</v>
      </c>
      <c r="BE62" s="22">
        <v>1</v>
      </c>
      <c r="BF62" s="22">
        <v>1</v>
      </c>
      <c r="BG62" s="22">
        <v>1</v>
      </c>
      <c r="BH62" s="22">
        <v>1</v>
      </c>
      <c r="BI62" s="22">
        <v>1</v>
      </c>
      <c r="BJ62" s="22">
        <v>1</v>
      </c>
      <c r="BK62" s="22">
        <v>1</v>
      </c>
      <c r="BL62" s="22">
        <v>1</v>
      </c>
      <c r="BM62" s="22">
        <v>1</v>
      </c>
      <c r="BN62" s="22">
        <v>1</v>
      </c>
      <c r="BO62" s="22">
        <v>1</v>
      </c>
      <c r="BP62" s="22">
        <v>1</v>
      </c>
      <c r="BQ62" s="22">
        <v>1</v>
      </c>
      <c r="BR62" s="22">
        <v>1</v>
      </c>
      <c r="BS62" s="22">
        <v>1</v>
      </c>
      <c r="BT62" s="22">
        <v>1</v>
      </c>
      <c r="BU62" s="22">
        <v>1</v>
      </c>
      <c r="BV62" s="22">
        <v>1</v>
      </c>
      <c r="BW62" s="22">
        <v>1</v>
      </c>
      <c r="BX62" s="22">
        <v>1</v>
      </c>
      <c r="BY62" s="22">
        <v>1</v>
      </c>
    </row>
    <row r="63" spans="1:80" hidden="1" outlineLevel="2">
      <c r="A63" s="15" t="s">
        <v>184</v>
      </c>
      <c r="B63" s="14" t="s">
        <v>185</v>
      </c>
      <c r="C63" s="15" t="s">
        <v>157</v>
      </c>
      <c r="D63" s="15" t="s">
        <v>44</v>
      </c>
      <c r="E63" s="15" t="s">
        <v>147</v>
      </c>
      <c r="F63" s="18">
        <f>+ROUND($F$52/9,0)</f>
        <v>4075508</v>
      </c>
      <c r="G63" s="13"/>
      <c r="H63" s="13"/>
      <c r="I63" s="13"/>
      <c r="J63" s="13"/>
      <c r="K63" s="13"/>
      <c r="L63" s="13">
        <v>1</v>
      </c>
      <c r="M63" s="13">
        <v>1</v>
      </c>
      <c r="N63" s="13">
        <v>1</v>
      </c>
      <c r="O63" s="13">
        <v>1</v>
      </c>
      <c r="P63" s="13">
        <v>1</v>
      </c>
      <c r="Q63" s="13">
        <v>1</v>
      </c>
      <c r="R63" s="13">
        <v>1</v>
      </c>
      <c r="S63" s="13">
        <v>1</v>
      </c>
      <c r="T63" s="13">
        <v>1</v>
      </c>
      <c r="U63" s="13">
        <v>1</v>
      </c>
      <c r="V63" s="13">
        <v>1</v>
      </c>
      <c r="W63" s="13">
        <v>1</v>
      </c>
      <c r="X63" s="13">
        <v>1</v>
      </c>
      <c r="Y63" s="13">
        <v>1</v>
      </c>
      <c r="Z63" s="13">
        <v>1</v>
      </c>
      <c r="AA63" s="13">
        <v>1</v>
      </c>
      <c r="AB63" s="13">
        <v>1</v>
      </c>
      <c r="AC63" s="13">
        <v>1</v>
      </c>
      <c r="AD63" s="13">
        <v>1</v>
      </c>
      <c r="AE63" s="13">
        <v>1</v>
      </c>
      <c r="AF63" s="13">
        <v>1</v>
      </c>
      <c r="AG63" s="13">
        <v>1</v>
      </c>
      <c r="AH63" s="13">
        <v>1</v>
      </c>
      <c r="AI63" s="13">
        <v>1</v>
      </c>
      <c r="AJ63" s="13">
        <v>1</v>
      </c>
      <c r="AK63" s="13">
        <v>1</v>
      </c>
      <c r="AL63" s="13">
        <v>1</v>
      </c>
      <c r="AM63" s="13">
        <v>1</v>
      </c>
      <c r="AN63" s="13">
        <v>1</v>
      </c>
      <c r="AO63" s="13">
        <v>1</v>
      </c>
      <c r="AQ63" s="13"/>
      <c r="AR63" s="13"/>
      <c r="AS63" s="13"/>
      <c r="AT63" s="13"/>
      <c r="AU63" s="13"/>
      <c r="AV63" s="13">
        <v>0.5</v>
      </c>
      <c r="AW63" s="13">
        <v>1</v>
      </c>
      <c r="AX63" s="13">
        <v>1</v>
      </c>
      <c r="AY63" s="13">
        <v>1</v>
      </c>
      <c r="AZ63" s="13">
        <v>1</v>
      </c>
      <c r="BA63" s="13">
        <v>1</v>
      </c>
      <c r="BB63" s="13">
        <v>1</v>
      </c>
      <c r="BC63" s="13">
        <v>1</v>
      </c>
      <c r="BD63" s="22">
        <v>1</v>
      </c>
      <c r="BE63" s="22">
        <v>1</v>
      </c>
      <c r="BF63" s="22">
        <v>1</v>
      </c>
      <c r="BG63" s="22">
        <v>1</v>
      </c>
      <c r="BH63" s="22">
        <v>1</v>
      </c>
      <c r="BI63" s="22">
        <v>1</v>
      </c>
      <c r="BJ63" s="22">
        <v>1</v>
      </c>
      <c r="BK63" s="22">
        <v>1</v>
      </c>
      <c r="BL63" s="22">
        <v>1</v>
      </c>
      <c r="BM63" s="22">
        <v>1</v>
      </c>
      <c r="BN63" s="22">
        <v>1</v>
      </c>
      <c r="BO63" s="22">
        <v>1</v>
      </c>
      <c r="BP63" s="22">
        <v>1</v>
      </c>
      <c r="BQ63" s="22">
        <v>1</v>
      </c>
      <c r="BR63" s="22">
        <v>1</v>
      </c>
      <c r="BS63" s="22">
        <v>1</v>
      </c>
      <c r="BT63" s="22">
        <v>1</v>
      </c>
      <c r="BU63" s="22">
        <v>1</v>
      </c>
      <c r="BV63" s="22">
        <v>1</v>
      </c>
      <c r="BW63" s="22">
        <v>1</v>
      </c>
      <c r="BX63" s="22">
        <v>1</v>
      </c>
      <c r="BY63" s="22">
        <v>1</v>
      </c>
    </row>
    <row r="64" spans="1:80" hidden="1" outlineLevel="2">
      <c r="A64" s="6" t="s">
        <v>186</v>
      </c>
      <c r="B64" s="5" t="s">
        <v>187</v>
      </c>
      <c r="C64" s="6" t="s">
        <v>188</v>
      </c>
      <c r="D64" s="6" t="s">
        <v>23</v>
      </c>
      <c r="E64" s="6" t="s">
        <v>189</v>
      </c>
      <c r="F64" s="17">
        <f>+ROUND($F$51/2,0)</f>
        <v>36679575</v>
      </c>
      <c r="G64" s="13">
        <v>0.57999999999999996</v>
      </c>
      <c r="H64" s="13">
        <v>0.92</v>
      </c>
      <c r="I64" s="13">
        <v>1</v>
      </c>
      <c r="J64" s="13">
        <v>1</v>
      </c>
      <c r="K64" s="13">
        <v>1</v>
      </c>
      <c r="L64" s="13">
        <v>1</v>
      </c>
      <c r="M64" s="13">
        <v>1</v>
      </c>
      <c r="N64" s="13">
        <v>1</v>
      </c>
      <c r="O64" s="13">
        <v>1</v>
      </c>
      <c r="P64" s="13">
        <v>1</v>
      </c>
      <c r="Q64" s="13">
        <v>1</v>
      </c>
      <c r="R64" s="13">
        <v>1</v>
      </c>
      <c r="S64" s="13">
        <v>1</v>
      </c>
      <c r="T64" s="13">
        <v>1</v>
      </c>
      <c r="U64" s="13">
        <v>1</v>
      </c>
      <c r="V64" s="13">
        <v>1</v>
      </c>
      <c r="W64" s="13">
        <v>1</v>
      </c>
      <c r="X64" s="13">
        <v>1</v>
      </c>
      <c r="Y64" s="13">
        <v>1</v>
      </c>
      <c r="Z64" s="13">
        <v>1</v>
      </c>
      <c r="AA64" s="13">
        <v>1</v>
      </c>
      <c r="AB64" s="13">
        <v>1</v>
      </c>
      <c r="AC64" s="13">
        <v>1</v>
      </c>
      <c r="AD64" s="13">
        <v>1</v>
      </c>
      <c r="AE64" s="13">
        <v>1</v>
      </c>
      <c r="AF64" s="13">
        <v>1</v>
      </c>
      <c r="AG64" s="13">
        <v>1</v>
      </c>
      <c r="AH64" s="13">
        <v>1</v>
      </c>
      <c r="AI64" s="13">
        <v>1</v>
      </c>
      <c r="AJ64" s="13">
        <v>1</v>
      </c>
      <c r="AK64" s="13">
        <v>1</v>
      </c>
      <c r="AL64" s="13">
        <v>1</v>
      </c>
      <c r="AM64" s="13">
        <v>1</v>
      </c>
      <c r="AN64" s="13">
        <v>1</v>
      </c>
      <c r="AO64" s="13">
        <v>1</v>
      </c>
      <c r="AQ64" s="13">
        <v>0.27</v>
      </c>
      <c r="AR64" s="13">
        <v>0.62</v>
      </c>
      <c r="AS64" s="13">
        <v>1</v>
      </c>
      <c r="AT64" s="13">
        <v>1</v>
      </c>
      <c r="AU64" s="13">
        <v>1</v>
      </c>
      <c r="AV64" s="13">
        <v>1</v>
      </c>
      <c r="AW64" s="13">
        <v>1</v>
      </c>
      <c r="AX64" s="13">
        <v>1</v>
      </c>
      <c r="AY64" s="13">
        <v>1</v>
      </c>
      <c r="AZ64" s="13">
        <v>1</v>
      </c>
      <c r="BA64" s="13">
        <v>1</v>
      </c>
      <c r="BB64" s="13">
        <v>1</v>
      </c>
      <c r="BC64" s="13">
        <v>1</v>
      </c>
      <c r="BD64" s="22">
        <v>1</v>
      </c>
      <c r="BE64" s="22">
        <v>1</v>
      </c>
      <c r="BF64" s="22">
        <v>1</v>
      </c>
      <c r="BG64" s="22">
        <v>1</v>
      </c>
      <c r="BH64" s="20">
        <v>1</v>
      </c>
      <c r="BI64" s="20">
        <v>1</v>
      </c>
      <c r="BJ64" s="20">
        <v>1</v>
      </c>
      <c r="BK64" s="20">
        <v>1</v>
      </c>
      <c r="BL64" s="20">
        <v>1</v>
      </c>
      <c r="BM64" s="20">
        <v>1</v>
      </c>
      <c r="BN64" s="20">
        <v>1</v>
      </c>
      <c r="BO64" s="20">
        <v>1</v>
      </c>
      <c r="BP64" s="20">
        <v>1</v>
      </c>
      <c r="BQ64" s="20">
        <v>1</v>
      </c>
      <c r="BR64" s="20">
        <v>1</v>
      </c>
      <c r="BS64" s="20">
        <v>1</v>
      </c>
      <c r="BT64" s="20">
        <v>1</v>
      </c>
      <c r="BU64" s="20">
        <v>1</v>
      </c>
      <c r="BV64" s="20">
        <v>1</v>
      </c>
      <c r="BW64" s="20">
        <v>1</v>
      </c>
      <c r="BX64" s="20">
        <v>1</v>
      </c>
      <c r="BY64" s="20">
        <v>1</v>
      </c>
    </row>
    <row r="65" spans="1:80" hidden="1" outlineLevel="2">
      <c r="A65" s="15" t="s">
        <v>190</v>
      </c>
      <c r="B65" s="14" t="s">
        <v>191</v>
      </c>
      <c r="C65" s="15" t="s">
        <v>168</v>
      </c>
      <c r="D65" s="15" t="s">
        <v>23</v>
      </c>
      <c r="E65" s="15" t="s">
        <v>192</v>
      </c>
      <c r="F65" s="18">
        <f>+ROUND($F$64/3,0)</f>
        <v>12226525</v>
      </c>
      <c r="G65" s="13">
        <v>1</v>
      </c>
      <c r="H65" s="13">
        <v>1</v>
      </c>
      <c r="I65" s="13">
        <v>1</v>
      </c>
      <c r="J65" s="13">
        <v>1</v>
      </c>
      <c r="K65" s="13">
        <v>1</v>
      </c>
      <c r="L65" s="13">
        <v>1</v>
      </c>
      <c r="M65" s="13">
        <v>1</v>
      </c>
      <c r="N65" s="13">
        <v>1</v>
      </c>
      <c r="O65" s="13">
        <v>1</v>
      </c>
      <c r="P65" s="13">
        <v>1</v>
      </c>
      <c r="Q65" s="13">
        <v>1</v>
      </c>
      <c r="R65" s="13">
        <v>1</v>
      </c>
      <c r="S65" s="13">
        <v>1</v>
      </c>
      <c r="T65" s="13">
        <v>1</v>
      </c>
      <c r="U65" s="13">
        <v>1</v>
      </c>
      <c r="V65" s="13">
        <v>1</v>
      </c>
      <c r="W65" s="13">
        <v>1</v>
      </c>
      <c r="X65" s="13">
        <v>1</v>
      </c>
      <c r="Y65" s="13">
        <v>1</v>
      </c>
      <c r="Z65" s="13">
        <v>1</v>
      </c>
      <c r="AA65" s="13">
        <v>1</v>
      </c>
      <c r="AB65" s="13">
        <v>1</v>
      </c>
      <c r="AC65" s="13">
        <v>1</v>
      </c>
      <c r="AD65" s="13">
        <v>1</v>
      </c>
      <c r="AE65" s="13">
        <v>1</v>
      </c>
      <c r="AF65" s="13">
        <v>1</v>
      </c>
      <c r="AG65" s="13">
        <v>1</v>
      </c>
      <c r="AH65" s="13">
        <v>1</v>
      </c>
      <c r="AI65" s="13">
        <v>1</v>
      </c>
      <c r="AJ65" s="13">
        <v>1</v>
      </c>
      <c r="AK65" s="13">
        <v>1</v>
      </c>
      <c r="AL65" s="13">
        <v>1</v>
      </c>
      <c r="AM65" s="13">
        <v>1</v>
      </c>
      <c r="AN65" s="13">
        <v>1</v>
      </c>
      <c r="AO65" s="13">
        <v>1</v>
      </c>
      <c r="AQ65" s="13">
        <v>0.7</v>
      </c>
      <c r="AR65" s="13">
        <v>1</v>
      </c>
      <c r="AS65" s="13">
        <v>1</v>
      </c>
      <c r="AT65" s="13">
        <v>1</v>
      </c>
      <c r="AU65" s="13">
        <v>1</v>
      </c>
      <c r="AV65" s="13">
        <v>1</v>
      </c>
      <c r="AW65" s="13">
        <v>1</v>
      </c>
      <c r="AX65" s="13">
        <v>1</v>
      </c>
      <c r="AY65" s="13">
        <v>1</v>
      </c>
      <c r="AZ65" s="13">
        <v>1</v>
      </c>
      <c r="BA65" s="13">
        <v>1</v>
      </c>
      <c r="BB65" s="13">
        <v>1</v>
      </c>
      <c r="BC65" s="13">
        <v>1</v>
      </c>
      <c r="BD65" s="22">
        <v>1</v>
      </c>
      <c r="BE65" s="22">
        <v>1</v>
      </c>
      <c r="BF65" s="22">
        <v>1</v>
      </c>
      <c r="BG65" s="22">
        <v>1</v>
      </c>
      <c r="BH65" s="22">
        <v>1</v>
      </c>
      <c r="BI65" s="22">
        <v>1</v>
      </c>
      <c r="BJ65" s="22">
        <v>1</v>
      </c>
      <c r="BK65" s="22">
        <v>1</v>
      </c>
      <c r="BL65" s="22">
        <v>1</v>
      </c>
      <c r="BM65" s="22">
        <v>1</v>
      </c>
      <c r="BN65" s="22">
        <v>1</v>
      </c>
      <c r="BO65" s="22">
        <v>1</v>
      </c>
      <c r="BP65" s="22">
        <v>1</v>
      </c>
      <c r="BQ65" s="22">
        <v>1</v>
      </c>
      <c r="BR65" s="22">
        <v>1</v>
      </c>
      <c r="BS65" s="22">
        <v>1</v>
      </c>
      <c r="BT65" s="22">
        <v>1</v>
      </c>
      <c r="BU65" s="22">
        <v>1</v>
      </c>
      <c r="BV65" s="22">
        <v>1</v>
      </c>
      <c r="BW65" s="22">
        <v>1</v>
      </c>
      <c r="BX65" s="22">
        <v>1</v>
      </c>
      <c r="BY65" s="22">
        <v>1</v>
      </c>
    </row>
    <row r="66" spans="1:80" hidden="1" outlineLevel="2">
      <c r="A66" s="15" t="s">
        <v>193</v>
      </c>
      <c r="B66" s="14" t="s">
        <v>194</v>
      </c>
      <c r="C66" s="15" t="s">
        <v>157</v>
      </c>
      <c r="D66" s="15" t="s">
        <v>153</v>
      </c>
      <c r="E66" s="15" t="s">
        <v>28</v>
      </c>
      <c r="F66" s="18">
        <f>+ROUND($F$64/3,0)</f>
        <v>12226525</v>
      </c>
      <c r="G66" s="13">
        <v>0.83</v>
      </c>
      <c r="H66" s="13">
        <v>1</v>
      </c>
      <c r="I66" s="13">
        <v>1</v>
      </c>
      <c r="J66" s="13">
        <v>1</v>
      </c>
      <c r="K66" s="13">
        <v>1</v>
      </c>
      <c r="L66" s="13">
        <v>1</v>
      </c>
      <c r="M66" s="13">
        <v>1</v>
      </c>
      <c r="N66" s="13">
        <v>1</v>
      </c>
      <c r="O66" s="13">
        <v>1</v>
      </c>
      <c r="P66" s="13">
        <v>1</v>
      </c>
      <c r="Q66" s="13">
        <v>1</v>
      </c>
      <c r="R66" s="13">
        <v>1</v>
      </c>
      <c r="S66" s="13">
        <v>1</v>
      </c>
      <c r="T66" s="13">
        <v>1</v>
      </c>
      <c r="U66" s="13">
        <v>1</v>
      </c>
      <c r="V66" s="13">
        <v>1</v>
      </c>
      <c r="W66" s="13">
        <v>1</v>
      </c>
      <c r="X66" s="13">
        <v>1</v>
      </c>
      <c r="Y66" s="13">
        <v>1</v>
      </c>
      <c r="Z66" s="13">
        <v>1</v>
      </c>
      <c r="AA66" s="13">
        <v>1</v>
      </c>
      <c r="AB66" s="13">
        <v>1</v>
      </c>
      <c r="AC66" s="13">
        <v>1</v>
      </c>
      <c r="AD66" s="13">
        <v>1</v>
      </c>
      <c r="AE66" s="13">
        <v>1</v>
      </c>
      <c r="AF66" s="13">
        <v>1</v>
      </c>
      <c r="AG66" s="13">
        <v>1</v>
      </c>
      <c r="AH66" s="13">
        <v>1</v>
      </c>
      <c r="AI66" s="13">
        <v>1</v>
      </c>
      <c r="AJ66" s="13">
        <v>1</v>
      </c>
      <c r="AK66" s="13">
        <v>1</v>
      </c>
      <c r="AL66" s="13">
        <v>1</v>
      </c>
      <c r="AM66" s="13">
        <v>1</v>
      </c>
      <c r="AN66" s="13">
        <v>1</v>
      </c>
      <c r="AO66" s="13">
        <v>1</v>
      </c>
      <c r="AQ66" s="13"/>
      <c r="AR66" s="13">
        <v>1</v>
      </c>
      <c r="AS66" s="13">
        <v>1</v>
      </c>
      <c r="AT66" s="13">
        <v>1</v>
      </c>
      <c r="AU66" s="13">
        <v>1</v>
      </c>
      <c r="AV66" s="13">
        <v>1</v>
      </c>
      <c r="AW66" s="13">
        <v>1</v>
      </c>
      <c r="AX66" s="13">
        <v>1</v>
      </c>
      <c r="AY66" s="13">
        <v>1</v>
      </c>
      <c r="AZ66" s="13">
        <v>1</v>
      </c>
      <c r="BA66" s="13">
        <v>1</v>
      </c>
      <c r="BB66" s="13">
        <v>1</v>
      </c>
      <c r="BC66" s="13">
        <v>1</v>
      </c>
      <c r="BD66" s="22">
        <v>1</v>
      </c>
      <c r="BE66" s="22">
        <v>1</v>
      </c>
      <c r="BF66" s="22">
        <v>1</v>
      </c>
      <c r="BG66" s="22">
        <v>1</v>
      </c>
      <c r="BH66" s="22">
        <v>1</v>
      </c>
      <c r="BI66" s="22">
        <v>1</v>
      </c>
      <c r="BJ66" s="22">
        <v>1</v>
      </c>
      <c r="BK66" s="22">
        <v>1</v>
      </c>
      <c r="BL66" s="22">
        <v>1</v>
      </c>
      <c r="BM66" s="22">
        <v>1</v>
      </c>
      <c r="BN66" s="22">
        <v>1</v>
      </c>
      <c r="BO66" s="22">
        <v>1</v>
      </c>
      <c r="BP66" s="22">
        <v>1</v>
      </c>
      <c r="BQ66" s="22">
        <v>1</v>
      </c>
      <c r="BR66" s="22">
        <v>1</v>
      </c>
      <c r="BS66" s="22">
        <v>1</v>
      </c>
      <c r="BT66" s="22">
        <v>1</v>
      </c>
      <c r="BU66" s="22">
        <v>1</v>
      </c>
      <c r="BV66" s="22">
        <v>1</v>
      </c>
      <c r="BW66" s="22">
        <v>1</v>
      </c>
      <c r="BX66" s="22">
        <v>1</v>
      </c>
      <c r="BY66" s="22">
        <v>1</v>
      </c>
    </row>
    <row r="67" spans="1:80" hidden="1" outlineLevel="2">
      <c r="A67" s="15" t="s">
        <v>195</v>
      </c>
      <c r="B67" s="14" t="s">
        <v>196</v>
      </c>
      <c r="C67" s="15" t="s">
        <v>168</v>
      </c>
      <c r="D67" s="15" t="s">
        <v>197</v>
      </c>
      <c r="E67" s="15" t="s">
        <v>189</v>
      </c>
      <c r="F67" s="18">
        <f>+ROUND($F$64/3,0)</f>
        <v>12226525</v>
      </c>
      <c r="G67" s="13"/>
      <c r="H67" s="13">
        <v>0.8</v>
      </c>
      <c r="I67" s="13">
        <v>1</v>
      </c>
      <c r="J67" s="13">
        <v>1</v>
      </c>
      <c r="K67" s="13">
        <v>1</v>
      </c>
      <c r="L67" s="13">
        <v>1</v>
      </c>
      <c r="M67" s="13">
        <v>1</v>
      </c>
      <c r="N67" s="13">
        <v>1</v>
      </c>
      <c r="O67" s="13">
        <v>1</v>
      </c>
      <c r="P67" s="13">
        <v>1</v>
      </c>
      <c r="Q67" s="13">
        <v>1</v>
      </c>
      <c r="R67" s="13">
        <v>1</v>
      </c>
      <c r="S67" s="13">
        <v>1</v>
      </c>
      <c r="T67" s="13">
        <v>1</v>
      </c>
      <c r="U67" s="13">
        <v>1</v>
      </c>
      <c r="V67" s="13">
        <v>1</v>
      </c>
      <c r="W67" s="13">
        <v>1</v>
      </c>
      <c r="X67" s="13">
        <v>1</v>
      </c>
      <c r="Y67" s="13">
        <v>1</v>
      </c>
      <c r="Z67" s="13">
        <v>1</v>
      </c>
      <c r="AA67" s="13">
        <v>1</v>
      </c>
      <c r="AB67" s="13">
        <v>1</v>
      </c>
      <c r="AC67" s="13">
        <v>1</v>
      </c>
      <c r="AD67" s="13">
        <v>1</v>
      </c>
      <c r="AE67" s="13">
        <v>1</v>
      </c>
      <c r="AF67" s="13">
        <v>1</v>
      </c>
      <c r="AG67" s="13">
        <v>1</v>
      </c>
      <c r="AH67" s="13">
        <v>1</v>
      </c>
      <c r="AI67" s="13">
        <v>1</v>
      </c>
      <c r="AJ67" s="13">
        <v>1</v>
      </c>
      <c r="AK67" s="13">
        <v>1</v>
      </c>
      <c r="AL67" s="13">
        <v>1</v>
      </c>
      <c r="AM67" s="13">
        <v>1</v>
      </c>
      <c r="AN67" s="13">
        <v>1</v>
      </c>
      <c r="AO67" s="13">
        <v>1</v>
      </c>
      <c r="AQ67" s="13"/>
      <c r="AR67" s="13"/>
      <c r="AS67" s="13">
        <v>1</v>
      </c>
      <c r="AT67" s="13">
        <v>1</v>
      </c>
      <c r="AU67" s="13">
        <v>1</v>
      </c>
      <c r="AV67" s="13">
        <v>1</v>
      </c>
      <c r="AW67" s="13">
        <v>1</v>
      </c>
      <c r="AX67" s="13">
        <v>1</v>
      </c>
      <c r="AY67" s="13">
        <v>1</v>
      </c>
      <c r="AZ67" s="13">
        <v>1</v>
      </c>
      <c r="BA67" s="13">
        <v>1</v>
      </c>
      <c r="BB67" s="13">
        <v>1</v>
      </c>
      <c r="BC67" s="13">
        <v>1</v>
      </c>
      <c r="BD67" s="22">
        <v>1</v>
      </c>
      <c r="BE67" s="22">
        <v>1</v>
      </c>
      <c r="BF67" s="22">
        <v>1</v>
      </c>
      <c r="BG67" s="22">
        <v>1</v>
      </c>
      <c r="BH67" s="22">
        <v>1</v>
      </c>
      <c r="BI67" s="22">
        <v>1</v>
      </c>
      <c r="BJ67" s="22">
        <v>1</v>
      </c>
      <c r="BK67" s="22">
        <v>1</v>
      </c>
      <c r="BL67" s="22">
        <v>1</v>
      </c>
      <c r="BM67" s="22">
        <v>1</v>
      </c>
      <c r="BN67" s="22">
        <v>1</v>
      </c>
      <c r="BO67" s="22">
        <v>1</v>
      </c>
      <c r="BP67" s="22">
        <v>1</v>
      </c>
      <c r="BQ67" s="22">
        <v>1</v>
      </c>
      <c r="BR67" s="22">
        <v>1</v>
      </c>
      <c r="BS67" s="22">
        <v>1</v>
      </c>
      <c r="BT67" s="22">
        <v>1</v>
      </c>
      <c r="BU67" s="22">
        <v>1</v>
      </c>
      <c r="BV67" s="22">
        <v>1</v>
      </c>
      <c r="BW67" s="22">
        <v>1</v>
      </c>
      <c r="BX67" s="22">
        <v>1</v>
      </c>
      <c r="BY67" s="22">
        <v>1</v>
      </c>
    </row>
    <row r="68" spans="1:80" hidden="1" outlineLevel="1">
      <c r="A68" s="6" t="s">
        <v>198</v>
      </c>
      <c r="B68" s="5" t="s">
        <v>199</v>
      </c>
      <c r="C68" s="6" t="s">
        <v>81</v>
      </c>
      <c r="D68" s="6" t="s">
        <v>153</v>
      </c>
      <c r="E68" s="6" t="s">
        <v>143</v>
      </c>
      <c r="F68" s="7">
        <v>302483043.16764504</v>
      </c>
      <c r="G68" s="13">
        <v>0.01</v>
      </c>
      <c r="H68" s="13">
        <v>0.04</v>
      </c>
      <c r="I68" s="13">
        <v>0.06</v>
      </c>
      <c r="J68" s="13">
        <v>7.0000000000000007E-2</v>
      </c>
      <c r="K68" s="13">
        <v>0.09</v>
      </c>
      <c r="L68" s="13">
        <v>0.1</v>
      </c>
      <c r="M68" s="13">
        <v>0.12</v>
      </c>
      <c r="N68" s="13">
        <v>0.18</v>
      </c>
      <c r="O68" s="13">
        <v>0.26</v>
      </c>
      <c r="P68" s="13">
        <v>0.34</v>
      </c>
      <c r="Q68" s="13">
        <v>0.41</v>
      </c>
      <c r="R68" s="13">
        <v>0.5</v>
      </c>
      <c r="S68" s="13">
        <v>0.57999999999999996</v>
      </c>
      <c r="T68" s="13">
        <v>0.67</v>
      </c>
      <c r="U68" s="13">
        <v>0.73</v>
      </c>
      <c r="V68" s="13">
        <v>0.75</v>
      </c>
      <c r="W68" s="13">
        <v>0.77</v>
      </c>
      <c r="X68" s="13">
        <v>0.8</v>
      </c>
      <c r="Y68" s="13">
        <v>0.82</v>
      </c>
      <c r="Z68" s="13">
        <v>0.84</v>
      </c>
      <c r="AA68" s="13">
        <v>0.85</v>
      </c>
      <c r="AB68" s="13">
        <v>0.87</v>
      </c>
      <c r="AC68" s="13">
        <v>0.89</v>
      </c>
      <c r="AD68" s="13">
        <v>0.91</v>
      </c>
      <c r="AE68" s="13">
        <v>0.93</v>
      </c>
      <c r="AF68" s="13">
        <v>0.94</v>
      </c>
      <c r="AG68" s="13">
        <v>0.95</v>
      </c>
      <c r="AH68" s="13">
        <v>0.98</v>
      </c>
      <c r="AI68" s="13">
        <v>1</v>
      </c>
      <c r="AJ68" s="13">
        <v>1</v>
      </c>
      <c r="AK68" s="13">
        <v>1</v>
      </c>
      <c r="AL68" s="13">
        <v>1</v>
      </c>
      <c r="AM68" s="13">
        <v>1</v>
      </c>
      <c r="AN68" s="13">
        <v>1</v>
      </c>
      <c r="AO68" s="13">
        <v>1</v>
      </c>
      <c r="AQ68" s="13"/>
      <c r="AR68" s="13">
        <v>0.01</v>
      </c>
      <c r="AS68" s="13">
        <v>0.05</v>
      </c>
      <c r="AT68" s="13">
        <v>7.0000000000000007E-2</v>
      </c>
      <c r="AU68" s="13">
        <v>0.09</v>
      </c>
      <c r="AV68" s="13">
        <v>0.1</v>
      </c>
      <c r="AW68" s="13">
        <v>0.12</v>
      </c>
      <c r="AX68" s="13">
        <v>0.18</v>
      </c>
      <c r="AY68" s="13">
        <v>0.26</v>
      </c>
      <c r="AZ68" s="13">
        <v>0.33</v>
      </c>
      <c r="BA68" s="13">
        <v>0.4</v>
      </c>
      <c r="BB68" s="13">
        <v>0.49</v>
      </c>
      <c r="BC68" s="13">
        <v>0.62</v>
      </c>
      <c r="BD68" s="22">
        <v>0.82</v>
      </c>
      <c r="BE68" s="22">
        <v>0.82</v>
      </c>
      <c r="BF68" s="22">
        <v>0.79</v>
      </c>
      <c r="BG68" s="22">
        <v>0.79</v>
      </c>
      <c r="BH68" s="20">
        <v>0.82</v>
      </c>
      <c r="BI68" s="20">
        <v>0.88</v>
      </c>
      <c r="BJ68" s="20">
        <v>0.88</v>
      </c>
      <c r="BK68" s="20">
        <v>0.88</v>
      </c>
      <c r="BL68" s="20">
        <v>0.91</v>
      </c>
      <c r="BM68" s="20">
        <v>0.94</v>
      </c>
      <c r="BN68" s="20">
        <v>0.9</v>
      </c>
      <c r="BO68" s="20">
        <v>0.92</v>
      </c>
      <c r="BP68" s="20">
        <v>0.95</v>
      </c>
      <c r="BQ68" s="20">
        <v>0.95</v>
      </c>
      <c r="BR68" s="20">
        <v>0.96</v>
      </c>
      <c r="BS68" s="20">
        <v>0.99</v>
      </c>
      <c r="BT68" s="20">
        <v>0.96</v>
      </c>
      <c r="BU68" s="20">
        <v>1</v>
      </c>
      <c r="BV68" s="20">
        <v>1</v>
      </c>
      <c r="BW68" s="20">
        <v>1</v>
      </c>
      <c r="BX68" s="20">
        <v>1</v>
      </c>
      <c r="BY68" s="20">
        <v>1</v>
      </c>
      <c r="CB68" s="24"/>
    </row>
    <row r="69" spans="1:80" hidden="1" outlineLevel="2">
      <c r="A69" s="6" t="s">
        <v>200</v>
      </c>
      <c r="B69" s="5" t="s">
        <v>201</v>
      </c>
      <c r="C69" s="6" t="s">
        <v>202</v>
      </c>
      <c r="D69" s="6" t="s">
        <v>153</v>
      </c>
      <c r="E69" s="6" t="s">
        <v>189</v>
      </c>
      <c r="F69" s="7">
        <f>+$F$68/3</f>
        <v>100827681.05588168</v>
      </c>
      <c r="G69" s="13">
        <v>0.25</v>
      </c>
      <c r="H69" s="13">
        <v>0.9</v>
      </c>
      <c r="I69" s="13">
        <v>1</v>
      </c>
      <c r="J69" s="13">
        <v>1</v>
      </c>
      <c r="K69" s="13">
        <v>1</v>
      </c>
      <c r="L69" s="13">
        <v>1</v>
      </c>
      <c r="M69" s="13">
        <v>1</v>
      </c>
      <c r="N69" s="13">
        <v>1</v>
      </c>
      <c r="O69" s="13">
        <v>1</v>
      </c>
      <c r="P69" s="13">
        <v>1</v>
      </c>
      <c r="Q69" s="13">
        <v>1</v>
      </c>
      <c r="R69" s="13">
        <v>1</v>
      </c>
      <c r="S69" s="13">
        <v>1</v>
      </c>
      <c r="T69" s="13">
        <v>1</v>
      </c>
      <c r="U69" s="13">
        <v>1</v>
      </c>
      <c r="V69" s="13">
        <v>1</v>
      </c>
      <c r="W69" s="13">
        <v>1</v>
      </c>
      <c r="X69" s="13">
        <v>1</v>
      </c>
      <c r="Y69" s="13">
        <v>1</v>
      </c>
      <c r="Z69" s="13">
        <v>1</v>
      </c>
      <c r="AA69" s="13">
        <v>1</v>
      </c>
      <c r="AB69" s="13">
        <v>1</v>
      </c>
      <c r="AC69" s="13">
        <v>1</v>
      </c>
      <c r="AD69" s="13">
        <v>1</v>
      </c>
      <c r="AE69" s="13">
        <v>1</v>
      </c>
      <c r="AF69" s="13">
        <v>1</v>
      </c>
      <c r="AG69" s="13">
        <v>1</v>
      </c>
      <c r="AH69" s="13">
        <v>1</v>
      </c>
      <c r="AI69" s="13">
        <v>1</v>
      </c>
      <c r="AJ69" s="13">
        <v>1</v>
      </c>
      <c r="AK69" s="13">
        <v>1</v>
      </c>
      <c r="AL69" s="13">
        <v>1</v>
      </c>
      <c r="AM69" s="13">
        <v>1</v>
      </c>
      <c r="AN69" s="13">
        <v>1</v>
      </c>
      <c r="AO69" s="13">
        <v>1</v>
      </c>
      <c r="AQ69" s="13"/>
      <c r="AR69" s="13">
        <v>0.45</v>
      </c>
      <c r="AS69" s="13">
        <v>1</v>
      </c>
      <c r="AT69" s="13">
        <v>1</v>
      </c>
      <c r="AU69" s="13">
        <v>1</v>
      </c>
      <c r="AV69" s="13">
        <v>1</v>
      </c>
      <c r="AW69" s="13">
        <v>1</v>
      </c>
      <c r="AX69" s="13">
        <v>1</v>
      </c>
      <c r="AY69" s="13">
        <v>1</v>
      </c>
      <c r="AZ69" s="13">
        <v>1</v>
      </c>
      <c r="BA69" s="13">
        <v>1</v>
      </c>
      <c r="BB69" s="13">
        <v>1</v>
      </c>
      <c r="BC69" s="13">
        <v>1</v>
      </c>
      <c r="BD69" s="22">
        <v>1</v>
      </c>
      <c r="BE69" s="22">
        <v>1</v>
      </c>
      <c r="BF69" s="22">
        <v>1</v>
      </c>
      <c r="BG69" s="22">
        <v>1</v>
      </c>
      <c r="BH69" s="20">
        <v>1</v>
      </c>
      <c r="BI69" s="20">
        <v>1</v>
      </c>
      <c r="BJ69" s="20">
        <v>1</v>
      </c>
      <c r="BK69" s="20">
        <v>1</v>
      </c>
      <c r="BL69" s="20">
        <v>1</v>
      </c>
      <c r="BM69" s="20">
        <v>1</v>
      </c>
      <c r="BN69" s="20">
        <v>1</v>
      </c>
      <c r="BO69" s="20">
        <v>1</v>
      </c>
      <c r="BP69" s="20">
        <v>1</v>
      </c>
      <c r="BQ69" s="20">
        <v>1</v>
      </c>
      <c r="BR69" s="20">
        <v>1</v>
      </c>
      <c r="BS69" s="20">
        <v>1</v>
      </c>
      <c r="BT69" s="20">
        <v>1</v>
      </c>
      <c r="BU69" s="20">
        <v>1</v>
      </c>
      <c r="BV69" s="20">
        <v>1</v>
      </c>
      <c r="BW69" s="20">
        <v>1</v>
      </c>
      <c r="BX69" s="20">
        <v>1</v>
      </c>
      <c r="BY69" s="20">
        <v>1</v>
      </c>
    </row>
    <row r="70" spans="1:80" hidden="1" outlineLevel="2">
      <c r="A70" s="15" t="s">
        <v>203</v>
      </c>
      <c r="B70" s="14" t="s">
        <v>204</v>
      </c>
      <c r="C70" s="15" t="s">
        <v>168</v>
      </c>
      <c r="D70" s="15" t="s">
        <v>153</v>
      </c>
      <c r="E70" s="15" t="s">
        <v>41</v>
      </c>
      <c r="F70" s="16">
        <f>+$F$69/2</f>
        <v>50413840.52794084</v>
      </c>
      <c r="G70" s="13">
        <v>0.5</v>
      </c>
      <c r="H70" s="13">
        <v>1</v>
      </c>
      <c r="I70" s="13">
        <v>1</v>
      </c>
      <c r="J70" s="13">
        <v>1</v>
      </c>
      <c r="K70" s="13">
        <v>1</v>
      </c>
      <c r="L70" s="13">
        <v>1</v>
      </c>
      <c r="M70" s="13">
        <v>1</v>
      </c>
      <c r="N70" s="13">
        <v>1</v>
      </c>
      <c r="O70" s="13">
        <v>1</v>
      </c>
      <c r="P70" s="13">
        <v>1</v>
      </c>
      <c r="Q70" s="13">
        <v>1</v>
      </c>
      <c r="R70" s="13">
        <v>1</v>
      </c>
      <c r="S70" s="13">
        <v>1</v>
      </c>
      <c r="T70" s="13">
        <v>1</v>
      </c>
      <c r="U70" s="13">
        <v>1</v>
      </c>
      <c r="V70" s="13">
        <v>1</v>
      </c>
      <c r="W70" s="13">
        <v>1</v>
      </c>
      <c r="X70" s="13">
        <v>1</v>
      </c>
      <c r="Y70" s="13">
        <v>1</v>
      </c>
      <c r="Z70" s="13">
        <v>1</v>
      </c>
      <c r="AA70" s="13">
        <v>1</v>
      </c>
      <c r="AB70" s="13">
        <v>1</v>
      </c>
      <c r="AC70" s="13">
        <v>1</v>
      </c>
      <c r="AD70" s="13">
        <v>1</v>
      </c>
      <c r="AE70" s="13">
        <v>1</v>
      </c>
      <c r="AF70" s="13">
        <v>1</v>
      </c>
      <c r="AG70" s="13">
        <v>1</v>
      </c>
      <c r="AH70" s="13">
        <v>1</v>
      </c>
      <c r="AI70" s="13">
        <v>1</v>
      </c>
      <c r="AJ70" s="13">
        <v>1</v>
      </c>
      <c r="AK70" s="13">
        <v>1</v>
      </c>
      <c r="AL70" s="13">
        <v>1</v>
      </c>
      <c r="AM70" s="13">
        <v>1</v>
      </c>
      <c r="AN70" s="13">
        <v>1</v>
      </c>
      <c r="AO70" s="13">
        <v>1</v>
      </c>
      <c r="AQ70" s="13"/>
      <c r="AR70" s="13">
        <v>0.9</v>
      </c>
      <c r="AS70" s="13">
        <v>1</v>
      </c>
      <c r="AT70" s="13">
        <v>1</v>
      </c>
      <c r="AU70" s="13">
        <v>1</v>
      </c>
      <c r="AV70" s="13">
        <v>1</v>
      </c>
      <c r="AW70" s="13">
        <v>1</v>
      </c>
      <c r="AX70" s="13">
        <v>1</v>
      </c>
      <c r="AY70" s="13">
        <v>1</v>
      </c>
      <c r="AZ70" s="13">
        <v>1</v>
      </c>
      <c r="BA70" s="13">
        <v>1</v>
      </c>
      <c r="BB70" s="13">
        <v>1</v>
      </c>
      <c r="BC70" s="13">
        <v>1</v>
      </c>
      <c r="BD70" s="22">
        <v>1</v>
      </c>
      <c r="BE70" s="22">
        <v>1</v>
      </c>
      <c r="BF70" s="22">
        <v>1</v>
      </c>
      <c r="BG70" s="22">
        <v>1</v>
      </c>
      <c r="BH70" s="22">
        <v>1</v>
      </c>
      <c r="BI70" s="22">
        <v>1</v>
      </c>
      <c r="BJ70" s="22">
        <v>1</v>
      </c>
      <c r="BK70" s="22">
        <v>1</v>
      </c>
      <c r="BL70" s="22">
        <v>1</v>
      </c>
      <c r="BM70" s="22">
        <v>1</v>
      </c>
      <c r="BN70" s="22">
        <v>1</v>
      </c>
      <c r="BO70" s="22">
        <v>1</v>
      </c>
      <c r="BP70" s="22">
        <v>1</v>
      </c>
      <c r="BQ70" s="22">
        <v>1</v>
      </c>
      <c r="BR70" s="22">
        <v>1</v>
      </c>
      <c r="BS70" s="22">
        <v>1</v>
      </c>
      <c r="BT70" s="22">
        <v>1</v>
      </c>
      <c r="BU70" s="22">
        <v>1</v>
      </c>
      <c r="BV70" s="22">
        <v>1</v>
      </c>
      <c r="BW70" s="22">
        <v>1</v>
      </c>
      <c r="BX70" s="22">
        <v>1</v>
      </c>
      <c r="BY70" s="22">
        <v>1</v>
      </c>
    </row>
    <row r="71" spans="1:80" hidden="1" outlineLevel="2">
      <c r="A71" s="15" t="s">
        <v>205</v>
      </c>
      <c r="B71" s="14" t="s">
        <v>206</v>
      </c>
      <c r="C71" s="15" t="s">
        <v>168</v>
      </c>
      <c r="D71" s="15" t="s">
        <v>197</v>
      </c>
      <c r="E71" s="15" t="s">
        <v>189</v>
      </c>
      <c r="F71" s="16">
        <f>+$F$69/2</f>
        <v>50413840.52794084</v>
      </c>
      <c r="G71" s="13"/>
      <c r="H71" s="13">
        <v>0.8</v>
      </c>
      <c r="I71" s="13">
        <v>1</v>
      </c>
      <c r="J71" s="13">
        <v>1</v>
      </c>
      <c r="K71" s="13">
        <v>1</v>
      </c>
      <c r="L71" s="13">
        <v>1</v>
      </c>
      <c r="M71" s="13">
        <v>1</v>
      </c>
      <c r="N71" s="13">
        <v>1</v>
      </c>
      <c r="O71" s="13">
        <v>1</v>
      </c>
      <c r="P71" s="13">
        <v>1</v>
      </c>
      <c r="Q71" s="13">
        <v>1</v>
      </c>
      <c r="R71" s="13">
        <v>1</v>
      </c>
      <c r="S71" s="13">
        <v>1</v>
      </c>
      <c r="T71" s="13">
        <v>1</v>
      </c>
      <c r="U71" s="13">
        <v>1</v>
      </c>
      <c r="V71" s="13">
        <v>1</v>
      </c>
      <c r="W71" s="13">
        <v>1</v>
      </c>
      <c r="X71" s="13">
        <v>1</v>
      </c>
      <c r="Y71" s="13">
        <v>1</v>
      </c>
      <c r="Z71" s="13">
        <v>1</v>
      </c>
      <c r="AA71" s="13">
        <v>1</v>
      </c>
      <c r="AB71" s="13">
        <v>1</v>
      </c>
      <c r="AC71" s="13">
        <v>1</v>
      </c>
      <c r="AD71" s="13">
        <v>1</v>
      </c>
      <c r="AE71" s="13">
        <v>1</v>
      </c>
      <c r="AF71" s="13">
        <v>1</v>
      </c>
      <c r="AG71" s="13">
        <v>1</v>
      </c>
      <c r="AH71" s="13">
        <v>1</v>
      </c>
      <c r="AI71" s="13">
        <v>1</v>
      </c>
      <c r="AJ71" s="13">
        <v>1</v>
      </c>
      <c r="AK71" s="13">
        <v>1</v>
      </c>
      <c r="AL71" s="13">
        <v>1</v>
      </c>
      <c r="AM71" s="13">
        <v>1</v>
      </c>
      <c r="AN71" s="13">
        <v>1</v>
      </c>
      <c r="AO71" s="13">
        <v>1</v>
      </c>
      <c r="AQ71" s="13"/>
      <c r="AR71" s="13"/>
      <c r="AS71" s="13">
        <v>1</v>
      </c>
      <c r="AT71" s="13">
        <v>1</v>
      </c>
      <c r="AU71" s="13">
        <v>1</v>
      </c>
      <c r="AV71" s="13">
        <v>1</v>
      </c>
      <c r="AW71" s="13">
        <v>1</v>
      </c>
      <c r="AX71" s="13">
        <v>1</v>
      </c>
      <c r="AY71" s="13">
        <v>1</v>
      </c>
      <c r="AZ71" s="13">
        <v>1</v>
      </c>
      <c r="BA71" s="13">
        <v>1</v>
      </c>
      <c r="BB71" s="13">
        <v>1</v>
      </c>
      <c r="BC71" s="13">
        <v>1</v>
      </c>
      <c r="BD71" s="22">
        <v>1</v>
      </c>
      <c r="BE71" s="22">
        <v>1</v>
      </c>
      <c r="BF71" s="22">
        <v>1</v>
      </c>
      <c r="BG71" s="22">
        <v>1</v>
      </c>
      <c r="BH71" s="22">
        <v>1</v>
      </c>
      <c r="BI71" s="22">
        <v>1</v>
      </c>
      <c r="BJ71" s="22">
        <v>1</v>
      </c>
      <c r="BK71" s="22">
        <v>1</v>
      </c>
      <c r="BL71" s="22">
        <v>1</v>
      </c>
      <c r="BM71" s="22">
        <v>1</v>
      </c>
      <c r="BN71" s="22">
        <v>1</v>
      </c>
      <c r="BO71" s="22">
        <v>1</v>
      </c>
      <c r="BP71" s="22">
        <v>1</v>
      </c>
      <c r="BQ71" s="22">
        <v>1</v>
      </c>
      <c r="BR71" s="22">
        <v>1</v>
      </c>
      <c r="BS71" s="22">
        <v>1</v>
      </c>
      <c r="BT71" s="22">
        <v>1</v>
      </c>
      <c r="BU71" s="22">
        <v>1</v>
      </c>
      <c r="BV71" s="22">
        <v>1</v>
      </c>
      <c r="BW71" s="22">
        <v>1</v>
      </c>
      <c r="BX71" s="22">
        <v>1</v>
      </c>
      <c r="BY71" s="22">
        <v>1</v>
      </c>
    </row>
    <row r="72" spans="1:80" hidden="1" outlineLevel="2">
      <c r="A72" s="6" t="s">
        <v>207</v>
      </c>
      <c r="B72" s="5" t="s">
        <v>208</v>
      </c>
      <c r="C72" s="6" t="s">
        <v>209</v>
      </c>
      <c r="D72" s="6" t="s">
        <v>197</v>
      </c>
      <c r="E72" s="6" t="s">
        <v>143</v>
      </c>
      <c r="F72" s="7">
        <f>+$F$68/3</f>
        <v>100827681.05588168</v>
      </c>
      <c r="G72" s="13"/>
      <c r="H72" s="13">
        <v>0.01</v>
      </c>
      <c r="I72" s="13">
        <v>0.03</v>
      </c>
      <c r="J72" s="13">
        <v>0.05</v>
      </c>
      <c r="K72" s="13">
        <v>0.06</v>
      </c>
      <c r="L72" s="13">
        <v>0.08</v>
      </c>
      <c r="M72" s="13">
        <v>0.1</v>
      </c>
      <c r="N72" s="13">
        <v>0.16</v>
      </c>
      <c r="O72" s="13">
        <v>0.24</v>
      </c>
      <c r="P72" s="13">
        <v>0.32</v>
      </c>
      <c r="Q72" s="13">
        <v>0.4</v>
      </c>
      <c r="R72" s="13">
        <v>0.49</v>
      </c>
      <c r="S72" s="13">
        <v>0.56999999999999995</v>
      </c>
      <c r="T72" s="13">
        <v>0.66</v>
      </c>
      <c r="U72" s="13">
        <v>0.72</v>
      </c>
      <c r="V72" s="13">
        <v>0.75</v>
      </c>
      <c r="W72" s="13">
        <v>0.77</v>
      </c>
      <c r="X72" s="13">
        <v>0.8</v>
      </c>
      <c r="Y72" s="13">
        <v>0.82</v>
      </c>
      <c r="Z72" s="13">
        <v>0.83</v>
      </c>
      <c r="AA72" s="13">
        <v>0.85</v>
      </c>
      <c r="AB72" s="13">
        <v>0.87</v>
      </c>
      <c r="AC72" s="13">
        <v>0.89</v>
      </c>
      <c r="AD72" s="13">
        <v>0.91</v>
      </c>
      <c r="AE72" s="13">
        <v>0.92</v>
      </c>
      <c r="AF72" s="13">
        <v>0.94</v>
      </c>
      <c r="AG72" s="13">
        <v>0.95</v>
      </c>
      <c r="AH72" s="13">
        <v>0.98</v>
      </c>
      <c r="AI72" s="13">
        <v>1</v>
      </c>
      <c r="AJ72" s="13">
        <v>1</v>
      </c>
      <c r="AK72" s="13">
        <v>1</v>
      </c>
      <c r="AL72" s="13">
        <v>1</v>
      </c>
      <c r="AM72" s="13">
        <v>1</v>
      </c>
      <c r="AN72" s="13">
        <v>1</v>
      </c>
      <c r="AO72" s="13">
        <v>1</v>
      </c>
      <c r="AQ72" s="13"/>
      <c r="AR72" s="13"/>
      <c r="AS72" s="13">
        <v>0.03</v>
      </c>
      <c r="AT72" s="13">
        <v>0.04</v>
      </c>
      <c r="AU72" s="13">
        <v>0.06</v>
      </c>
      <c r="AV72" s="13">
        <v>7.0000000000000007E-2</v>
      </c>
      <c r="AW72" s="13">
        <v>0.09</v>
      </c>
      <c r="AX72" s="13">
        <v>0.15</v>
      </c>
      <c r="AY72" s="13">
        <v>0.24</v>
      </c>
      <c r="AZ72" s="13">
        <v>0.31</v>
      </c>
      <c r="BA72" s="13">
        <v>0.38</v>
      </c>
      <c r="BB72" s="13">
        <v>0.47</v>
      </c>
      <c r="BC72" s="13">
        <v>0.6</v>
      </c>
      <c r="BD72" s="22">
        <v>0.81</v>
      </c>
      <c r="BE72" s="22">
        <v>0.81</v>
      </c>
      <c r="BF72" s="22">
        <v>0.79</v>
      </c>
      <c r="BG72" s="22">
        <v>0.79</v>
      </c>
      <c r="BH72" s="20">
        <v>0.82</v>
      </c>
      <c r="BI72" s="20">
        <v>0.87</v>
      </c>
      <c r="BJ72" s="20">
        <v>0.87</v>
      </c>
      <c r="BK72" s="20">
        <v>0.87</v>
      </c>
      <c r="BL72" s="20">
        <v>0.91</v>
      </c>
      <c r="BM72" s="20">
        <v>0.93</v>
      </c>
      <c r="BN72" s="20">
        <v>0.9</v>
      </c>
      <c r="BO72" s="20">
        <v>0.92</v>
      </c>
      <c r="BP72" s="20">
        <v>0.95</v>
      </c>
      <c r="BQ72" s="20">
        <v>0.95</v>
      </c>
      <c r="BR72" s="20">
        <v>0.96</v>
      </c>
      <c r="BS72" s="20">
        <v>0.99</v>
      </c>
      <c r="BT72" s="20">
        <v>0.96</v>
      </c>
      <c r="BU72" s="20">
        <v>1</v>
      </c>
      <c r="BV72" s="20">
        <v>1</v>
      </c>
      <c r="BW72" s="20">
        <v>1</v>
      </c>
      <c r="BX72" s="20">
        <v>1</v>
      </c>
      <c r="BY72" s="20">
        <v>1</v>
      </c>
    </row>
    <row r="73" spans="1:80" hidden="1" outlineLevel="2">
      <c r="A73" s="15" t="s">
        <v>210</v>
      </c>
      <c r="B73" s="14" t="s">
        <v>211</v>
      </c>
      <c r="C73" s="15" t="s">
        <v>212</v>
      </c>
      <c r="D73" s="15" t="s">
        <v>213</v>
      </c>
      <c r="E73" s="15" t="s">
        <v>214</v>
      </c>
      <c r="F73" s="16">
        <f>+$F$72/13</f>
        <v>7755975.4658370521</v>
      </c>
      <c r="G73" s="13"/>
      <c r="H73" s="13"/>
      <c r="I73" s="13"/>
      <c r="J73" s="13"/>
      <c r="K73" s="13"/>
      <c r="L73" s="13"/>
      <c r="M73" s="13"/>
      <c r="N73" s="13">
        <v>0.08</v>
      </c>
      <c r="O73" s="13">
        <v>0.21</v>
      </c>
      <c r="P73" s="13">
        <v>0.34</v>
      </c>
      <c r="Q73" s="13">
        <v>0.47</v>
      </c>
      <c r="R73" s="13">
        <v>0.6</v>
      </c>
      <c r="S73" s="13">
        <v>0.72</v>
      </c>
      <c r="T73" s="13">
        <v>0.85</v>
      </c>
      <c r="U73" s="13">
        <v>0.98</v>
      </c>
      <c r="V73" s="13">
        <v>1</v>
      </c>
      <c r="W73" s="13">
        <v>1</v>
      </c>
      <c r="X73" s="13">
        <v>1</v>
      </c>
      <c r="Y73" s="13">
        <v>1</v>
      </c>
      <c r="Z73" s="13">
        <v>1</v>
      </c>
      <c r="AA73" s="13">
        <v>1</v>
      </c>
      <c r="AB73" s="13">
        <v>1</v>
      </c>
      <c r="AC73" s="13">
        <v>1</v>
      </c>
      <c r="AD73" s="13">
        <v>1</v>
      </c>
      <c r="AE73" s="13">
        <v>1</v>
      </c>
      <c r="AF73" s="13">
        <v>1</v>
      </c>
      <c r="AG73" s="13">
        <v>1</v>
      </c>
      <c r="AH73" s="13">
        <v>1</v>
      </c>
      <c r="AI73" s="13">
        <v>1</v>
      </c>
      <c r="AJ73" s="13">
        <v>1</v>
      </c>
      <c r="AK73" s="13">
        <v>1</v>
      </c>
      <c r="AL73" s="13">
        <v>1</v>
      </c>
      <c r="AM73" s="13">
        <v>1</v>
      </c>
      <c r="AN73" s="13">
        <v>1</v>
      </c>
      <c r="AO73" s="13">
        <v>1</v>
      </c>
      <c r="AQ73" s="13"/>
      <c r="AR73" s="13"/>
      <c r="AS73" s="13"/>
      <c r="AT73" s="13"/>
      <c r="AU73" s="13"/>
      <c r="AV73" s="13"/>
      <c r="AW73" s="13"/>
      <c r="AX73" s="13">
        <v>0.06</v>
      </c>
      <c r="AY73" s="13">
        <v>0.18</v>
      </c>
      <c r="AZ73" s="13">
        <v>0.3</v>
      </c>
      <c r="BA73" s="13">
        <v>0.42</v>
      </c>
      <c r="BB73" s="13">
        <v>0.54</v>
      </c>
      <c r="BC73" s="13">
        <v>0.72</v>
      </c>
      <c r="BD73" s="22">
        <v>0.96</v>
      </c>
      <c r="BE73" s="22">
        <v>0.96</v>
      </c>
      <c r="BF73" s="22">
        <v>1</v>
      </c>
      <c r="BG73" s="22">
        <v>1</v>
      </c>
      <c r="BH73" s="22">
        <v>1</v>
      </c>
      <c r="BI73" s="22">
        <v>1</v>
      </c>
      <c r="BJ73" s="22">
        <v>1</v>
      </c>
      <c r="BK73" s="22">
        <v>1</v>
      </c>
      <c r="BL73" s="22">
        <v>1</v>
      </c>
      <c r="BM73" s="22">
        <v>1</v>
      </c>
      <c r="BN73" s="22">
        <v>1</v>
      </c>
      <c r="BO73" s="22">
        <v>1</v>
      </c>
      <c r="BP73" s="22">
        <v>1</v>
      </c>
      <c r="BQ73" s="22">
        <v>1</v>
      </c>
      <c r="BR73" s="22">
        <v>1</v>
      </c>
      <c r="BS73" s="22">
        <v>1</v>
      </c>
      <c r="BT73" s="22">
        <v>1</v>
      </c>
      <c r="BU73" s="22">
        <v>1</v>
      </c>
      <c r="BV73" s="22">
        <v>1</v>
      </c>
      <c r="BW73" s="22">
        <v>1</v>
      </c>
      <c r="BX73" s="22">
        <v>1</v>
      </c>
      <c r="BY73" s="22">
        <v>1</v>
      </c>
    </row>
    <row r="74" spans="1:80" hidden="1" outlineLevel="2">
      <c r="A74" s="15" t="s">
        <v>215</v>
      </c>
      <c r="B74" s="14" t="s">
        <v>216</v>
      </c>
      <c r="C74" s="15" t="s">
        <v>212</v>
      </c>
      <c r="D74" s="15" t="s">
        <v>213</v>
      </c>
      <c r="E74" s="15" t="s">
        <v>214</v>
      </c>
      <c r="F74" s="16">
        <f>+$F$72/13</f>
        <v>7755975.4658370521</v>
      </c>
      <c r="G74" s="13"/>
      <c r="H74" s="13"/>
      <c r="I74" s="13"/>
      <c r="J74" s="13"/>
      <c r="K74" s="13"/>
      <c r="L74" s="13"/>
      <c r="M74" s="13"/>
      <c r="N74" s="13">
        <v>0.08</v>
      </c>
      <c r="O74" s="13">
        <v>0.21</v>
      </c>
      <c r="P74" s="13">
        <v>0.34</v>
      </c>
      <c r="Q74" s="13">
        <v>0.47</v>
      </c>
      <c r="R74" s="13">
        <v>0.6</v>
      </c>
      <c r="S74" s="13">
        <v>0.72</v>
      </c>
      <c r="T74" s="13">
        <v>0.85</v>
      </c>
      <c r="U74" s="13">
        <v>0.98</v>
      </c>
      <c r="V74" s="13">
        <v>1</v>
      </c>
      <c r="W74" s="13">
        <v>1</v>
      </c>
      <c r="X74" s="13">
        <v>1</v>
      </c>
      <c r="Y74" s="13">
        <v>1</v>
      </c>
      <c r="Z74" s="13">
        <v>1</v>
      </c>
      <c r="AA74" s="13">
        <v>1</v>
      </c>
      <c r="AB74" s="13">
        <v>1</v>
      </c>
      <c r="AC74" s="13">
        <v>1</v>
      </c>
      <c r="AD74" s="13">
        <v>1</v>
      </c>
      <c r="AE74" s="13">
        <v>1</v>
      </c>
      <c r="AF74" s="13">
        <v>1</v>
      </c>
      <c r="AG74" s="13">
        <v>1</v>
      </c>
      <c r="AH74" s="13">
        <v>1</v>
      </c>
      <c r="AI74" s="13">
        <v>1</v>
      </c>
      <c r="AJ74" s="13">
        <v>1</v>
      </c>
      <c r="AK74" s="13">
        <v>1</v>
      </c>
      <c r="AL74" s="13">
        <v>1</v>
      </c>
      <c r="AM74" s="13">
        <v>1</v>
      </c>
      <c r="AN74" s="13">
        <v>1</v>
      </c>
      <c r="AO74" s="13">
        <v>1</v>
      </c>
      <c r="AQ74" s="13"/>
      <c r="AR74" s="13"/>
      <c r="AS74" s="13"/>
      <c r="AT74" s="13"/>
      <c r="AU74" s="13"/>
      <c r="AV74" s="13"/>
      <c r="AW74" s="13"/>
      <c r="AX74" s="13">
        <v>0.06</v>
      </c>
      <c r="AY74" s="13">
        <v>0.18</v>
      </c>
      <c r="AZ74" s="13">
        <v>0.3</v>
      </c>
      <c r="BA74" s="13">
        <v>0.42</v>
      </c>
      <c r="BB74" s="13">
        <v>0.54</v>
      </c>
      <c r="BC74" s="13">
        <v>0.72</v>
      </c>
      <c r="BD74" s="22">
        <v>0.96</v>
      </c>
      <c r="BE74" s="22">
        <v>0.96</v>
      </c>
      <c r="BF74" s="22">
        <v>1</v>
      </c>
      <c r="BG74" s="22">
        <v>1</v>
      </c>
      <c r="BH74" s="22">
        <v>1</v>
      </c>
      <c r="BI74" s="22">
        <v>1</v>
      </c>
      <c r="BJ74" s="22">
        <v>1</v>
      </c>
      <c r="BK74" s="22">
        <v>1</v>
      </c>
      <c r="BL74" s="22">
        <v>1</v>
      </c>
      <c r="BM74" s="22">
        <v>1</v>
      </c>
      <c r="BN74" s="22">
        <v>1</v>
      </c>
      <c r="BO74" s="22">
        <v>1</v>
      </c>
      <c r="BP74" s="22">
        <v>1</v>
      </c>
      <c r="BQ74" s="22">
        <v>1</v>
      </c>
      <c r="BR74" s="22">
        <v>1</v>
      </c>
      <c r="BS74" s="22">
        <v>1</v>
      </c>
      <c r="BT74" s="22">
        <v>1</v>
      </c>
      <c r="BU74" s="22">
        <v>1</v>
      </c>
      <c r="BV74" s="22">
        <v>1</v>
      </c>
      <c r="BW74" s="22">
        <v>1</v>
      </c>
      <c r="BX74" s="22">
        <v>1</v>
      </c>
      <c r="BY74" s="22">
        <v>1</v>
      </c>
    </row>
    <row r="75" spans="1:80" hidden="1" outlineLevel="2">
      <c r="A75" s="6" t="s">
        <v>217</v>
      </c>
      <c r="B75" s="5" t="s">
        <v>218</v>
      </c>
      <c r="C75" s="6" t="s">
        <v>219</v>
      </c>
      <c r="D75" s="6" t="s">
        <v>92</v>
      </c>
      <c r="E75" s="6" t="s">
        <v>143</v>
      </c>
      <c r="F75" s="16">
        <f>+$F$72/13</f>
        <v>7755975.4658370521</v>
      </c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>
        <v>0.01</v>
      </c>
      <c r="R75" s="13">
        <v>0.01</v>
      </c>
      <c r="S75" s="13">
        <v>0.01</v>
      </c>
      <c r="T75" s="13">
        <v>0.01</v>
      </c>
      <c r="U75" s="13">
        <v>0.01</v>
      </c>
      <c r="V75" s="13">
        <v>0.01</v>
      </c>
      <c r="W75" s="13">
        <v>0.01</v>
      </c>
      <c r="X75" s="13">
        <v>0.09</v>
      </c>
      <c r="Y75" s="13">
        <v>0.18</v>
      </c>
      <c r="Z75" s="13">
        <v>0.25</v>
      </c>
      <c r="AA75" s="13">
        <v>0.33</v>
      </c>
      <c r="AB75" s="13">
        <v>0.41</v>
      </c>
      <c r="AC75" s="13">
        <v>0.49</v>
      </c>
      <c r="AD75" s="13">
        <v>0.57999999999999996</v>
      </c>
      <c r="AE75" s="13">
        <v>0.66</v>
      </c>
      <c r="AF75" s="13">
        <v>0.74</v>
      </c>
      <c r="AG75" s="13">
        <v>0.79</v>
      </c>
      <c r="AH75" s="13">
        <v>0.9</v>
      </c>
      <c r="AI75" s="13">
        <v>0.98</v>
      </c>
      <c r="AJ75" s="13">
        <v>1</v>
      </c>
      <c r="AK75" s="13">
        <v>1</v>
      </c>
      <c r="AL75" s="13">
        <v>1</v>
      </c>
      <c r="AM75" s="13">
        <v>1</v>
      </c>
      <c r="AN75" s="13">
        <v>1</v>
      </c>
      <c r="AO75" s="13">
        <v>1</v>
      </c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>
        <v>0.01</v>
      </c>
      <c r="BC75" s="13">
        <v>0.01</v>
      </c>
      <c r="BD75" s="22">
        <v>0.31</v>
      </c>
      <c r="BE75" s="22">
        <v>0.31</v>
      </c>
      <c r="BF75" s="22">
        <v>0.01</v>
      </c>
      <c r="BG75" s="22">
        <v>0.01</v>
      </c>
      <c r="BH75" s="20">
        <v>0.02</v>
      </c>
      <c r="BI75" s="20">
        <v>0.28999999999999998</v>
      </c>
      <c r="BJ75" s="20">
        <v>0.28999999999999998</v>
      </c>
      <c r="BK75" s="20">
        <v>0.28999999999999998</v>
      </c>
      <c r="BL75" s="20">
        <v>0.5</v>
      </c>
      <c r="BM75" s="20">
        <v>0.63</v>
      </c>
      <c r="BN75" s="20">
        <v>0.55000000000000004</v>
      </c>
      <c r="BO75" s="20">
        <v>0.63</v>
      </c>
      <c r="BP75" s="20">
        <v>0.77</v>
      </c>
      <c r="BQ75" s="20">
        <v>0.79</v>
      </c>
      <c r="BR75" s="20">
        <v>0.81</v>
      </c>
      <c r="BS75" s="20">
        <v>0.96</v>
      </c>
      <c r="BT75" s="20">
        <v>0.81</v>
      </c>
      <c r="BU75" s="20">
        <v>1</v>
      </c>
      <c r="BV75" s="20">
        <v>1</v>
      </c>
      <c r="BW75" s="20">
        <v>1</v>
      </c>
      <c r="BX75" s="20">
        <v>1</v>
      </c>
      <c r="BY75" s="20">
        <v>1</v>
      </c>
    </row>
    <row r="76" spans="1:80" hidden="1" outlineLevel="2">
      <c r="A76" s="15" t="s">
        <v>220</v>
      </c>
      <c r="B76" s="14" t="s">
        <v>221</v>
      </c>
      <c r="C76" s="15" t="s">
        <v>19</v>
      </c>
      <c r="D76" s="15" t="s">
        <v>92</v>
      </c>
      <c r="E76" s="15" t="s">
        <v>92</v>
      </c>
      <c r="F76" s="16">
        <f>+$F$75/4</f>
        <v>1938993.866459263</v>
      </c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>
        <v>1</v>
      </c>
      <c r="R76" s="13">
        <v>1</v>
      </c>
      <c r="S76" s="13">
        <v>1</v>
      </c>
      <c r="T76" s="13">
        <v>1</v>
      </c>
      <c r="U76" s="13">
        <v>1</v>
      </c>
      <c r="V76" s="13">
        <v>1</v>
      </c>
      <c r="W76" s="13">
        <v>1</v>
      </c>
      <c r="X76" s="13">
        <v>1</v>
      </c>
      <c r="Y76" s="13">
        <v>1</v>
      </c>
      <c r="Z76" s="13">
        <v>1</v>
      </c>
      <c r="AA76" s="13">
        <v>1</v>
      </c>
      <c r="AB76" s="13">
        <v>1</v>
      </c>
      <c r="AC76" s="13">
        <v>1</v>
      </c>
      <c r="AD76" s="13">
        <v>1</v>
      </c>
      <c r="AE76" s="13">
        <v>1</v>
      </c>
      <c r="AF76" s="13">
        <v>1</v>
      </c>
      <c r="AG76" s="13">
        <v>1</v>
      </c>
      <c r="AH76" s="13">
        <v>1</v>
      </c>
      <c r="AI76" s="13">
        <v>1</v>
      </c>
      <c r="AJ76" s="13">
        <v>1</v>
      </c>
      <c r="AK76" s="13">
        <v>1</v>
      </c>
      <c r="AL76" s="13">
        <v>1</v>
      </c>
      <c r="AM76" s="13">
        <v>1</v>
      </c>
      <c r="AN76" s="13">
        <v>1</v>
      </c>
      <c r="AO76" s="13">
        <v>1</v>
      </c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>
        <v>1</v>
      </c>
      <c r="BC76" s="13">
        <v>1</v>
      </c>
      <c r="BD76" s="22">
        <v>1</v>
      </c>
      <c r="BE76" s="22">
        <v>1</v>
      </c>
      <c r="BF76" s="22">
        <v>1</v>
      </c>
      <c r="BG76" s="22">
        <v>1</v>
      </c>
      <c r="BH76" s="22">
        <v>1</v>
      </c>
      <c r="BI76" s="22">
        <v>1</v>
      </c>
      <c r="BJ76" s="22">
        <v>1</v>
      </c>
      <c r="BK76" s="22">
        <v>1</v>
      </c>
      <c r="BL76" s="22">
        <v>1</v>
      </c>
      <c r="BM76" s="22">
        <v>1</v>
      </c>
      <c r="BN76" s="22">
        <v>1</v>
      </c>
      <c r="BO76" s="22">
        <v>1</v>
      </c>
      <c r="BP76" s="22">
        <v>1</v>
      </c>
      <c r="BQ76" s="22">
        <v>1</v>
      </c>
      <c r="BR76" s="22">
        <v>1</v>
      </c>
      <c r="BS76" s="22">
        <v>1</v>
      </c>
      <c r="BT76" s="22">
        <v>1</v>
      </c>
      <c r="BU76" s="22">
        <v>1</v>
      </c>
      <c r="BV76" s="22">
        <v>1</v>
      </c>
      <c r="BW76" s="22">
        <v>1</v>
      </c>
      <c r="BX76" s="22">
        <v>1</v>
      </c>
      <c r="BY76" s="22">
        <v>1</v>
      </c>
    </row>
    <row r="77" spans="1:80" hidden="1" outlineLevel="2">
      <c r="A77" s="15" t="s">
        <v>222</v>
      </c>
      <c r="B77" s="14" t="s">
        <v>223</v>
      </c>
      <c r="C77" s="15" t="s">
        <v>224</v>
      </c>
      <c r="D77" s="15" t="s">
        <v>225</v>
      </c>
      <c r="E77" s="15" t="s">
        <v>226</v>
      </c>
      <c r="F77" s="16">
        <f>+$F$75/4</f>
        <v>1938993.866459263</v>
      </c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>
        <v>0.02</v>
      </c>
      <c r="X77" s="13">
        <v>0.25</v>
      </c>
      <c r="Y77" s="13">
        <v>0.49</v>
      </c>
      <c r="Z77" s="13">
        <v>0.71</v>
      </c>
      <c r="AA77" s="13">
        <v>0.95</v>
      </c>
      <c r="AB77" s="13">
        <v>1</v>
      </c>
      <c r="AC77" s="13">
        <v>1</v>
      </c>
      <c r="AD77" s="13">
        <v>1</v>
      </c>
      <c r="AE77" s="13">
        <v>1</v>
      </c>
      <c r="AF77" s="13">
        <v>1</v>
      </c>
      <c r="AG77" s="13">
        <v>1</v>
      </c>
      <c r="AH77" s="13">
        <v>1</v>
      </c>
      <c r="AI77" s="13">
        <v>1</v>
      </c>
      <c r="AJ77" s="13">
        <v>1</v>
      </c>
      <c r="AK77" s="13">
        <v>1</v>
      </c>
      <c r="AL77" s="13">
        <v>1</v>
      </c>
      <c r="AM77" s="13">
        <v>1</v>
      </c>
      <c r="AN77" s="13">
        <v>1</v>
      </c>
      <c r="AO77" s="13">
        <v>1</v>
      </c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22">
        <v>0.8</v>
      </c>
      <c r="BE77" s="22">
        <v>0.8</v>
      </c>
      <c r="BF77" s="22">
        <v>0</v>
      </c>
      <c r="BG77" s="22">
        <v>0</v>
      </c>
      <c r="BH77" s="22">
        <v>0.03</v>
      </c>
      <c r="BI77" s="22">
        <v>0.75</v>
      </c>
      <c r="BJ77" s="22">
        <v>0.75</v>
      </c>
      <c r="BK77" s="22">
        <v>0.75</v>
      </c>
      <c r="BL77" s="22">
        <v>1</v>
      </c>
      <c r="BM77" s="22">
        <v>1</v>
      </c>
      <c r="BN77" s="22">
        <v>1</v>
      </c>
      <c r="BO77" s="22">
        <v>1</v>
      </c>
      <c r="BP77" s="22">
        <v>1</v>
      </c>
      <c r="BQ77" s="22">
        <v>1</v>
      </c>
      <c r="BR77" s="22">
        <v>1</v>
      </c>
      <c r="BS77" s="22">
        <v>1</v>
      </c>
      <c r="BT77" s="22">
        <v>1</v>
      </c>
      <c r="BU77" s="22">
        <v>1</v>
      </c>
      <c r="BV77" s="22">
        <v>1</v>
      </c>
      <c r="BW77" s="22">
        <v>1</v>
      </c>
      <c r="BX77" s="22">
        <v>1</v>
      </c>
      <c r="BY77" s="22">
        <v>1</v>
      </c>
    </row>
    <row r="78" spans="1:80" hidden="1" outlineLevel="2">
      <c r="A78" s="15" t="s">
        <v>227</v>
      </c>
      <c r="B78" s="14" t="s">
        <v>228</v>
      </c>
      <c r="C78" s="15" t="s">
        <v>229</v>
      </c>
      <c r="D78" s="15" t="s">
        <v>230</v>
      </c>
      <c r="E78" s="15" t="s">
        <v>231</v>
      </c>
      <c r="F78" s="16">
        <f>+$F$75/4</f>
        <v>1938993.866459263</v>
      </c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>
        <v>0.14000000000000001</v>
      </c>
      <c r="AC78" s="13">
        <v>0.32</v>
      </c>
      <c r="AD78" s="13">
        <v>0.49</v>
      </c>
      <c r="AE78" s="13">
        <v>0.67</v>
      </c>
      <c r="AF78" s="13">
        <v>0.85</v>
      </c>
      <c r="AG78" s="13">
        <v>0.95</v>
      </c>
      <c r="AH78" s="13">
        <v>1</v>
      </c>
      <c r="AI78" s="13">
        <v>1</v>
      </c>
      <c r="AJ78" s="13">
        <v>1</v>
      </c>
      <c r="AK78" s="13">
        <v>1</v>
      </c>
      <c r="AL78" s="13">
        <v>1</v>
      </c>
      <c r="AM78" s="13">
        <v>1</v>
      </c>
      <c r="AN78" s="13">
        <v>1</v>
      </c>
      <c r="AO78" s="13">
        <v>1</v>
      </c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22">
        <v>0</v>
      </c>
      <c r="BE78" s="22">
        <v>0</v>
      </c>
      <c r="BF78" s="22">
        <v>0</v>
      </c>
      <c r="BG78" s="22">
        <v>0</v>
      </c>
      <c r="BH78" s="22">
        <v>0</v>
      </c>
      <c r="BI78" s="22">
        <v>0</v>
      </c>
      <c r="BJ78" s="22">
        <v>0</v>
      </c>
      <c r="BK78" s="22">
        <v>0</v>
      </c>
      <c r="BL78" s="22">
        <v>0.31</v>
      </c>
      <c r="BM78" s="22">
        <v>0.67</v>
      </c>
      <c r="BN78" s="22">
        <v>0.42</v>
      </c>
      <c r="BO78" s="22">
        <v>0.6</v>
      </c>
      <c r="BP78" s="22">
        <v>0.91</v>
      </c>
      <c r="BQ78" s="22">
        <v>0.95</v>
      </c>
      <c r="BR78" s="22">
        <v>1</v>
      </c>
      <c r="BS78" s="22">
        <v>1</v>
      </c>
      <c r="BT78" s="22">
        <v>1</v>
      </c>
      <c r="BU78" s="22">
        <v>1</v>
      </c>
      <c r="BV78" s="22">
        <v>1</v>
      </c>
      <c r="BW78" s="22">
        <v>1</v>
      </c>
      <c r="BX78" s="22">
        <v>1</v>
      </c>
      <c r="BY78" s="22">
        <v>1</v>
      </c>
    </row>
    <row r="79" spans="1:80" hidden="1" outlineLevel="2">
      <c r="A79" s="15" t="s">
        <v>232</v>
      </c>
      <c r="B79" s="14" t="s">
        <v>233</v>
      </c>
      <c r="C79" s="15" t="s">
        <v>188</v>
      </c>
      <c r="D79" s="15" t="s">
        <v>234</v>
      </c>
      <c r="E79" s="15" t="s">
        <v>143</v>
      </c>
      <c r="F79" s="16">
        <f>+$F$75/4</f>
        <v>1938993.866459263</v>
      </c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>
        <v>0</v>
      </c>
      <c r="AH79" s="13">
        <v>0.47</v>
      </c>
      <c r="AI79" s="13">
        <v>0.9</v>
      </c>
      <c r="AJ79" s="13">
        <v>1</v>
      </c>
      <c r="AK79" s="13">
        <v>1</v>
      </c>
      <c r="AL79" s="13">
        <v>1</v>
      </c>
      <c r="AM79" s="13">
        <v>1</v>
      </c>
      <c r="AN79" s="13">
        <v>1</v>
      </c>
      <c r="AO79" s="13">
        <v>1</v>
      </c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22">
        <v>0</v>
      </c>
      <c r="BE79" s="22">
        <v>0</v>
      </c>
      <c r="BF79" s="22">
        <v>0</v>
      </c>
      <c r="BG79" s="22">
        <v>0</v>
      </c>
      <c r="BH79" s="22">
        <v>0</v>
      </c>
      <c r="BI79" s="22">
        <v>0</v>
      </c>
      <c r="BJ79" s="22">
        <v>0</v>
      </c>
      <c r="BK79" s="22">
        <v>0</v>
      </c>
      <c r="BL79" s="22">
        <v>0</v>
      </c>
      <c r="BM79" s="22">
        <v>0</v>
      </c>
      <c r="BN79" s="22">
        <v>0</v>
      </c>
      <c r="BO79" s="22">
        <v>0</v>
      </c>
      <c r="BP79" s="22">
        <v>0</v>
      </c>
      <c r="BQ79" s="22">
        <v>0</v>
      </c>
      <c r="BR79" s="22">
        <v>0</v>
      </c>
      <c r="BS79" s="22">
        <v>0.77</v>
      </c>
      <c r="BT79" s="22">
        <v>0</v>
      </c>
      <c r="BU79" s="22">
        <v>1</v>
      </c>
      <c r="BV79" s="22">
        <v>1</v>
      </c>
      <c r="BW79" s="22">
        <v>1</v>
      </c>
      <c r="BX79" s="22">
        <v>1</v>
      </c>
      <c r="BY79" s="22">
        <v>1</v>
      </c>
    </row>
    <row r="80" spans="1:80" hidden="1" outlineLevel="2">
      <c r="A80" s="15" t="s">
        <v>235</v>
      </c>
      <c r="B80" s="14" t="s">
        <v>236</v>
      </c>
      <c r="C80" s="15" t="s">
        <v>237</v>
      </c>
      <c r="D80" s="15" t="s">
        <v>238</v>
      </c>
      <c r="E80" s="15" t="s">
        <v>239</v>
      </c>
      <c r="F80" s="16">
        <f t="shared" ref="F80:F89" si="0">+$F$72/13</f>
        <v>7755975.4658370521</v>
      </c>
      <c r="G80" s="13"/>
      <c r="H80" s="13"/>
      <c r="I80" s="13"/>
      <c r="J80" s="13"/>
      <c r="K80" s="13"/>
      <c r="L80" s="13"/>
      <c r="M80" s="13"/>
      <c r="N80" s="13"/>
      <c r="O80" s="13">
        <v>0.33</v>
      </c>
      <c r="P80" s="13">
        <v>0.65</v>
      </c>
      <c r="Q80" s="13">
        <v>0.98</v>
      </c>
      <c r="R80" s="13">
        <v>1</v>
      </c>
      <c r="S80" s="13">
        <v>1</v>
      </c>
      <c r="T80" s="13">
        <v>1</v>
      </c>
      <c r="U80" s="13">
        <v>1</v>
      </c>
      <c r="V80" s="13">
        <v>1</v>
      </c>
      <c r="W80" s="13">
        <v>1</v>
      </c>
      <c r="X80" s="13">
        <v>1</v>
      </c>
      <c r="Y80" s="13">
        <v>1</v>
      </c>
      <c r="Z80" s="13">
        <v>1</v>
      </c>
      <c r="AA80" s="13">
        <v>1</v>
      </c>
      <c r="AB80" s="13">
        <v>1</v>
      </c>
      <c r="AC80" s="13">
        <v>1</v>
      </c>
      <c r="AD80" s="13">
        <v>1</v>
      </c>
      <c r="AE80" s="13">
        <v>1</v>
      </c>
      <c r="AF80" s="13">
        <v>1</v>
      </c>
      <c r="AG80" s="13">
        <v>1</v>
      </c>
      <c r="AH80" s="13">
        <v>1</v>
      </c>
      <c r="AI80" s="13">
        <v>1</v>
      </c>
      <c r="AJ80" s="13">
        <v>1</v>
      </c>
      <c r="AK80" s="13">
        <v>1</v>
      </c>
      <c r="AL80" s="13">
        <v>1</v>
      </c>
      <c r="AM80" s="13">
        <v>1</v>
      </c>
      <c r="AN80" s="13">
        <v>1</v>
      </c>
      <c r="AO80" s="13">
        <v>1</v>
      </c>
      <c r="AQ80" s="13"/>
      <c r="AR80" s="13"/>
      <c r="AS80" s="13"/>
      <c r="AT80" s="13"/>
      <c r="AU80" s="13"/>
      <c r="AV80" s="13"/>
      <c r="AW80" s="13"/>
      <c r="AX80" s="13"/>
      <c r="AY80" s="13">
        <v>0.25</v>
      </c>
      <c r="AZ80" s="13">
        <v>0.55000000000000004</v>
      </c>
      <c r="BA80" s="13">
        <v>0.85</v>
      </c>
      <c r="BB80" s="13">
        <v>1</v>
      </c>
      <c r="BC80" s="13">
        <v>1</v>
      </c>
      <c r="BD80" s="22">
        <v>1</v>
      </c>
      <c r="BE80" s="22">
        <v>1</v>
      </c>
      <c r="BF80" s="22">
        <v>1</v>
      </c>
      <c r="BG80" s="22">
        <v>1</v>
      </c>
      <c r="BH80" s="22">
        <v>1</v>
      </c>
      <c r="BI80" s="22">
        <v>1</v>
      </c>
      <c r="BJ80" s="22">
        <v>1</v>
      </c>
      <c r="BK80" s="22">
        <v>1</v>
      </c>
      <c r="BL80" s="22">
        <v>1</v>
      </c>
      <c r="BM80" s="22">
        <v>1</v>
      </c>
      <c r="BN80" s="22">
        <v>1</v>
      </c>
      <c r="BO80" s="22">
        <v>1</v>
      </c>
      <c r="BP80" s="22">
        <v>1</v>
      </c>
      <c r="BQ80" s="22">
        <v>1</v>
      </c>
      <c r="BR80" s="22">
        <v>1</v>
      </c>
      <c r="BS80" s="22">
        <v>1</v>
      </c>
      <c r="BT80" s="22">
        <v>1</v>
      </c>
      <c r="BU80" s="22">
        <v>1</v>
      </c>
      <c r="BV80" s="22">
        <v>1</v>
      </c>
      <c r="BW80" s="22">
        <v>1</v>
      </c>
      <c r="BX80" s="22">
        <v>1</v>
      </c>
      <c r="BY80" s="22">
        <v>1</v>
      </c>
    </row>
    <row r="81" spans="1:77" hidden="1" outlineLevel="2">
      <c r="A81" s="15" t="s">
        <v>240</v>
      </c>
      <c r="B81" s="14" t="s">
        <v>241</v>
      </c>
      <c r="C81" s="15" t="s">
        <v>22</v>
      </c>
      <c r="D81" s="15" t="s">
        <v>242</v>
      </c>
      <c r="E81" s="15" t="s">
        <v>243</v>
      </c>
      <c r="F81" s="16">
        <f t="shared" si="0"/>
        <v>7755975.4658370521</v>
      </c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>
        <v>0.8</v>
      </c>
      <c r="S81" s="13">
        <v>1</v>
      </c>
      <c r="T81" s="13">
        <v>1</v>
      </c>
      <c r="U81" s="13">
        <v>1</v>
      </c>
      <c r="V81" s="13">
        <v>1</v>
      </c>
      <c r="W81" s="13">
        <v>1</v>
      </c>
      <c r="X81" s="13">
        <v>1</v>
      </c>
      <c r="Y81" s="13">
        <v>1</v>
      </c>
      <c r="Z81" s="13">
        <v>1</v>
      </c>
      <c r="AA81" s="13">
        <v>1</v>
      </c>
      <c r="AB81" s="13">
        <v>1</v>
      </c>
      <c r="AC81" s="13">
        <v>1</v>
      </c>
      <c r="AD81" s="13">
        <v>1</v>
      </c>
      <c r="AE81" s="13">
        <v>1</v>
      </c>
      <c r="AF81" s="13">
        <v>1</v>
      </c>
      <c r="AG81" s="13">
        <v>1</v>
      </c>
      <c r="AH81" s="13">
        <v>1</v>
      </c>
      <c r="AI81" s="13">
        <v>1</v>
      </c>
      <c r="AJ81" s="13">
        <v>1</v>
      </c>
      <c r="AK81" s="13">
        <v>1</v>
      </c>
      <c r="AL81" s="13">
        <v>1</v>
      </c>
      <c r="AM81" s="13">
        <v>1</v>
      </c>
      <c r="AN81" s="13">
        <v>1</v>
      </c>
      <c r="AO81" s="13">
        <v>1</v>
      </c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>
        <v>0.4</v>
      </c>
      <c r="BC81" s="13">
        <v>1</v>
      </c>
      <c r="BD81" s="22">
        <v>1</v>
      </c>
      <c r="BE81" s="22">
        <v>1</v>
      </c>
      <c r="BF81" s="22">
        <v>1</v>
      </c>
      <c r="BG81" s="22">
        <v>1</v>
      </c>
      <c r="BH81" s="22">
        <v>1</v>
      </c>
      <c r="BI81" s="22">
        <v>1</v>
      </c>
      <c r="BJ81" s="22">
        <v>1</v>
      </c>
      <c r="BK81" s="22">
        <v>1</v>
      </c>
      <c r="BL81" s="22">
        <v>1</v>
      </c>
      <c r="BM81" s="22">
        <v>1</v>
      </c>
      <c r="BN81" s="22">
        <v>1</v>
      </c>
      <c r="BO81" s="22">
        <v>1</v>
      </c>
      <c r="BP81" s="22">
        <v>1</v>
      </c>
      <c r="BQ81" s="22">
        <v>1</v>
      </c>
      <c r="BR81" s="22">
        <v>1</v>
      </c>
      <c r="BS81" s="22">
        <v>1</v>
      </c>
      <c r="BT81" s="22">
        <v>1</v>
      </c>
      <c r="BU81" s="22">
        <v>1</v>
      </c>
      <c r="BV81" s="22">
        <v>1</v>
      </c>
      <c r="BW81" s="22">
        <v>1</v>
      </c>
      <c r="BX81" s="22">
        <v>1</v>
      </c>
      <c r="BY81" s="22">
        <v>1</v>
      </c>
    </row>
    <row r="82" spans="1:77" hidden="1" outlineLevel="2">
      <c r="A82" s="15" t="s">
        <v>244</v>
      </c>
      <c r="B82" s="14" t="s">
        <v>245</v>
      </c>
      <c r="C82" s="15" t="s">
        <v>188</v>
      </c>
      <c r="D82" s="15" t="s">
        <v>246</v>
      </c>
      <c r="E82" s="15" t="s">
        <v>247</v>
      </c>
      <c r="F82" s="16">
        <f t="shared" si="0"/>
        <v>7755975.4658370521</v>
      </c>
      <c r="G82" s="13"/>
      <c r="H82" s="13"/>
      <c r="I82" s="13"/>
      <c r="J82" s="13"/>
      <c r="K82" s="13"/>
      <c r="L82" s="13"/>
      <c r="M82" s="13">
        <v>7.0000000000000007E-2</v>
      </c>
      <c r="N82" s="13">
        <v>0.5</v>
      </c>
      <c r="O82" s="13">
        <v>0.93</v>
      </c>
      <c r="P82" s="13">
        <v>1</v>
      </c>
      <c r="Q82" s="13">
        <v>1</v>
      </c>
      <c r="R82" s="13">
        <v>1</v>
      </c>
      <c r="S82" s="13">
        <v>1</v>
      </c>
      <c r="T82" s="13">
        <v>1</v>
      </c>
      <c r="U82" s="13">
        <v>1</v>
      </c>
      <c r="V82" s="13">
        <v>1</v>
      </c>
      <c r="W82" s="13">
        <v>1</v>
      </c>
      <c r="X82" s="13">
        <v>1</v>
      </c>
      <c r="Y82" s="13">
        <v>1</v>
      </c>
      <c r="Z82" s="13">
        <v>1</v>
      </c>
      <c r="AA82" s="13">
        <v>1</v>
      </c>
      <c r="AB82" s="13">
        <v>1</v>
      </c>
      <c r="AC82" s="13">
        <v>1</v>
      </c>
      <c r="AD82" s="13">
        <v>1</v>
      </c>
      <c r="AE82" s="13">
        <v>1</v>
      </c>
      <c r="AF82" s="13">
        <v>1</v>
      </c>
      <c r="AG82" s="13">
        <v>1</v>
      </c>
      <c r="AH82" s="13">
        <v>1</v>
      </c>
      <c r="AI82" s="13">
        <v>1</v>
      </c>
      <c r="AJ82" s="13">
        <v>1</v>
      </c>
      <c r="AK82" s="13">
        <v>1</v>
      </c>
      <c r="AL82" s="13">
        <v>1</v>
      </c>
      <c r="AM82" s="13">
        <v>1</v>
      </c>
      <c r="AN82" s="13">
        <v>1</v>
      </c>
      <c r="AO82" s="13">
        <v>1</v>
      </c>
      <c r="AQ82" s="13"/>
      <c r="AR82" s="13"/>
      <c r="AS82" s="13"/>
      <c r="AT82" s="13"/>
      <c r="AU82" s="13"/>
      <c r="AV82" s="13"/>
      <c r="AW82" s="13"/>
      <c r="AX82" s="13">
        <v>0.43</v>
      </c>
      <c r="AY82" s="13">
        <v>0.83</v>
      </c>
      <c r="AZ82" s="13">
        <v>1</v>
      </c>
      <c r="BA82" s="13">
        <v>1</v>
      </c>
      <c r="BB82" s="13">
        <v>1</v>
      </c>
      <c r="BC82" s="13">
        <v>1</v>
      </c>
      <c r="BD82" s="22">
        <v>1</v>
      </c>
      <c r="BE82" s="22">
        <v>1</v>
      </c>
      <c r="BF82" s="22">
        <v>1</v>
      </c>
      <c r="BG82" s="22">
        <v>1</v>
      </c>
      <c r="BH82" s="22">
        <v>1</v>
      </c>
      <c r="BI82" s="22">
        <v>1</v>
      </c>
      <c r="BJ82" s="22">
        <v>1</v>
      </c>
      <c r="BK82" s="22">
        <v>1</v>
      </c>
      <c r="BL82" s="22">
        <v>1</v>
      </c>
      <c r="BM82" s="22">
        <v>1</v>
      </c>
      <c r="BN82" s="22">
        <v>1</v>
      </c>
      <c r="BO82" s="22">
        <v>1</v>
      </c>
      <c r="BP82" s="22">
        <v>1</v>
      </c>
      <c r="BQ82" s="22">
        <v>1</v>
      </c>
      <c r="BR82" s="22">
        <v>1</v>
      </c>
      <c r="BS82" s="22">
        <v>1</v>
      </c>
      <c r="BT82" s="22">
        <v>1</v>
      </c>
      <c r="BU82" s="22">
        <v>1</v>
      </c>
      <c r="BV82" s="22">
        <v>1</v>
      </c>
      <c r="BW82" s="22">
        <v>1</v>
      </c>
      <c r="BX82" s="22">
        <v>1</v>
      </c>
      <c r="BY82" s="22">
        <v>1</v>
      </c>
    </row>
    <row r="83" spans="1:77" hidden="1" outlineLevel="2">
      <c r="A83" s="15" t="s">
        <v>248</v>
      </c>
      <c r="B83" s="14" t="s">
        <v>249</v>
      </c>
      <c r="C83" s="15" t="s">
        <v>22</v>
      </c>
      <c r="D83" s="15" t="s">
        <v>250</v>
      </c>
      <c r="E83" s="15" t="s">
        <v>76</v>
      </c>
      <c r="F83" s="16">
        <f t="shared" si="0"/>
        <v>7755975.4658370521</v>
      </c>
      <c r="G83" s="13"/>
      <c r="H83" s="13"/>
      <c r="I83" s="13"/>
      <c r="J83" s="13"/>
      <c r="K83" s="13"/>
      <c r="L83" s="13"/>
      <c r="M83" s="13"/>
      <c r="N83" s="13"/>
      <c r="O83" s="13"/>
      <c r="P83" s="13">
        <v>0.73</v>
      </c>
      <c r="Q83" s="13">
        <v>1</v>
      </c>
      <c r="R83" s="13">
        <v>1</v>
      </c>
      <c r="S83" s="13">
        <v>1</v>
      </c>
      <c r="T83" s="13">
        <v>1</v>
      </c>
      <c r="U83" s="13">
        <v>1</v>
      </c>
      <c r="V83" s="13">
        <v>1</v>
      </c>
      <c r="W83" s="13">
        <v>1</v>
      </c>
      <c r="X83" s="13">
        <v>1</v>
      </c>
      <c r="Y83" s="13">
        <v>1</v>
      </c>
      <c r="Z83" s="13">
        <v>1</v>
      </c>
      <c r="AA83" s="13">
        <v>1</v>
      </c>
      <c r="AB83" s="13">
        <v>1</v>
      </c>
      <c r="AC83" s="13">
        <v>1</v>
      </c>
      <c r="AD83" s="13">
        <v>1</v>
      </c>
      <c r="AE83" s="13">
        <v>1</v>
      </c>
      <c r="AF83" s="13">
        <v>1</v>
      </c>
      <c r="AG83" s="13">
        <v>1</v>
      </c>
      <c r="AH83" s="13">
        <v>1</v>
      </c>
      <c r="AI83" s="13">
        <v>1</v>
      </c>
      <c r="AJ83" s="13">
        <v>1</v>
      </c>
      <c r="AK83" s="13">
        <v>1</v>
      </c>
      <c r="AL83" s="13">
        <v>1</v>
      </c>
      <c r="AM83" s="13">
        <v>1</v>
      </c>
      <c r="AN83" s="13">
        <v>1</v>
      </c>
      <c r="AO83" s="13">
        <v>1</v>
      </c>
      <c r="AQ83" s="13"/>
      <c r="AR83" s="13"/>
      <c r="AS83" s="13"/>
      <c r="AT83" s="13"/>
      <c r="AU83" s="13"/>
      <c r="AV83" s="13"/>
      <c r="AW83" s="13"/>
      <c r="AX83" s="13"/>
      <c r="AY83" s="13"/>
      <c r="AZ83" s="13">
        <v>0.47</v>
      </c>
      <c r="BA83" s="13">
        <v>1</v>
      </c>
      <c r="BB83" s="13">
        <v>1</v>
      </c>
      <c r="BC83" s="13">
        <v>1</v>
      </c>
      <c r="BD83" s="22">
        <v>1</v>
      </c>
      <c r="BE83" s="22">
        <v>1</v>
      </c>
      <c r="BF83" s="22">
        <v>1</v>
      </c>
      <c r="BG83" s="22">
        <v>1</v>
      </c>
      <c r="BH83" s="22">
        <v>1</v>
      </c>
      <c r="BI83" s="22">
        <v>1</v>
      </c>
      <c r="BJ83" s="22">
        <v>1</v>
      </c>
      <c r="BK83" s="22">
        <v>1</v>
      </c>
      <c r="BL83" s="22">
        <v>1</v>
      </c>
      <c r="BM83" s="22">
        <v>1</v>
      </c>
      <c r="BN83" s="22">
        <v>1</v>
      </c>
      <c r="BO83" s="22">
        <v>1</v>
      </c>
      <c r="BP83" s="22">
        <v>1</v>
      </c>
      <c r="BQ83" s="22">
        <v>1</v>
      </c>
      <c r="BR83" s="22">
        <v>1</v>
      </c>
      <c r="BS83" s="22">
        <v>1</v>
      </c>
      <c r="BT83" s="22">
        <v>1</v>
      </c>
      <c r="BU83" s="22">
        <v>1</v>
      </c>
      <c r="BV83" s="22">
        <v>1</v>
      </c>
      <c r="BW83" s="22">
        <v>1</v>
      </c>
      <c r="BX83" s="22">
        <v>1</v>
      </c>
      <c r="BY83" s="22">
        <v>1</v>
      </c>
    </row>
    <row r="84" spans="1:77" hidden="1" outlineLevel="2">
      <c r="A84" s="15" t="s">
        <v>251</v>
      </c>
      <c r="B84" s="14" t="s">
        <v>252</v>
      </c>
      <c r="C84" s="15" t="s">
        <v>188</v>
      </c>
      <c r="D84" s="15" t="s">
        <v>128</v>
      </c>
      <c r="E84" s="15" t="s">
        <v>253</v>
      </c>
      <c r="F84" s="16">
        <f t="shared" si="0"/>
        <v>7755975.4658370521</v>
      </c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>
        <v>0.13</v>
      </c>
      <c r="R84" s="13">
        <v>0.56999999999999995</v>
      </c>
      <c r="S84" s="13">
        <v>0.97</v>
      </c>
      <c r="T84" s="13">
        <v>1</v>
      </c>
      <c r="U84" s="13">
        <v>1</v>
      </c>
      <c r="V84" s="13">
        <v>1</v>
      </c>
      <c r="W84" s="13">
        <v>1</v>
      </c>
      <c r="X84" s="13">
        <v>1</v>
      </c>
      <c r="Y84" s="13">
        <v>1</v>
      </c>
      <c r="Z84" s="13">
        <v>1</v>
      </c>
      <c r="AA84" s="13">
        <v>1</v>
      </c>
      <c r="AB84" s="13">
        <v>1</v>
      </c>
      <c r="AC84" s="13">
        <v>1</v>
      </c>
      <c r="AD84" s="13">
        <v>1</v>
      </c>
      <c r="AE84" s="13">
        <v>1</v>
      </c>
      <c r="AF84" s="13">
        <v>1</v>
      </c>
      <c r="AG84" s="13">
        <v>1</v>
      </c>
      <c r="AH84" s="13">
        <v>1</v>
      </c>
      <c r="AI84" s="13">
        <v>1</v>
      </c>
      <c r="AJ84" s="13">
        <v>1</v>
      </c>
      <c r="AK84" s="13">
        <v>1</v>
      </c>
      <c r="AL84" s="13">
        <v>1</v>
      </c>
      <c r="AM84" s="13">
        <v>1</v>
      </c>
      <c r="AN84" s="13">
        <v>1</v>
      </c>
      <c r="AO84" s="13">
        <v>1</v>
      </c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>
        <v>0.37</v>
      </c>
      <c r="BC84" s="13">
        <v>0.97</v>
      </c>
      <c r="BD84" s="22">
        <v>1</v>
      </c>
      <c r="BE84" s="22">
        <v>1</v>
      </c>
      <c r="BF84" s="22">
        <v>1</v>
      </c>
      <c r="BG84" s="22">
        <v>1</v>
      </c>
      <c r="BH84" s="22">
        <v>1</v>
      </c>
      <c r="BI84" s="22">
        <v>1</v>
      </c>
      <c r="BJ84" s="22">
        <v>1</v>
      </c>
      <c r="BK84" s="22">
        <v>1</v>
      </c>
      <c r="BL84" s="22">
        <v>1</v>
      </c>
      <c r="BM84" s="22">
        <v>1</v>
      </c>
      <c r="BN84" s="22">
        <v>1</v>
      </c>
      <c r="BO84" s="22">
        <v>1</v>
      </c>
      <c r="BP84" s="22">
        <v>1</v>
      </c>
      <c r="BQ84" s="22">
        <v>1</v>
      </c>
      <c r="BR84" s="22">
        <v>1</v>
      </c>
      <c r="BS84" s="22">
        <v>1</v>
      </c>
      <c r="BT84" s="22">
        <v>1</v>
      </c>
      <c r="BU84" s="22">
        <v>1</v>
      </c>
      <c r="BV84" s="22">
        <v>1</v>
      </c>
      <c r="BW84" s="22">
        <v>1</v>
      </c>
      <c r="BX84" s="22">
        <v>1</v>
      </c>
      <c r="BY84" s="22">
        <v>1</v>
      </c>
    </row>
    <row r="85" spans="1:77" hidden="1" outlineLevel="2">
      <c r="A85" s="15" t="s">
        <v>254</v>
      </c>
      <c r="B85" s="14" t="s">
        <v>255</v>
      </c>
      <c r="C85" s="15" t="s">
        <v>22</v>
      </c>
      <c r="D85" s="15" t="s">
        <v>256</v>
      </c>
      <c r="E85" s="15" t="s">
        <v>257</v>
      </c>
      <c r="F85" s="16">
        <f t="shared" si="0"/>
        <v>7755975.4658370521</v>
      </c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>
        <v>0.8</v>
      </c>
      <c r="U85" s="13">
        <v>1</v>
      </c>
      <c r="V85" s="13">
        <v>1</v>
      </c>
      <c r="W85" s="13">
        <v>1</v>
      </c>
      <c r="X85" s="13">
        <v>1</v>
      </c>
      <c r="Y85" s="13">
        <v>1</v>
      </c>
      <c r="Z85" s="13">
        <v>1</v>
      </c>
      <c r="AA85" s="13">
        <v>1</v>
      </c>
      <c r="AB85" s="13">
        <v>1</v>
      </c>
      <c r="AC85" s="13">
        <v>1</v>
      </c>
      <c r="AD85" s="13">
        <v>1</v>
      </c>
      <c r="AE85" s="13">
        <v>1</v>
      </c>
      <c r="AF85" s="13">
        <v>1</v>
      </c>
      <c r="AG85" s="13">
        <v>1</v>
      </c>
      <c r="AH85" s="13">
        <v>1</v>
      </c>
      <c r="AI85" s="13">
        <v>1</v>
      </c>
      <c r="AJ85" s="13">
        <v>1</v>
      </c>
      <c r="AK85" s="13">
        <v>1</v>
      </c>
      <c r="AL85" s="13">
        <v>1</v>
      </c>
      <c r="AM85" s="13">
        <v>1</v>
      </c>
      <c r="AN85" s="13">
        <v>1</v>
      </c>
      <c r="AO85" s="13">
        <v>1</v>
      </c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22">
        <v>1</v>
      </c>
      <c r="BE85" s="22">
        <v>1</v>
      </c>
      <c r="BF85" s="22">
        <v>1</v>
      </c>
      <c r="BG85" s="22">
        <v>1</v>
      </c>
      <c r="BH85" s="22">
        <v>1</v>
      </c>
      <c r="BI85" s="22">
        <v>1</v>
      </c>
      <c r="BJ85" s="22">
        <v>1</v>
      </c>
      <c r="BK85" s="22">
        <v>1</v>
      </c>
      <c r="BL85" s="22">
        <v>1</v>
      </c>
      <c r="BM85" s="22">
        <v>1</v>
      </c>
      <c r="BN85" s="22">
        <v>1</v>
      </c>
      <c r="BO85" s="22">
        <v>1</v>
      </c>
      <c r="BP85" s="22">
        <v>1</v>
      </c>
      <c r="BQ85" s="22">
        <v>1</v>
      </c>
      <c r="BR85" s="22">
        <v>1</v>
      </c>
      <c r="BS85" s="22">
        <v>1</v>
      </c>
      <c r="BT85" s="22">
        <v>1</v>
      </c>
      <c r="BU85" s="22">
        <v>1</v>
      </c>
      <c r="BV85" s="22">
        <v>1</v>
      </c>
      <c r="BW85" s="22">
        <v>1</v>
      </c>
      <c r="BX85" s="22">
        <v>1</v>
      </c>
      <c r="BY85" s="22">
        <v>1</v>
      </c>
    </row>
    <row r="86" spans="1:77" hidden="1" outlineLevel="2">
      <c r="A86" s="15" t="s">
        <v>258</v>
      </c>
      <c r="B86" s="14" t="s">
        <v>259</v>
      </c>
      <c r="C86" s="15" t="s">
        <v>260</v>
      </c>
      <c r="D86" s="15" t="s">
        <v>261</v>
      </c>
      <c r="E86" s="15" t="s">
        <v>262</v>
      </c>
      <c r="F86" s="16">
        <f t="shared" si="0"/>
        <v>7755975.4658370521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>
        <v>0.75</v>
      </c>
      <c r="T86" s="13">
        <v>1</v>
      </c>
      <c r="U86" s="13">
        <v>1</v>
      </c>
      <c r="V86" s="13">
        <v>1</v>
      </c>
      <c r="W86" s="13">
        <v>1</v>
      </c>
      <c r="X86" s="13">
        <v>1</v>
      </c>
      <c r="Y86" s="13">
        <v>1</v>
      </c>
      <c r="Z86" s="13">
        <v>1</v>
      </c>
      <c r="AA86" s="13">
        <v>1</v>
      </c>
      <c r="AB86" s="13">
        <v>1</v>
      </c>
      <c r="AC86" s="13">
        <v>1</v>
      </c>
      <c r="AD86" s="13">
        <v>1</v>
      </c>
      <c r="AE86" s="13">
        <v>1</v>
      </c>
      <c r="AF86" s="13">
        <v>1</v>
      </c>
      <c r="AG86" s="13">
        <v>1</v>
      </c>
      <c r="AH86" s="13">
        <v>1</v>
      </c>
      <c r="AI86" s="13">
        <v>1</v>
      </c>
      <c r="AJ86" s="13">
        <v>1</v>
      </c>
      <c r="AK86" s="13">
        <v>1</v>
      </c>
      <c r="AL86" s="13">
        <v>1</v>
      </c>
      <c r="AM86" s="13">
        <v>1</v>
      </c>
      <c r="AN86" s="13">
        <v>1</v>
      </c>
      <c r="AO86" s="13">
        <v>1</v>
      </c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>
        <v>0.75</v>
      </c>
      <c r="BD86" s="22">
        <v>1</v>
      </c>
      <c r="BE86" s="22">
        <v>1</v>
      </c>
      <c r="BF86" s="22">
        <v>1</v>
      </c>
      <c r="BG86" s="22">
        <v>1</v>
      </c>
      <c r="BH86" s="22">
        <v>1</v>
      </c>
      <c r="BI86" s="22">
        <v>1</v>
      </c>
      <c r="BJ86" s="22">
        <v>1</v>
      </c>
      <c r="BK86" s="22">
        <v>1</v>
      </c>
      <c r="BL86" s="22">
        <v>1</v>
      </c>
      <c r="BM86" s="22">
        <v>1</v>
      </c>
      <c r="BN86" s="22">
        <v>1</v>
      </c>
      <c r="BO86" s="22">
        <v>1</v>
      </c>
      <c r="BP86" s="22">
        <v>1</v>
      </c>
      <c r="BQ86" s="22">
        <v>1</v>
      </c>
      <c r="BR86" s="22">
        <v>1</v>
      </c>
      <c r="BS86" s="22">
        <v>1</v>
      </c>
      <c r="BT86" s="22">
        <v>1</v>
      </c>
      <c r="BU86" s="22">
        <v>1</v>
      </c>
      <c r="BV86" s="22">
        <v>1</v>
      </c>
      <c r="BW86" s="22">
        <v>1</v>
      </c>
      <c r="BX86" s="22">
        <v>1</v>
      </c>
      <c r="BY86" s="22">
        <v>1</v>
      </c>
    </row>
    <row r="87" spans="1:77" hidden="1" outlineLevel="2">
      <c r="A87" s="15" t="s">
        <v>263</v>
      </c>
      <c r="B87" s="14" t="s">
        <v>264</v>
      </c>
      <c r="C87" s="15" t="s">
        <v>168</v>
      </c>
      <c r="D87" s="15" t="s">
        <v>265</v>
      </c>
      <c r="E87" s="15" t="s">
        <v>266</v>
      </c>
      <c r="F87" s="16">
        <f t="shared" si="0"/>
        <v>7755975.4658370521</v>
      </c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>
        <v>1</v>
      </c>
      <c r="U87" s="13">
        <v>1</v>
      </c>
      <c r="V87" s="13">
        <v>1</v>
      </c>
      <c r="W87" s="13">
        <v>1</v>
      </c>
      <c r="X87" s="13">
        <v>1</v>
      </c>
      <c r="Y87" s="13">
        <v>1</v>
      </c>
      <c r="Z87" s="13">
        <v>1</v>
      </c>
      <c r="AA87" s="13">
        <v>1</v>
      </c>
      <c r="AB87" s="13">
        <v>1</v>
      </c>
      <c r="AC87" s="13">
        <v>1</v>
      </c>
      <c r="AD87" s="13">
        <v>1</v>
      </c>
      <c r="AE87" s="13">
        <v>1</v>
      </c>
      <c r="AF87" s="13">
        <v>1</v>
      </c>
      <c r="AG87" s="13">
        <v>1</v>
      </c>
      <c r="AH87" s="13">
        <v>1</v>
      </c>
      <c r="AI87" s="13">
        <v>1</v>
      </c>
      <c r="AJ87" s="13">
        <v>1</v>
      </c>
      <c r="AK87" s="13">
        <v>1</v>
      </c>
      <c r="AL87" s="13">
        <v>1</v>
      </c>
      <c r="AM87" s="13">
        <v>1</v>
      </c>
      <c r="AN87" s="13">
        <v>1</v>
      </c>
      <c r="AO87" s="13">
        <v>1</v>
      </c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22">
        <v>1</v>
      </c>
      <c r="BE87" s="22">
        <v>1</v>
      </c>
      <c r="BF87" s="22">
        <v>1</v>
      </c>
      <c r="BG87" s="22">
        <v>1</v>
      </c>
      <c r="BH87" s="22">
        <v>1</v>
      </c>
      <c r="BI87" s="22">
        <v>1</v>
      </c>
      <c r="BJ87" s="22">
        <v>1</v>
      </c>
      <c r="BK87" s="22">
        <v>1</v>
      </c>
      <c r="BL87" s="22">
        <v>1</v>
      </c>
      <c r="BM87" s="22">
        <v>1</v>
      </c>
      <c r="BN87" s="22">
        <v>1</v>
      </c>
      <c r="BO87" s="22">
        <v>1</v>
      </c>
      <c r="BP87" s="22">
        <v>1</v>
      </c>
      <c r="BQ87" s="22">
        <v>1</v>
      </c>
      <c r="BR87" s="22">
        <v>1</v>
      </c>
      <c r="BS87" s="22">
        <v>1</v>
      </c>
      <c r="BT87" s="22">
        <v>1</v>
      </c>
      <c r="BU87" s="22">
        <v>1</v>
      </c>
      <c r="BV87" s="22">
        <v>1</v>
      </c>
      <c r="BW87" s="22">
        <v>1</v>
      </c>
      <c r="BX87" s="22">
        <v>1</v>
      </c>
      <c r="BY87" s="22">
        <v>1</v>
      </c>
    </row>
    <row r="88" spans="1:77" hidden="1" outlineLevel="2">
      <c r="A88" s="15" t="s">
        <v>267</v>
      </c>
      <c r="B88" s="14" t="s">
        <v>268</v>
      </c>
      <c r="C88" s="15" t="s">
        <v>181</v>
      </c>
      <c r="D88" s="15" t="s">
        <v>44</v>
      </c>
      <c r="E88" s="15" t="s">
        <v>269</v>
      </c>
      <c r="F88" s="16">
        <f t="shared" si="0"/>
        <v>7755975.4658370521</v>
      </c>
      <c r="G88" s="13"/>
      <c r="H88" s="13"/>
      <c r="I88" s="13"/>
      <c r="J88" s="13"/>
      <c r="K88" s="13"/>
      <c r="L88" s="13">
        <v>0.26</v>
      </c>
      <c r="M88" s="13">
        <v>0.63</v>
      </c>
      <c r="N88" s="13">
        <v>1</v>
      </c>
      <c r="O88" s="13">
        <v>1</v>
      </c>
      <c r="P88" s="13">
        <v>1</v>
      </c>
      <c r="Q88" s="13">
        <v>1</v>
      </c>
      <c r="R88" s="13">
        <v>1</v>
      </c>
      <c r="S88" s="13">
        <v>1</v>
      </c>
      <c r="T88" s="13">
        <v>1</v>
      </c>
      <c r="U88" s="13">
        <v>1</v>
      </c>
      <c r="V88" s="13">
        <v>1</v>
      </c>
      <c r="W88" s="13">
        <v>1</v>
      </c>
      <c r="X88" s="13">
        <v>1</v>
      </c>
      <c r="Y88" s="13">
        <v>1</v>
      </c>
      <c r="Z88" s="13">
        <v>1</v>
      </c>
      <c r="AA88" s="13">
        <v>1</v>
      </c>
      <c r="AB88" s="13">
        <v>1</v>
      </c>
      <c r="AC88" s="13">
        <v>1</v>
      </c>
      <c r="AD88" s="13">
        <v>1</v>
      </c>
      <c r="AE88" s="13">
        <v>1</v>
      </c>
      <c r="AF88" s="13">
        <v>1</v>
      </c>
      <c r="AG88" s="13">
        <v>1</v>
      </c>
      <c r="AH88" s="13">
        <v>1</v>
      </c>
      <c r="AI88" s="13">
        <v>1</v>
      </c>
      <c r="AJ88" s="13">
        <v>1</v>
      </c>
      <c r="AK88" s="13">
        <v>1</v>
      </c>
      <c r="AL88" s="13">
        <v>1</v>
      </c>
      <c r="AM88" s="13">
        <v>1</v>
      </c>
      <c r="AN88" s="13">
        <v>1</v>
      </c>
      <c r="AO88" s="13">
        <v>1</v>
      </c>
      <c r="AQ88" s="13"/>
      <c r="AR88" s="13"/>
      <c r="AS88" s="13"/>
      <c r="AT88" s="13"/>
      <c r="AU88" s="13"/>
      <c r="AV88" s="13">
        <v>0.09</v>
      </c>
      <c r="AW88" s="13">
        <v>0.43</v>
      </c>
      <c r="AX88" s="13">
        <v>0.94</v>
      </c>
      <c r="AY88" s="13">
        <v>1</v>
      </c>
      <c r="AZ88" s="13">
        <v>1</v>
      </c>
      <c r="BA88" s="13">
        <v>1</v>
      </c>
      <c r="BB88" s="13">
        <v>1</v>
      </c>
      <c r="BC88" s="13">
        <v>1</v>
      </c>
      <c r="BD88" s="22">
        <v>1</v>
      </c>
      <c r="BE88" s="22">
        <v>1</v>
      </c>
      <c r="BF88" s="22">
        <v>1</v>
      </c>
      <c r="BG88" s="22">
        <v>1</v>
      </c>
      <c r="BH88" s="22">
        <v>1</v>
      </c>
      <c r="BI88" s="22">
        <v>1</v>
      </c>
      <c r="BJ88" s="22">
        <v>1</v>
      </c>
      <c r="BK88" s="22">
        <v>1</v>
      </c>
      <c r="BL88" s="22">
        <v>1</v>
      </c>
      <c r="BM88" s="22">
        <v>1</v>
      </c>
      <c r="BN88" s="22">
        <v>1</v>
      </c>
      <c r="BO88" s="22">
        <v>1</v>
      </c>
      <c r="BP88" s="22">
        <v>1</v>
      </c>
      <c r="BQ88" s="22">
        <v>1</v>
      </c>
      <c r="BR88" s="22">
        <v>1</v>
      </c>
      <c r="BS88" s="22">
        <v>1</v>
      </c>
      <c r="BT88" s="22">
        <v>1</v>
      </c>
      <c r="BU88" s="22">
        <v>1</v>
      </c>
      <c r="BV88" s="22">
        <v>1</v>
      </c>
      <c r="BW88" s="22">
        <v>1</v>
      </c>
      <c r="BX88" s="22">
        <v>1</v>
      </c>
      <c r="BY88" s="22">
        <v>1</v>
      </c>
    </row>
    <row r="89" spans="1:77" hidden="1" outlineLevel="2">
      <c r="A89" s="15" t="s">
        <v>270</v>
      </c>
      <c r="B89" s="14" t="s">
        <v>271</v>
      </c>
      <c r="C89" s="15" t="s">
        <v>168</v>
      </c>
      <c r="D89" s="15" t="s">
        <v>238</v>
      </c>
      <c r="E89" s="15" t="s">
        <v>272</v>
      </c>
      <c r="F89" s="16">
        <f t="shared" si="0"/>
        <v>7755975.4658370521</v>
      </c>
      <c r="G89" s="13"/>
      <c r="H89" s="13"/>
      <c r="I89" s="13"/>
      <c r="J89" s="13"/>
      <c r="K89" s="13"/>
      <c r="L89" s="13"/>
      <c r="M89" s="13"/>
      <c r="N89" s="13"/>
      <c r="O89" s="13">
        <v>1</v>
      </c>
      <c r="P89" s="13">
        <v>1</v>
      </c>
      <c r="Q89" s="13">
        <v>1</v>
      </c>
      <c r="R89" s="13">
        <v>1</v>
      </c>
      <c r="S89" s="13">
        <v>1</v>
      </c>
      <c r="T89" s="13">
        <v>1</v>
      </c>
      <c r="U89" s="13">
        <v>1</v>
      </c>
      <c r="V89" s="13">
        <v>1</v>
      </c>
      <c r="W89" s="13">
        <v>1</v>
      </c>
      <c r="X89" s="13">
        <v>1</v>
      </c>
      <c r="Y89" s="13">
        <v>1</v>
      </c>
      <c r="Z89" s="13">
        <v>1</v>
      </c>
      <c r="AA89" s="13">
        <v>1</v>
      </c>
      <c r="AB89" s="13">
        <v>1</v>
      </c>
      <c r="AC89" s="13">
        <v>1</v>
      </c>
      <c r="AD89" s="13">
        <v>1</v>
      </c>
      <c r="AE89" s="13">
        <v>1</v>
      </c>
      <c r="AF89" s="13">
        <v>1</v>
      </c>
      <c r="AG89" s="13">
        <v>1</v>
      </c>
      <c r="AH89" s="13">
        <v>1</v>
      </c>
      <c r="AI89" s="13">
        <v>1</v>
      </c>
      <c r="AJ89" s="13">
        <v>1</v>
      </c>
      <c r="AK89" s="13">
        <v>1</v>
      </c>
      <c r="AL89" s="13">
        <v>1</v>
      </c>
      <c r="AM89" s="13">
        <v>1</v>
      </c>
      <c r="AN89" s="13">
        <v>1</v>
      </c>
      <c r="AO89" s="13">
        <v>1</v>
      </c>
      <c r="AQ89" s="13"/>
      <c r="AR89" s="13"/>
      <c r="AS89" s="13"/>
      <c r="AT89" s="13"/>
      <c r="AU89" s="13"/>
      <c r="AV89" s="13"/>
      <c r="AW89" s="13"/>
      <c r="AX89" s="13"/>
      <c r="AY89" s="13">
        <v>1</v>
      </c>
      <c r="AZ89" s="13">
        <v>1</v>
      </c>
      <c r="BA89" s="13">
        <v>1</v>
      </c>
      <c r="BB89" s="13">
        <v>1</v>
      </c>
      <c r="BC89" s="13">
        <v>1</v>
      </c>
      <c r="BD89" s="22">
        <v>1</v>
      </c>
      <c r="BE89" s="22">
        <v>1</v>
      </c>
      <c r="BF89" s="22">
        <v>1</v>
      </c>
      <c r="BG89" s="22">
        <v>1</v>
      </c>
      <c r="BH89" s="22">
        <v>1</v>
      </c>
      <c r="BI89" s="22">
        <v>1</v>
      </c>
      <c r="BJ89" s="22">
        <v>1</v>
      </c>
      <c r="BK89" s="22">
        <v>1</v>
      </c>
      <c r="BL89" s="22">
        <v>1</v>
      </c>
      <c r="BM89" s="22">
        <v>1</v>
      </c>
      <c r="BN89" s="22">
        <v>1</v>
      </c>
      <c r="BO89" s="22">
        <v>1</v>
      </c>
      <c r="BP89" s="22">
        <v>1</v>
      </c>
      <c r="BQ89" s="22">
        <v>1</v>
      </c>
      <c r="BR89" s="22">
        <v>1</v>
      </c>
      <c r="BS89" s="22">
        <v>1</v>
      </c>
      <c r="BT89" s="22">
        <v>1</v>
      </c>
      <c r="BU89" s="22">
        <v>1</v>
      </c>
      <c r="BV89" s="22">
        <v>1</v>
      </c>
      <c r="BW89" s="22">
        <v>1</v>
      </c>
      <c r="BX89" s="22">
        <v>1</v>
      </c>
      <c r="BY89" s="22">
        <v>1</v>
      </c>
    </row>
    <row r="90" spans="1:77" hidden="1" outlineLevel="2">
      <c r="A90" s="6" t="s">
        <v>273</v>
      </c>
      <c r="B90" s="5" t="s">
        <v>274</v>
      </c>
      <c r="C90" s="6" t="s">
        <v>275</v>
      </c>
      <c r="D90" s="6" t="s">
        <v>197</v>
      </c>
      <c r="E90" s="6" t="s">
        <v>276</v>
      </c>
      <c r="F90" s="7">
        <f>+$F$68/3</f>
        <v>100827681.05588168</v>
      </c>
      <c r="G90" s="13"/>
      <c r="H90" s="13">
        <v>0.06</v>
      </c>
      <c r="I90" s="13">
        <v>0.15</v>
      </c>
      <c r="J90" s="13">
        <v>0.24</v>
      </c>
      <c r="K90" s="13">
        <v>0.32</v>
      </c>
      <c r="L90" s="13">
        <v>0.32</v>
      </c>
      <c r="M90" s="13">
        <v>0.32</v>
      </c>
      <c r="N90" s="13">
        <v>0.32</v>
      </c>
      <c r="O90" s="13">
        <v>0.32</v>
      </c>
      <c r="P90" s="13">
        <v>0.32</v>
      </c>
      <c r="Q90" s="13">
        <v>0.39</v>
      </c>
      <c r="R90" s="13">
        <v>0.48</v>
      </c>
      <c r="S90" s="13">
        <v>0.56999999999999995</v>
      </c>
      <c r="T90" s="13">
        <v>0.66</v>
      </c>
      <c r="U90" s="13">
        <v>0.76</v>
      </c>
      <c r="V90" s="13">
        <v>0.85</v>
      </c>
      <c r="W90" s="13">
        <v>0.94</v>
      </c>
      <c r="X90" s="13">
        <v>1</v>
      </c>
      <c r="Y90" s="13">
        <v>1</v>
      </c>
      <c r="Z90" s="13">
        <v>1</v>
      </c>
      <c r="AA90" s="13">
        <v>1</v>
      </c>
      <c r="AB90" s="13">
        <v>1</v>
      </c>
      <c r="AC90" s="13">
        <v>1</v>
      </c>
      <c r="AD90" s="13">
        <v>1</v>
      </c>
      <c r="AE90" s="13">
        <v>1</v>
      </c>
      <c r="AF90" s="13">
        <v>1</v>
      </c>
      <c r="AG90" s="13">
        <v>1</v>
      </c>
      <c r="AH90" s="13">
        <v>1</v>
      </c>
      <c r="AI90" s="13">
        <v>1</v>
      </c>
      <c r="AJ90" s="13">
        <v>1</v>
      </c>
      <c r="AK90" s="13">
        <v>1</v>
      </c>
      <c r="AL90" s="13">
        <v>1</v>
      </c>
      <c r="AM90" s="13">
        <v>1</v>
      </c>
      <c r="AN90" s="13">
        <v>1</v>
      </c>
      <c r="AO90" s="13">
        <v>1</v>
      </c>
      <c r="AQ90" s="13"/>
      <c r="AR90" s="13"/>
      <c r="AS90" s="13">
        <v>0.12</v>
      </c>
      <c r="AT90" s="13">
        <v>0.21</v>
      </c>
      <c r="AU90" s="13">
        <v>0.28999999999999998</v>
      </c>
      <c r="AV90" s="13">
        <v>0.32</v>
      </c>
      <c r="AW90" s="13">
        <v>0.32</v>
      </c>
      <c r="AX90" s="13">
        <v>0.32</v>
      </c>
      <c r="AY90" s="13">
        <v>0.32</v>
      </c>
      <c r="AZ90" s="13">
        <v>0.32</v>
      </c>
      <c r="BA90" s="13">
        <v>0.35</v>
      </c>
      <c r="BB90" s="13">
        <v>0.44</v>
      </c>
      <c r="BC90" s="13">
        <v>0.56999999999999995</v>
      </c>
      <c r="BD90" s="22">
        <v>0.74</v>
      </c>
      <c r="BE90" s="22">
        <v>0.74</v>
      </c>
      <c r="BF90" s="22">
        <v>0.84</v>
      </c>
      <c r="BG90" s="22">
        <v>0.84</v>
      </c>
      <c r="BH90" s="20">
        <v>0.98</v>
      </c>
      <c r="BI90" s="20">
        <v>1</v>
      </c>
      <c r="BJ90" s="20">
        <v>1</v>
      </c>
      <c r="BK90" s="20">
        <v>1</v>
      </c>
      <c r="BL90" s="20">
        <v>1</v>
      </c>
      <c r="BM90" s="20">
        <v>1</v>
      </c>
      <c r="BN90" s="20">
        <v>1</v>
      </c>
      <c r="BO90" s="20">
        <v>1</v>
      </c>
      <c r="BP90" s="20">
        <v>1</v>
      </c>
      <c r="BQ90" s="20">
        <v>1</v>
      </c>
      <c r="BR90" s="20">
        <v>1</v>
      </c>
      <c r="BS90" s="20">
        <v>1</v>
      </c>
      <c r="BT90" s="20">
        <v>1</v>
      </c>
      <c r="BU90" s="20">
        <v>1</v>
      </c>
      <c r="BV90" s="20">
        <v>1</v>
      </c>
      <c r="BW90" s="20">
        <v>1</v>
      </c>
      <c r="BX90" s="20">
        <v>1</v>
      </c>
      <c r="BY90" s="20">
        <v>1</v>
      </c>
    </row>
    <row r="91" spans="1:77" hidden="1" outlineLevel="2">
      <c r="A91" s="15" t="s">
        <v>277</v>
      </c>
      <c r="B91" s="14" t="s">
        <v>278</v>
      </c>
      <c r="C91" s="15" t="s">
        <v>188</v>
      </c>
      <c r="D91" s="15" t="s">
        <v>197</v>
      </c>
      <c r="E91" s="15" t="s">
        <v>279</v>
      </c>
      <c r="F91" s="16">
        <f t="shared" ref="F91:F97" si="1">+$F$90/7</f>
        <v>14403954.436554525</v>
      </c>
      <c r="G91" s="13"/>
      <c r="H91" s="13">
        <v>0.27</v>
      </c>
      <c r="I91" s="13">
        <v>0.7</v>
      </c>
      <c r="J91" s="13">
        <v>1</v>
      </c>
      <c r="K91" s="13">
        <v>1</v>
      </c>
      <c r="L91" s="13">
        <v>1</v>
      </c>
      <c r="M91" s="13">
        <v>1</v>
      </c>
      <c r="N91" s="13">
        <v>1</v>
      </c>
      <c r="O91" s="13">
        <v>1</v>
      </c>
      <c r="P91" s="13">
        <v>1</v>
      </c>
      <c r="Q91" s="13">
        <v>1</v>
      </c>
      <c r="R91" s="13">
        <v>1</v>
      </c>
      <c r="S91" s="13">
        <v>1</v>
      </c>
      <c r="T91" s="13">
        <v>1</v>
      </c>
      <c r="U91" s="13">
        <v>1</v>
      </c>
      <c r="V91" s="13">
        <v>1</v>
      </c>
      <c r="W91" s="13">
        <v>1</v>
      </c>
      <c r="X91" s="13">
        <v>1</v>
      </c>
      <c r="Y91" s="13">
        <v>1</v>
      </c>
      <c r="Z91" s="13">
        <v>1</v>
      </c>
      <c r="AA91" s="13">
        <v>1</v>
      </c>
      <c r="AB91" s="13">
        <v>1</v>
      </c>
      <c r="AC91" s="13">
        <v>1</v>
      </c>
      <c r="AD91" s="13">
        <v>1</v>
      </c>
      <c r="AE91" s="13">
        <v>1</v>
      </c>
      <c r="AF91" s="13">
        <v>1</v>
      </c>
      <c r="AG91" s="13">
        <v>1</v>
      </c>
      <c r="AH91" s="13">
        <v>1</v>
      </c>
      <c r="AI91" s="13">
        <v>1</v>
      </c>
      <c r="AJ91" s="13">
        <v>1</v>
      </c>
      <c r="AK91" s="13">
        <v>1</v>
      </c>
      <c r="AL91" s="13">
        <v>1</v>
      </c>
      <c r="AM91" s="13">
        <v>1</v>
      </c>
      <c r="AN91" s="13">
        <v>1</v>
      </c>
      <c r="AO91" s="13">
        <v>1</v>
      </c>
      <c r="AQ91" s="13"/>
      <c r="AR91" s="13"/>
      <c r="AS91" s="13">
        <v>0.56999999999999995</v>
      </c>
      <c r="AT91" s="13">
        <v>0.97</v>
      </c>
      <c r="AU91" s="13">
        <v>1</v>
      </c>
      <c r="AV91" s="13">
        <v>1</v>
      </c>
      <c r="AW91" s="13">
        <v>1</v>
      </c>
      <c r="AX91" s="13">
        <v>1</v>
      </c>
      <c r="AY91" s="13">
        <v>1</v>
      </c>
      <c r="AZ91" s="13">
        <v>1</v>
      </c>
      <c r="BA91" s="13">
        <v>1</v>
      </c>
      <c r="BB91" s="13">
        <v>1</v>
      </c>
      <c r="BC91" s="13">
        <v>1</v>
      </c>
      <c r="BD91" s="22">
        <v>1</v>
      </c>
      <c r="BE91" s="22">
        <v>1</v>
      </c>
      <c r="BF91" s="22">
        <v>1</v>
      </c>
      <c r="BG91" s="22">
        <v>1</v>
      </c>
      <c r="BH91" s="22">
        <v>1</v>
      </c>
      <c r="BI91" s="22">
        <v>1</v>
      </c>
      <c r="BJ91" s="22">
        <v>1</v>
      </c>
      <c r="BK91" s="22">
        <v>1</v>
      </c>
      <c r="BL91" s="22">
        <v>1</v>
      </c>
      <c r="BM91" s="22">
        <v>1</v>
      </c>
      <c r="BN91" s="22">
        <v>1</v>
      </c>
      <c r="BO91" s="22">
        <v>1</v>
      </c>
      <c r="BP91" s="22">
        <v>1</v>
      </c>
      <c r="BQ91" s="22">
        <v>1</v>
      </c>
      <c r="BR91" s="22">
        <v>1</v>
      </c>
      <c r="BS91" s="22">
        <v>1</v>
      </c>
      <c r="BT91" s="22">
        <v>1</v>
      </c>
      <c r="BU91" s="22">
        <v>1</v>
      </c>
      <c r="BV91" s="22">
        <v>1</v>
      </c>
      <c r="BW91" s="22">
        <v>1</v>
      </c>
      <c r="BX91" s="22">
        <v>1</v>
      </c>
      <c r="BY91" s="22">
        <v>1</v>
      </c>
    </row>
    <row r="92" spans="1:77" hidden="1" outlineLevel="2">
      <c r="A92" s="15" t="s">
        <v>280</v>
      </c>
      <c r="B92" s="14" t="s">
        <v>281</v>
      </c>
      <c r="C92" s="15" t="s">
        <v>22</v>
      </c>
      <c r="D92" s="15" t="s">
        <v>282</v>
      </c>
      <c r="E92" s="15" t="s">
        <v>283</v>
      </c>
      <c r="F92" s="16">
        <f t="shared" si="1"/>
        <v>14403954.436554525</v>
      </c>
      <c r="G92" s="13"/>
      <c r="H92" s="13"/>
      <c r="I92" s="13"/>
      <c r="J92" s="13">
        <v>0.27</v>
      </c>
      <c r="K92" s="13">
        <v>1</v>
      </c>
      <c r="L92" s="13">
        <v>1</v>
      </c>
      <c r="M92" s="13">
        <v>1</v>
      </c>
      <c r="N92" s="13">
        <v>1</v>
      </c>
      <c r="O92" s="13">
        <v>1</v>
      </c>
      <c r="P92" s="13">
        <v>1</v>
      </c>
      <c r="Q92" s="13">
        <v>1</v>
      </c>
      <c r="R92" s="13">
        <v>1</v>
      </c>
      <c r="S92" s="13">
        <v>1</v>
      </c>
      <c r="T92" s="13">
        <v>1</v>
      </c>
      <c r="U92" s="13">
        <v>1</v>
      </c>
      <c r="V92" s="13">
        <v>1</v>
      </c>
      <c r="W92" s="13">
        <v>1</v>
      </c>
      <c r="X92" s="13">
        <v>1</v>
      </c>
      <c r="Y92" s="13">
        <v>1</v>
      </c>
      <c r="Z92" s="13">
        <v>1</v>
      </c>
      <c r="AA92" s="13">
        <v>1</v>
      </c>
      <c r="AB92" s="13">
        <v>1</v>
      </c>
      <c r="AC92" s="13">
        <v>1</v>
      </c>
      <c r="AD92" s="13">
        <v>1</v>
      </c>
      <c r="AE92" s="13">
        <v>1</v>
      </c>
      <c r="AF92" s="13">
        <v>1</v>
      </c>
      <c r="AG92" s="13">
        <v>1</v>
      </c>
      <c r="AH92" s="13">
        <v>1</v>
      </c>
      <c r="AI92" s="13">
        <v>1</v>
      </c>
      <c r="AJ92" s="13">
        <v>1</v>
      </c>
      <c r="AK92" s="13">
        <v>1</v>
      </c>
      <c r="AL92" s="13">
        <v>1</v>
      </c>
      <c r="AM92" s="13">
        <v>1</v>
      </c>
      <c r="AN92" s="13">
        <v>1</v>
      </c>
      <c r="AO92" s="13">
        <v>1</v>
      </c>
      <c r="AQ92" s="13"/>
      <c r="AR92" s="13"/>
      <c r="AS92" s="13"/>
      <c r="AT92" s="13"/>
      <c r="AU92" s="13">
        <v>0.73</v>
      </c>
      <c r="AV92" s="13">
        <v>1</v>
      </c>
      <c r="AW92" s="13">
        <v>1</v>
      </c>
      <c r="AX92" s="13">
        <v>1</v>
      </c>
      <c r="AY92" s="13">
        <v>1</v>
      </c>
      <c r="AZ92" s="13">
        <v>1</v>
      </c>
      <c r="BA92" s="13">
        <v>1</v>
      </c>
      <c r="BB92" s="13">
        <v>1</v>
      </c>
      <c r="BC92" s="13">
        <v>1</v>
      </c>
      <c r="BD92" s="22">
        <v>1</v>
      </c>
      <c r="BE92" s="22">
        <v>1</v>
      </c>
      <c r="BF92" s="22">
        <v>1</v>
      </c>
      <c r="BG92" s="22">
        <v>1</v>
      </c>
      <c r="BH92" s="22">
        <v>1</v>
      </c>
      <c r="BI92" s="22">
        <v>1</v>
      </c>
      <c r="BJ92" s="22">
        <v>1</v>
      </c>
      <c r="BK92" s="22">
        <v>1</v>
      </c>
      <c r="BL92" s="22">
        <v>1</v>
      </c>
      <c r="BM92" s="22">
        <v>1</v>
      </c>
      <c r="BN92" s="22">
        <v>1</v>
      </c>
      <c r="BO92" s="22">
        <v>1</v>
      </c>
      <c r="BP92" s="22">
        <v>1</v>
      </c>
      <c r="BQ92" s="22">
        <v>1</v>
      </c>
      <c r="BR92" s="22">
        <v>1</v>
      </c>
      <c r="BS92" s="22">
        <v>1</v>
      </c>
      <c r="BT92" s="22">
        <v>1</v>
      </c>
      <c r="BU92" s="22">
        <v>1</v>
      </c>
      <c r="BV92" s="22">
        <v>1</v>
      </c>
      <c r="BW92" s="22">
        <v>1</v>
      </c>
      <c r="BX92" s="22">
        <v>1</v>
      </c>
      <c r="BY92" s="22">
        <v>1</v>
      </c>
    </row>
    <row r="93" spans="1:77" hidden="1" outlineLevel="2">
      <c r="A93" s="15" t="s">
        <v>284</v>
      </c>
      <c r="B93" s="14" t="s">
        <v>285</v>
      </c>
      <c r="C93" s="15" t="s">
        <v>286</v>
      </c>
      <c r="D93" s="15" t="s">
        <v>122</v>
      </c>
      <c r="E93" s="15" t="s">
        <v>287</v>
      </c>
      <c r="F93" s="16">
        <f t="shared" si="1"/>
        <v>14403954.436554525</v>
      </c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>
        <v>0.2</v>
      </c>
      <c r="R93" s="13">
        <v>0.49</v>
      </c>
      <c r="S93" s="13">
        <v>0.76</v>
      </c>
      <c r="T93" s="13">
        <v>1</v>
      </c>
      <c r="U93" s="13">
        <v>1</v>
      </c>
      <c r="V93" s="13">
        <v>1</v>
      </c>
      <c r="W93" s="13">
        <v>1</v>
      </c>
      <c r="X93" s="13">
        <v>1</v>
      </c>
      <c r="Y93" s="13">
        <v>1</v>
      </c>
      <c r="Z93" s="13">
        <v>1</v>
      </c>
      <c r="AA93" s="13">
        <v>1</v>
      </c>
      <c r="AB93" s="13">
        <v>1</v>
      </c>
      <c r="AC93" s="13">
        <v>1</v>
      </c>
      <c r="AD93" s="13">
        <v>1</v>
      </c>
      <c r="AE93" s="13">
        <v>1</v>
      </c>
      <c r="AF93" s="13">
        <v>1</v>
      </c>
      <c r="AG93" s="13">
        <v>1</v>
      </c>
      <c r="AH93" s="13">
        <v>1</v>
      </c>
      <c r="AI93" s="13">
        <v>1</v>
      </c>
      <c r="AJ93" s="13">
        <v>1</v>
      </c>
      <c r="AK93" s="13">
        <v>1</v>
      </c>
      <c r="AL93" s="13">
        <v>1</v>
      </c>
      <c r="AM93" s="13">
        <v>1</v>
      </c>
      <c r="AN93" s="13">
        <v>1</v>
      </c>
      <c r="AO93" s="13">
        <v>1</v>
      </c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>
        <v>0.09</v>
      </c>
      <c r="BB93" s="13">
        <v>0.36</v>
      </c>
      <c r="BC93" s="13">
        <v>0.76</v>
      </c>
      <c r="BD93" s="22">
        <v>1</v>
      </c>
      <c r="BE93" s="22">
        <v>1</v>
      </c>
      <c r="BF93" s="22">
        <v>1</v>
      </c>
      <c r="BG93" s="22">
        <v>1</v>
      </c>
      <c r="BH93" s="22">
        <v>1</v>
      </c>
      <c r="BI93" s="22">
        <v>1</v>
      </c>
      <c r="BJ93" s="22">
        <v>1</v>
      </c>
      <c r="BK93" s="22">
        <v>1</v>
      </c>
      <c r="BL93" s="22">
        <v>1</v>
      </c>
      <c r="BM93" s="22">
        <v>1</v>
      </c>
      <c r="BN93" s="22">
        <v>1</v>
      </c>
      <c r="BO93" s="22">
        <v>1</v>
      </c>
      <c r="BP93" s="22">
        <v>1</v>
      </c>
      <c r="BQ93" s="22">
        <v>1</v>
      </c>
      <c r="BR93" s="22">
        <v>1</v>
      </c>
      <c r="BS93" s="22">
        <v>1</v>
      </c>
      <c r="BT93" s="22">
        <v>1</v>
      </c>
      <c r="BU93" s="22">
        <v>1</v>
      </c>
      <c r="BV93" s="22">
        <v>1</v>
      </c>
      <c r="BW93" s="22">
        <v>1</v>
      </c>
      <c r="BX93" s="22">
        <v>1</v>
      </c>
      <c r="BY93" s="22">
        <v>1</v>
      </c>
    </row>
    <row r="94" spans="1:77" hidden="1" outlineLevel="2">
      <c r="A94" s="15" t="s">
        <v>288</v>
      </c>
      <c r="B94" s="14" t="s">
        <v>289</v>
      </c>
      <c r="C94" s="15" t="s">
        <v>22</v>
      </c>
      <c r="D94" s="15" t="s">
        <v>290</v>
      </c>
      <c r="E94" s="15" t="s">
        <v>92</v>
      </c>
      <c r="F94" s="16">
        <f t="shared" si="1"/>
        <v>14403954.436554525</v>
      </c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>
        <v>0.13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22">
        <v>0.87</v>
      </c>
      <c r="BE94" s="22">
        <v>0.87</v>
      </c>
      <c r="BF94" s="22">
        <v>0.5</v>
      </c>
      <c r="BG94" s="22">
        <v>0.5</v>
      </c>
      <c r="BH94" s="22">
        <v>0.8</v>
      </c>
      <c r="BI94" s="22">
        <v>1</v>
      </c>
      <c r="BJ94" s="22">
        <v>1</v>
      </c>
      <c r="BK94" s="22">
        <v>1</v>
      </c>
      <c r="BL94" s="22">
        <v>1</v>
      </c>
      <c r="BM94" s="22">
        <v>1</v>
      </c>
      <c r="BN94" s="22">
        <v>1</v>
      </c>
      <c r="BO94" s="22">
        <v>1</v>
      </c>
      <c r="BP94" s="22">
        <v>1</v>
      </c>
      <c r="BQ94" s="22">
        <v>1</v>
      </c>
      <c r="BR94" s="22">
        <v>1</v>
      </c>
      <c r="BS94" s="22">
        <v>1</v>
      </c>
      <c r="BT94" s="22">
        <v>1</v>
      </c>
      <c r="BU94" s="22">
        <v>1</v>
      </c>
      <c r="BV94" s="22">
        <v>1</v>
      </c>
      <c r="BW94" s="22">
        <v>1</v>
      </c>
      <c r="BX94" s="22">
        <v>1</v>
      </c>
      <c r="BY94" s="22">
        <v>1</v>
      </c>
    </row>
    <row r="95" spans="1:77" hidden="1" outlineLevel="2">
      <c r="A95" s="15" t="s">
        <v>291</v>
      </c>
      <c r="B95" s="14" t="s">
        <v>292</v>
      </c>
      <c r="C95" s="15" t="s">
        <v>260</v>
      </c>
      <c r="D95" s="15" t="s">
        <v>293</v>
      </c>
      <c r="E95" s="15" t="s">
        <v>294</v>
      </c>
      <c r="F95" s="16">
        <f t="shared" si="1"/>
        <v>14403954.436554525</v>
      </c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>
        <v>1</v>
      </c>
      <c r="W95" s="13">
        <v>1</v>
      </c>
      <c r="X95" s="13">
        <v>1</v>
      </c>
      <c r="Y95" s="13">
        <v>1</v>
      </c>
      <c r="Z95" s="13">
        <v>1</v>
      </c>
      <c r="AA95" s="13">
        <v>1</v>
      </c>
      <c r="AB95" s="13">
        <v>1</v>
      </c>
      <c r="AC95" s="13">
        <v>1</v>
      </c>
      <c r="AD95" s="13">
        <v>1</v>
      </c>
      <c r="AE95" s="13">
        <v>1</v>
      </c>
      <c r="AF95" s="13">
        <v>1</v>
      </c>
      <c r="AG95" s="13">
        <v>1</v>
      </c>
      <c r="AH95" s="13">
        <v>1</v>
      </c>
      <c r="AI95" s="13">
        <v>1</v>
      </c>
      <c r="AJ95" s="13">
        <v>1</v>
      </c>
      <c r="AK95" s="13">
        <v>1</v>
      </c>
      <c r="AL95" s="13">
        <v>1</v>
      </c>
      <c r="AM95" s="13">
        <v>1</v>
      </c>
      <c r="AN95" s="13">
        <v>1</v>
      </c>
      <c r="AO95" s="13">
        <v>1</v>
      </c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22">
        <v>0</v>
      </c>
      <c r="BE95" s="22">
        <v>0</v>
      </c>
      <c r="BF95" s="22">
        <v>0.57999999999999996</v>
      </c>
      <c r="BG95" s="22">
        <v>0.57999999999999996</v>
      </c>
      <c r="BH95" s="22">
        <v>1</v>
      </c>
      <c r="BI95" s="22">
        <v>1</v>
      </c>
      <c r="BJ95" s="22">
        <v>1</v>
      </c>
      <c r="BK95" s="22">
        <v>1</v>
      </c>
      <c r="BL95" s="22">
        <v>1</v>
      </c>
      <c r="BM95" s="22">
        <v>1</v>
      </c>
      <c r="BN95" s="22">
        <v>1</v>
      </c>
      <c r="BO95" s="22">
        <v>1</v>
      </c>
      <c r="BP95" s="22">
        <v>1</v>
      </c>
      <c r="BQ95" s="22">
        <v>1</v>
      </c>
      <c r="BR95" s="22">
        <v>1</v>
      </c>
      <c r="BS95" s="22">
        <v>1</v>
      </c>
      <c r="BT95" s="22">
        <v>1</v>
      </c>
      <c r="BU95" s="22">
        <v>1</v>
      </c>
      <c r="BV95" s="22">
        <v>1</v>
      </c>
      <c r="BW95" s="22">
        <v>1</v>
      </c>
      <c r="BX95" s="22">
        <v>1</v>
      </c>
      <c r="BY95" s="22">
        <v>1</v>
      </c>
    </row>
    <row r="96" spans="1:77" hidden="1" outlineLevel="2">
      <c r="A96" s="15" t="s">
        <v>295</v>
      </c>
      <c r="B96" s="14" t="s">
        <v>296</v>
      </c>
      <c r="C96" s="15" t="s">
        <v>260</v>
      </c>
      <c r="D96" s="15" t="s">
        <v>297</v>
      </c>
      <c r="E96" s="15" t="s">
        <v>298</v>
      </c>
      <c r="F96" s="16">
        <f t="shared" si="1"/>
        <v>14403954.436554525</v>
      </c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>
        <v>0.08</v>
      </c>
      <c r="W96" s="13">
        <v>1</v>
      </c>
      <c r="X96" s="13">
        <v>1</v>
      </c>
      <c r="Y96" s="13">
        <v>1</v>
      </c>
      <c r="Z96" s="13">
        <v>1</v>
      </c>
      <c r="AA96" s="13">
        <v>1</v>
      </c>
      <c r="AB96" s="13">
        <v>1</v>
      </c>
      <c r="AC96" s="13">
        <v>1</v>
      </c>
      <c r="AD96" s="13">
        <v>1</v>
      </c>
      <c r="AE96" s="13">
        <v>1</v>
      </c>
      <c r="AF96" s="13">
        <v>1</v>
      </c>
      <c r="AG96" s="13">
        <v>1</v>
      </c>
      <c r="AH96" s="13">
        <v>1</v>
      </c>
      <c r="AI96" s="13">
        <v>1</v>
      </c>
      <c r="AJ96" s="13">
        <v>1</v>
      </c>
      <c r="AK96" s="13">
        <v>1</v>
      </c>
      <c r="AL96" s="13">
        <v>1</v>
      </c>
      <c r="AM96" s="13">
        <v>1</v>
      </c>
      <c r="AN96" s="13">
        <v>1</v>
      </c>
      <c r="AO96" s="13">
        <v>1</v>
      </c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22">
        <v>0</v>
      </c>
      <c r="BE96" s="22">
        <v>0</v>
      </c>
      <c r="BF96" s="22">
        <v>1</v>
      </c>
      <c r="BG96" s="22">
        <v>1</v>
      </c>
      <c r="BH96" s="22">
        <v>1</v>
      </c>
      <c r="BI96" s="22">
        <v>1</v>
      </c>
      <c r="BJ96" s="22">
        <v>1</v>
      </c>
      <c r="BK96" s="22">
        <v>1</v>
      </c>
      <c r="BL96" s="22">
        <v>1</v>
      </c>
      <c r="BM96" s="22">
        <v>1</v>
      </c>
      <c r="BN96" s="22">
        <v>1</v>
      </c>
      <c r="BO96" s="22">
        <v>1</v>
      </c>
      <c r="BP96" s="22">
        <v>1</v>
      </c>
      <c r="BQ96" s="22">
        <v>1</v>
      </c>
      <c r="BR96" s="22">
        <v>1</v>
      </c>
      <c r="BS96" s="22">
        <v>1</v>
      </c>
      <c r="BT96" s="22">
        <v>1</v>
      </c>
      <c r="BU96" s="22">
        <v>1</v>
      </c>
      <c r="BV96" s="22">
        <v>1</v>
      </c>
      <c r="BW96" s="22">
        <v>1</v>
      </c>
      <c r="BX96" s="22">
        <v>1</v>
      </c>
      <c r="BY96" s="22">
        <v>1</v>
      </c>
    </row>
    <row r="97" spans="1:80" hidden="1" outlineLevel="2">
      <c r="A97" s="15" t="s">
        <v>299</v>
      </c>
      <c r="B97" s="14" t="s">
        <v>300</v>
      </c>
      <c r="C97" s="15" t="s">
        <v>168</v>
      </c>
      <c r="D97" s="15" t="s">
        <v>70</v>
      </c>
      <c r="E97" s="15" t="s">
        <v>276</v>
      </c>
      <c r="F97" s="16">
        <f t="shared" si="1"/>
        <v>14403954.436554525</v>
      </c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>
        <v>0.2</v>
      </c>
      <c r="X97" s="13">
        <v>1</v>
      </c>
      <c r="Y97" s="13">
        <v>1</v>
      </c>
      <c r="Z97" s="13">
        <v>1</v>
      </c>
      <c r="AA97" s="13">
        <v>1</v>
      </c>
      <c r="AB97" s="13">
        <v>1</v>
      </c>
      <c r="AC97" s="13">
        <v>1</v>
      </c>
      <c r="AD97" s="13">
        <v>1</v>
      </c>
      <c r="AE97" s="13">
        <v>1</v>
      </c>
      <c r="AF97" s="13">
        <v>1</v>
      </c>
      <c r="AG97" s="13">
        <v>1</v>
      </c>
      <c r="AH97" s="13">
        <v>1</v>
      </c>
      <c r="AI97" s="13">
        <v>1</v>
      </c>
      <c r="AJ97" s="13">
        <v>1</v>
      </c>
      <c r="AK97" s="13">
        <v>1</v>
      </c>
      <c r="AL97" s="13">
        <v>1</v>
      </c>
      <c r="AM97" s="13">
        <v>1</v>
      </c>
      <c r="AN97" s="13">
        <v>1</v>
      </c>
      <c r="AO97" s="13">
        <v>1</v>
      </c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22">
        <v>0</v>
      </c>
      <c r="BE97" s="22">
        <v>0</v>
      </c>
      <c r="BF97" s="22">
        <v>0</v>
      </c>
      <c r="BG97" s="22">
        <v>0</v>
      </c>
      <c r="BH97" s="22">
        <v>1</v>
      </c>
      <c r="BI97" s="22">
        <v>1</v>
      </c>
      <c r="BJ97" s="22">
        <v>1</v>
      </c>
      <c r="BK97" s="22">
        <v>1</v>
      </c>
      <c r="BL97" s="22">
        <v>1</v>
      </c>
      <c r="BM97" s="22">
        <v>1</v>
      </c>
      <c r="BN97" s="22">
        <v>1</v>
      </c>
      <c r="BO97" s="22">
        <v>1</v>
      </c>
      <c r="BP97" s="22">
        <v>1</v>
      </c>
      <c r="BQ97" s="22">
        <v>1</v>
      </c>
      <c r="BR97" s="22">
        <v>1</v>
      </c>
      <c r="BS97" s="22">
        <v>1</v>
      </c>
      <c r="BT97" s="22">
        <v>1</v>
      </c>
      <c r="BU97" s="22">
        <v>1</v>
      </c>
      <c r="BV97" s="22">
        <v>1</v>
      </c>
      <c r="BW97" s="22">
        <v>1</v>
      </c>
      <c r="BX97" s="22">
        <v>1</v>
      </c>
      <c r="BY97" s="22">
        <v>1</v>
      </c>
    </row>
    <row r="98" spans="1:80" hidden="1" outlineLevel="1">
      <c r="A98" s="6" t="s">
        <v>301</v>
      </c>
      <c r="B98" s="5" t="s">
        <v>302</v>
      </c>
      <c r="C98" s="6" t="s">
        <v>303</v>
      </c>
      <c r="D98" s="6" t="s">
        <v>238</v>
      </c>
      <c r="E98" s="6" t="s">
        <v>89</v>
      </c>
      <c r="F98" s="7">
        <v>213477965.587363</v>
      </c>
      <c r="G98" s="13"/>
      <c r="H98" s="13"/>
      <c r="I98" s="13"/>
      <c r="J98" s="13"/>
      <c r="K98" s="13"/>
      <c r="L98" s="13"/>
      <c r="M98" s="13"/>
      <c r="N98" s="13"/>
      <c r="O98" s="13">
        <v>0.05</v>
      </c>
      <c r="P98" s="13">
        <v>0.1</v>
      </c>
      <c r="Q98" s="13">
        <v>0.15</v>
      </c>
      <c r="R98" s="13">
        <v>0.25</v>
      </c>
      <c r="S98" s="13">
        <v>0.35</v>
      </c>
      <c r="T98" s="13">
        <v>0.53</v>
      </c>
      <c r="U98" s="13">
        <v>0.63</v>
      </c>
      <c r="V98" s="13">
        <v>0.78</v>
      </c>
      <c r="W98" s="13">
        <v>0.89</v>
      </c>
      <c r="X98" s="13">
        <v>0.99</v>
      </c>
      <c r="Y98" s="13">
        <v>1</v>
      </c>
      <c r="Z98" s="13">
        <v>1</v>
      </c>
      <c r="AA98" s="13">
        <v>1</v>
      </c>
      <c r="AB98" s="13">
        <v>1</v>
      </c>
      <c r="AC98" s="13">
        <v>1</v>
      </c>
      <c r="AD98" s="13">
        <v>1</v>
      </c>
      <c r="AE98" s="13">
        <v>1</v>
      </c>
      <c r="AF98" s="13">
        <v>1</v>
      </c>
      <c r="AG98" s="13">
        <v>1</v>
      </c>
      <c r="AH98" s="13">
        <v>1</v>
      </c>
      <c r="AI98" s="13">
        <v>1</v>
      </c>
      <c r="AJ98" s="13">
        <v>1</v>
      </c>
      <c r="AK98" s="13">
        <v>1</v>
      </c>
      <c r="AL98" s="13">
        <v>1</v>
      </c>
      <c r="AM98" s="13">
        <v>1</v>
      </c>
      <c r="AN98" s="13">
        <v>1</v>
      </c>
      <c r="AO98" s="13">
        <v>1</v>
      </c>
      <c r="AQ98" s="13"/>
      <c r="AR98" s="13"/>
      <c r="AS98" s="13"/>
      <c r="AT98" s="13"/>
      <c r="AU98" s="13"/>
      <c r="AV98" s="13"/>
      <c r="AW98" s="13"/>
      <c r="AX98" s="13"/>
      <c r="AY98" s="13">
        <v>0.04</v>
      </c>
      <c r="AZ98" s="13">
        <v>0.08</v>
      </c>
      <c r="BA98" s="13">
        <v>0.13</v>
      </c>
      <c r="BB98" s="13">
        <v>0.2</v>
      </c>
      <c r="BC98" s="13">
        <v>0.35</v>
      </c>
      <c r="BD98" s="22">
        <v>0.62</v>
      </c>
      <c r="BE98" s="22">
        <v>0.62</v>
      </c>
      <c r="BF98" s="22">
        <v>0.94</v>
      </c>
      <c r="BG98" s="22">
        <v>0.94</v>
      </c>
      <c r="BH98" s="20">
        <v>1</v>
      </c>
      <c r="BI98" s="20">
        <v>1</v>
      </c>
      <c r="BJ98" s="20">
        <v>1</v>
      </c>
      <c r="BK98" s="20">
        <v>1</v>
      </c>
      <c r="BL98" s="20">
        <v>1</v>
      </c>
      <c r="BM98" s="20">
        <v>1</v>
      </c>
      <c r="BN98" s="20">
        <v>1</v>
      </c>
      <c r="BO98" s="20">
        <v>1</v>
      </c>
      <c r="BP98" s="20">
        <v>1</v>
      </c>
      <c r="BQ98" s="20">
        <v>1</v>
      </c>
      <c r="BR98" s="20">
        <v>1</v>
      </c>
      <c r="BS98" s="20">
        <v>1</v>
      </c>
      <c r="BT98" s="20">
        <v>1</v>
      </c>
      <c r="BU98" s="20">
        <v>1</v>
      </c>
      <c r="BV98" s="20">
        <v>1</v>
      </c>
      <c r="BW98" s="20">
        <v>1</v>
      </c>
      <c r="BX98" s="20">
        <v>1</v>
      </c>
      <c r="BY98" s="20">
        <v>1</v>
      </c>
      <c r="CB98" s="24"/>
    </row>
    <row r="99" spans="1:80" hidden="1" outlineLevel="2">
      <c r="A99" s="6" t="s">
        <v>304</v>
      </c>
      <c r="B99" s="5" t="s">
        <v>305</v>
      </c>
      <c r="C99" s="6" t="s">
        <v>303</v>
      </c>
      <c r="D99" s="6" t="s">
        <v>238</v>
      </c>
      <c r="E99" s="6" t="s">
        <v>89</v>
      </c>
      <c r="F99" s="7">
        <f>+$F$98/2</f>
        <v>106738982.7936815</v>
      </c>
      <c r="G99" s="13"/>
      <c r="H99" s="13"/>
      <c r="I99" s="13"/>
      <c r="J99" s="13"/>
      <c r="K99" s="13"/>
      <c r="L99" s="13"/>
      <c r="M99" s="13"/>
      <c r="N99" s="13"/>
      <c r="O99" s="13">
        <v>0.05</v>
      </c>
      <c r="P99" s="13">
        <v>0.11</v>
      </c>
      <c r="Q99" s="13">
        <v>0.16</v>
      </c>
      <c r="R99" s="13">
        <v>0.27</v>
      </c>
      <c r="S99" s="13">
        <v>0.37</v>
      </c>
      <c r="T99" s="13">
        <v>0.48</v>
      </c>
      <c r="U99" s="13">
        <v>0.6</v>
      </c>
      <c r="V99" s="13">
        <v>0.76</v>
      </c>
      <c r="W99" s="13">
        <v>0.88</v>
      </c>
      <c r="X99" s="13">
        <v>0.99</v>
      </c>
      <c r="Y99" s="13">
        <v>1</v>
      </c>
      <c r="Z99" s="13">
        <v>1</v>
      </c>
      <c r="AA99" s="13">
        <v>1</v>
      </c>
      <c r="AB99" s="13">
        <v>1</v>
      </c>
      <c r="AC99" s="13">
        <v>1</v>
      </c>
      <c r="AD99" s="13">
        <v>1</v>
      </c>
      <c r="AE99" s="13">
        <v>1</v>
      </c>
      <c r="AF99" s="13">
        <v>1</v>
      </c>
      <c r="AG99" s="13">
        <v>1</v>
      </c>
      <c r="AH99" s="13">
        <v>1</v>
      </c>
      <c r="AI99" s="13">
        <v>1</v>
      </c>
      <c r="AJ99" s="13">
        <v>1</v>
      </c>
      <c r="AK99" s="13">
        <v>1</v>
      </c>
      <c r="AL99" s="13">
        <v>1</v>
      </c>
      <c r="AM99" s="13">
        <v>1</v>
      </c>
      <c r="AN99" s="13">
        <v>1</v>
      </c>
      <c r="AO99" s="13">
        <v>1</v>
      </c>
      <c r="AQ99" s="13"/>
      <c r="AR99" s="13"/>
      <c r="AS99" s="13"/>
      <c r="AT99" s="13"/>
      <c r="AU99" s="13"/>
      <c r="AV99" s="13"/>
      <c r="AW99" s="13"/>
      <c r="AX99" s="13"/>
      <c r="AY99" s="13">
        <v>0.04</v>
      </c>
      <c r="AZ99" s="13">
        <v>0.09</v>
      </c>
      <c r="BA99" s="13">
        <v>0.14000000000000001</v>
      </c>
      <c r="BB99" s="13">
        <v>0.22</v>
      </c>
      <c r="BC99" s="13">
        <v>0.37</v>
      </c>
      <c r="BD99" s="22">
        <v>0.57999999999999996</v>
      </c>
      <c r="BE99" s="22">
        <v>0.57999999999999996</v>
      </c>
      <c r="BF99" s="22">
        <v>0.94</v>
      </c>
      <c r="BG99" s="22">
        <v>0.94</v>
      </c>
      <c r="BH99" s="20">
        <v>1</v>
      </c>
      <c r="BI99" s="20">
        <v>1</v>
      </c>
      <c r="BJ99" s="20">
        <v>1</v>
      </c>
      <c r="BK99" s="20">
        <v>1</v>
      </c>
      <c r="BL99" s="20">
        <v>1</v>
      </c>
      <c r="BM99" s="20">
        <v>1</v>
      </c>
      <c r="BN99" s="20">
        <v>1</v>
      </c>
      <c r="BO99" s="20">
        <v>1</v>
      </c>
      <c r="BP99" s="20">
        <v>1</v>
      </c>
      <c r="BQ99" s="20">
        <v>1</v>
      </c>
      <c r="BR99" s="20">
        <v>1</v>
      </c>
      <c r="BS99" s="20">
        <v>1</v>
      </c>
      <c r="BT99" s="20">
        <v>1</v>
      </c>
      <c r="BU99" s="20">
        <v>1</v>
      </c>
      <c r="BV99" s="20">
        <v>1</v>
      </c>
      <c r="BW99" s="20">
        <v>1</v>
      </c>
      <c r="BX99" s="20">
        <v>1</v>
      </c>
      <c r="BY99" s="20">
        <v>1</v>
      </c>
    </row>
    <row r="100" spans="1:80" hidden="1" outlineLevel="2">
      <c r="A100" s="15" t="s">
        <v>306</v>
      </c>
      <c r="B100" s="14" t="s">
        <v>307</v>
      </c>
      <c r="C100" s="15" t="s">
        <v>202</v>
      </c>
      <c r="D100" s="15" t="s">
        <v>242</v>
      </c>
      <c r="E100" s="15" t="s">
        <v>308</v>
      </c>
      <c r="F100" s="16">
        <f>+$F$99/11</f>
        <v>9703543.8903346825</v>
      </c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>
        <v>0.6</v>
      </c>
      <c r="S100" s="13">
        <v>1</v>
      </c>
      <c r="T100" s="13">
        <v>1</v>
      </c>
      <c r="U100" s="13">
        <v>1</v>
      </c>
      <c r="V100" s="13">
        <v>1</v>
      </c>
      <c r="W100" s="13">
        <v>1</v>
      </c>
      <c r="X100" s="13">
        <v>1</v>
      </c>
      <c r="Y100" s="13">
        <v>1</v>
      </c>
      <c r="Z100" s="13">
        <v>1</v>
      </c>
      <c r="AA100" s="13">
        <v>1</v>
      </c>
      <c r="AB100" s="13">
        <v>1</v>
      </c>
      <c r="AC100" s="13">
        <v>1</v>
      </c>
      <c r="AD100" s="13">
        <v>1</v>
      </c>
      <c r="AE100" s="13">
        <v>1</v>
      </c>
      <c r="AF100" s="13">
        <v>1</v>
      </c>
      <c r="AG100" s="13">
        <v>1</v>
      </c>
      <c r="AH100" s="13">
        <v>1</v>
      </c>
      <c r="AI100" s="13">
        <v>1</v>
      </c>
      <c r="AJ100" s="13">
        <v>1</v>
      </c>
      <c r="AK100" s="13">
        <v>1</v>
      </c>
      <c r="AL100" s="13">
        <v>1</v>
      </c>
      <c r="AM100" s="13">
        <v>1</v>
      </c>
      <c r="AN100" s="13">
        <v>1</v>
      </c>
      <c r="AO100" s="13">
        <v>1</v>
      </c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>
        <v>0.3</v>
      </c>
      <c r="BC100" s="13">
        <v>1</v>
      </c>
      <c r="BD100" s="22">
        <v>1</v>
      </c>
      <c r="BE100" s="22">
        <v>1</v>
      </c>
      <c r="BF100" s="22">
        <v>1</v>
      </c>
      <c r="BG100" s="22">
        <v>1</v>
      </c>
      <c r="BH100" s="22">
        <v>1</v>
      </c>
      <c r="BI100" s="22">
        <v>1</v>
      </c>
      <c r="BJ100" s="22">
        <v>1</v>
      </c>
      <c r="BK100" s="22">
        <v>1</v>
      </c>
      <c r="BL100" s="22">
        <v>1</v>
      </c>
      <c r="BM100" s="22">
        <v>1</v>
      </c>
      <c r="BN100" s="22">
        <v>1</v>
      </c>
      <c r="BO100" s="22">
        <v>1</v>
      </c>
      <c r="BP100" s="22">
        <v>1</v>
      </c>
      <c r="BQ100" s="22">
        <v>1</v>
      </c>
      <c r="BR100" s="22">
        <v>1</v>
      </c>
      <c r="BS100" s="22">
        <v>1</v>
      </c>
      <c r="BT100" s="22">
        <v>1</v>
      </c>
      <c r="BU100" s="22">
        <v>1</v>
      </c>
      <c r="BV100" s="22">
        <v>1</v>
      </c>
      <c r="BW100" s="22">
        <v>1</v>
      </c>
      <c r="BX100" s="22">
        <v>1</v>
      </c>
      <c r="BY100" s="22">
        <v>1</v>
      </c>
    </row>
    <row r="101" spans="1:80" hidden="1" outlineLevel="2">
      <c r="A101" s="15" t="s">
        <v>309</v>
      </c>
      <c r="B101" s="14" t="s">
        <v>310</v>
      </c>
      <c r="C101" s="15" t="s">
        <v>22</v>
      </c>
      <c r="D101" s="15" t="s">
        <v>311</v>
      </c>
      <c r="E101" s="15" t="s">
        <v>287</v>
      </c>
      <c r="F101" s="16">
        <f t="shared" ref="F101:F110" si="2">+$F$99/11</f>
        <v>9703543.8903346825</v>
      </c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>
        <v>0.27</v>
      </c>
      <c r="T101" s="13">
        <v>1</v>
      </c>
      <c r="U101" s="13">
        <v>1</v>
      </c>
      <c r="V101" s="13">
        <v>1</v>
      </c>
      <c r="W101" s="13">
        <v>1</v>
      </c>
      <c r="X101" s="13">
        <v>1</v>
      </c>
      <c r="Y101" s="13">
        <v>1</v>
      </c>
      <c r="Z101" s="13">
        <v>1</v>
      </c>
      <c r="AA101" s="13">
        <v>1</v>
      </c>
      <c r="AB101" s="13">
        <v>1</v>
      </c>
      <c r="AC101" s="13">
        <v>1</v>
      </c>
      <c r="AD101" s="13">
        <v>1</v>
      </c>
      <c r="AE101" s="13">
        <v>1</v>
      </c>
      <c r="AF101" s="13">
        <v>1</v>
      </c>
      <c r="AG101" s="13">
        <v>1</v>
      </c>
      <c r="AH101" s="13">
        <v>1</v>
      </c>
      <c r="AI101" s="13">
        <v>1</v>
      </c>
      <c r="AJ101" s="13">
        <v>1</v>
      </c>
      <c r="AK101" s="13">
        <v>1</v>
      </c>
      <c r="AL101" s="13">
        <v>1</v>
      </c>
      <c r="AM101" s="13">
        <v>1</v>
      </c>
      <c r="AN101" s="13">
        <v>1</v>
      </c>
      <c r="AO101" s="13">
        <v>1</v>
      </c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>
        <v>0.27</v>
      </c>
      <c r="BD101" s="22">
        <v>1</v>
      </c>
      <c r="BE101" s="22">
        <v>1</v>
      </c>
      <c r="BF101" s="22">
        <v>1</v>
      </c>
      <c r="BG101" s="22">
        <v>1</v>
      </c>
      <c r="BH101" s="22">
        <v>1</v>
      </c>
      <c r="BI101" s="22">
        <v>1</v>
      </c>
      <c r="BJ101" s="22">
        <v>1</v>
      </c>
      <c r="BK101" s="22">
        <v>1</v>
      </c>
      <c r="BL101" s="22">
        <v>1</v>
      </c>
      <c r="BM101" s="22">
        <v>1</v>
      </c>
      <c r="BN101" s="22">
        <v>1</v>
      </c>
      <c r="BO101" s="22">
        <v>1</v>
      </c>
      <c r="BP101" s="22">
        <v>1</v>
      </c>
      <c r="BQ101" s="22">
        <v>1</v>
      </c>
      <c r="BR101" s="22">
        <v>1</v>
      </c>
      <c r="BS101" s="22">
        <v>1</v>
      </c>
      <c r="BT101" s="22">
        <v>1</v>
      </c>
      <c r="BU101" s="22">
        <v>1</v>
      </c>
      <c r="BV101" s="22">
        <v>1</v>
      </c>
      <c r="BW101" s="22">
        <v>1</v>
      </c>
      <c r="BX101" s="22">
        <v>1</v>
      </c>
      <c r="BY101" s="22">
        <v>1</v>
      </c>
    </row>
    <row r="102" spans="1:80" hidden="1" outlineLevel="2">
      <c r="A102" s="15" t="s">
        <v>312</v>
      </c>
      <c r="B102" s="14" t="s">
        <v>313</v>
      </c>
      <c r="C102" s="15" t="s">
        <v>22</v>
      </c>
      <c r="D102" s="15" t="s">
        <v>290</v>
      </c>
      <c r="E102" s="15" t="s">
        <v>92</v>
      </c>
      <c r="F102" s="16">
        <f t="shared" si="2"/>
        <v>9703543.8903346825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>
        <v>0.13</v>
      </c>
      <c r="U102" s="13">
        <v>1</v>
      </c>
      <c r="V102" s="13">
        <v>1</v>
      </c>
      <c r="W102" s="13">
        <v>1</v>
      </c>
      <c r="X102" s="13">
        <v>1</v>
      </c>
      <c r="Y102" s="13">
        <v>1</v>
      </c>
      <c r="Z102" s="13">
        <v>1</v>
      </c>
      <c r="AA102" s="13">
        <v>1</v>
      </c>
      <c r="AB102" s="13">
        <v>1</v>
      </c>
      <c r="AC102" s="13">
        <v>1</v>
      </c>
      <c r="AD102" s="13">
        <v>1</v>
      </c>
      <c r="AE102" s="13">
        <v>1</v>
      </c>
      <c r="AF102" s="13">
        <v>1</v>
      </c>
      <c r="AG102" s="13">
        <v>1</v>
      </c>
      <c r="AH102" s="13">
        <v>1</v>
      </c>
      <c r="AI102" s="13">
        <v>1</v>
      </c>
      <c r="AJ102" s="13">
        <v>1</v>
      </c>
      <c r="AK102" s="13">
        <v>1</v>
      </c>
      <c r="AL102" s="13">
        <v>1</v>
      </c>
      <c r="AM102" s="13">
        <v>1</v>
      </c>
      <c r="AN102" s="13">
        <v>1</v>
      </c>
      <c r="AO102" s="13">
        <v>1</v>
      </c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22">
        <v>0.87</v>
      </c>
      <c r="BE102" s="22">
        <v>0.87</v>
      </c>
      <c r="BF102" s="22">
        <v>1</v>
      </c>
      <c r="BG102" s="22">
        <v>1</v>
      </c>
      <c r="BH102" s="22">
        <v>1</v>
      </c>
      <c r="BI102" s="22">
        <v>1</v>
      </c>
      <c r="BJ102" s="22">
        <v>1</v>
      </c>
      <c r="BK102" s="22">
        <v>1</v>
      </c>
      <c r="BL102" s="22">
        <v>1</v>
      </c>
      <c r="BM102" s="22">
        <v>1</v>
      </c>
      <c r="BN102" s="22">
        <v>1</v>
      </c>
      <c r="BO102" s="22">
        <v>1</v>
      </c>
      <c r="BP102" s="22">
        <v>1</v>
      </c>
      <c r="BQ102" s="22">
        <v>1</v>
      </c>
      <c r="BR102" s="22">
        <v>1</v>
      </c>
      <c r="BS102" s="22">
        <v>1</v>
      </c>
      <c r="BT102" s="22">
        <v>1</v>
      </c>
      <c r="BU102" s="22">
        <v>1</v>
      </c>
      <c r="BV102" s="22">
        <v>1</v>
      </c>
      <c r="BW102" s="22">
        <v>1</v>
      </c>
      <c r="BX102" s="22">
        <v>1</v>
      </c>
      <c r="BY102" s="22">
        <v>1</v>
      </c>
    </row>
    <row r="103" spans="1:80" hidden="1" outlineLevel="2">
      <c r="A103" s="15" t="s">
        <v>314</v>
      </c>
      <c r="B103" s="14" t="s">
        <v>315</v>
      </c>
      <c r="C103" s="15" t="s">
        <v>316</v>
      </c>
      <c r="D103" s="15" t="s">
        <v>293</v>
      </c>
      <c r="E103" s="15" t="s">
        <v>70</v>
      </c>
      <c r="F103" s="16">
        <f t="shared" si="2"/>
        <v>9703543.8903346825</v>
      </c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>
        <v>0.52</v>
      </c>
      <c r="W103" s="13">
        <v>1</v>
      </c>
      <c r="X103" s="13">
        <v>1</v>
      </c>
      <c r="Y103" s="13">
        <v>1</v>
      </c>
      <c r="Z103" s="13">
        <v>1</v>
      </c>
      <c r="AA103" s="13">
        <v>1</v>
      </c>
      <c r="AB103" s="13">
        <v>1</v>
      </c>
      <c r="AC103" s="13">
        <v>1</v>
      </c>
      <c r="AD103" s="13">
        <v>1</v>
      </c>
      <c r="AE103" s="13">
        <v>1</v>
      </c>
      <c r="AF103" s="13">
        <v>1</v>
      </c>
      <c r="AG103" s="13">
        <v>1</v>
      </c>
      <c r="AH103" s="13">
        <v>1</v>
      </c>
      <c r="AI103" s="13">
        <v>1</v>
      </c>
      <c r="AJ103" s="13">
        <v>1</v>
      </c>
      <c r="AK103" s="13">
        <v>1</v>
      </c>
      <c r="AL103" s="13">
        <v>1</v>
      </c>
      <c r="AM103" s="13">
        <v>1</v>
      </c>
      <c r="AN103" s="13">
        <v>1</v>
      </c>
      <c r="AO103" s="13">
        <v>1</v>
      </c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22">
        <v>0</v>
      </c>
      <c r="BE103" s="22">
        <v>0</v>
      </c>
      <c r="BF103" s="22">
        <v>1</v>
      </c>
      <c r="BG103" s="22">
        <v>1</v>
      </c>
      <c r="BH103" s="22">
        <v>1</v>
      </c>
      <c r="BI103" s="22">
        <v>1</v>
      </c>
      <c r="BJ103" s="22">
        <v>1</v>
      </c>
      <c r="BK103" s="22">
        <v>1</v>
      </c>
      <c r="BL103" s="22">
        <v>1</v>
      </c>
      <c r="BM103" s="22">
        <v>1</v>
      </c>
      <c r="BN103" s="22">
        <v>1</v>
      </c>
      <c r="BO103" s="22">
        <v>1</v>
      </c>
      <c r="BP103" s="22">
        <v>1</v>
      </c>
      <c r="BQ103" s="22">
        <v>1</v>
      </c>
      <c r="BR103" s="22">
        <v>1</v>
      </c>
      <c r="BS103" s="22">
        <v>1</v>
      </c>
      <c r="BT103" s="22">
        <v>1</v>
      </c>
      <c r="BU103" s="22">
        <v>1</v>
      </c>
      <c r="BV103" s="22">
        <v>1</v>
      </c>
      <c r="BW103" s="22">
        <v>1</v>
      </c>
      <c r="BX103" s="22">
        <v>1</v>
      </c>
      <c r="BY103" s="22">
        <v>1</v>
      </c>
    </row>
    <row r="104" spans="1:80" hidden="1" outlineLevel="2">
      <c r="A104" s="15" t="s">
        <v>317</v>
      </c>
      <c r="B104" s="14" t="s">
        <v>318</v>
      </c>
      <c r="C104" s="15" t="s">
        <v>22</v>
      </c>
      <c r="D104" s="15" t="s">
        <v>225</v>
      </c>
      <c r="E104" s="15" t="s">
        <v>89</v>
      </c>
      <c r="F104" s="16">
        <f t="shared" si="2"/>
        <v>9703543.8903346825</v>
      </c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>
        <v>7.0000000000000007E-2</v>
      </c>
      <c r="X104" s="13">
        <v>0.93</v>
      </c>
      <c r="Y104" s="13">
        <v>1</v>
      </c>
      <c r="Z104" s="13">
        <v>1</v>
      </c>
      <c r="AA104" s="13">
        <v>1</v>
      </c>
      <c r="AB104" s="13">
        <v>1</v>
      </c>
      <c r="AC104" s="13">
        <v>1</v>
      </c>
      <c r="AD104" s="13">
        <v>1</v>
      </c>
      <c r="AE104" s="13">
        <v>1</v>
      </c>
      <c r="AF104" s="13">
        <v>1</v>
      </c>
      <c r="AG104" s="13">
        <v>1</v>
      </c>
      <c r="AH104" s="13">
        <v>1</v>
      </c>
      <c r="AI104" s="13">
        <v>1</v>
      </c>
      <c r="AJ104" s="13">
        <v>1</v>
      </c>
      <c r="AK104" s="13">
        <v>1</v>
      </c>
      <c r="AL104" s="13">
        <v>1</v>
      </c>
      <c r="AM104" s="13">
        <v>1</v>
      </c>
      <c r="AN104" s="13">
        <v>1</v>
      </c>
      <c r="AO104" s="13">
        <v>1</v>
      </c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22">
        <v>0</v>
      </c>
      <c r="BE104" s="22">
        <v>0</v>
      </c>
      <c r="BF104" s="22">
        <v>0</v>
      </c>
      <c r="BG104" s="22">
        <v>0</v>
      </c>
      <c r="BH104" s="22">
        <v>1</v>
      </c>
      <c r="BI104" s="22">
        <v>1</v>
      </c>
      <c r="BJ104" s="22">
        <v>1</v>
      </c>
      <c r="BK104" s="22">
        <v>1</v>
      </c>
      <c r="BL104" s="22">
        <v>1</v>
      </c>
      <c r="BM104" s="22">
        <v>1</v>
      </c>
      <c r="BN104" s="22">
        <v>1</v>
      </c>
      <c r="BO104" s="22">
        <v>1</v>
      </c>
      <c r="BP104" s="22">
        <v>1</v>
      </c>
      <c r="BQ104" s="22">
        <v>1</v>
      </c>
      <c r="BR104" s="22">
        <v>1</v>
      </c>
      <c r="BS104" s="22">
        <v>1</v>
      </c>
      <c r="BT104" s="22">
        <v>1</v>
      </c>
      <c r="BU104" s="22">
        <v>1</v>
      </c>
      <c r="BV104" s="22">
        <v>1</v>
      </c>
      <c r="BW104" s="22">
        <v>1</v>
      </c>
      <c r="BX104" s="22">
        <v>1</v>
      </c>
      <c r="BY104" s="22">
        <v>1</v>
      </c>
    </row>
    <row r="105" spans="1:80" hidden="1" outlineLevel="2">
      <c r="A105" s="15" t="s">
        <v>319</v>
      </c>
      <c r="B105" s="14" t="s">
        <v>320</v>
      </c>
      <c r="C105" s="15" t="s">
        <v>188</v>
      </c>
      <c r="D105" s="15" t="s">
        <v>311</v>
      </c>
      <c r="E105" s="15" t="s">
        <v>92</v>
      </c>
      <c r="F105" s="16">
        <f t="shared" si="2"/>
        <v>9703543.8903346825</v>
      </c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>
        <v>0.13</v>
      </c>
      <c r="T105" s="13">
        <v>0.56999999999999995</v>
      </c>
      <c r="U105" s="13">
        <v>1</v>
      </c>
      <c r="V105" s="13">
        <v>1</v>
      </c>
      <c r="W105" s="13">
        <v>1</v>
      </c>
      <c r="X105" s="13">
        <v>1</v>
      </c>
      <c r="Y105" s="13">
        <v>1</v>
      </c>
      <c r="Z105" s="13">
        <v>1</v>
      </c>
      <c r="AA105" s="13">
        <v>1</v>
      </c>
      <c r="AB105" s="13">
        <v>1</v>
      </c>
      <c r="AC105" s="13">
        <v>1</v>
      </c>
      <c r="AD105" s="13">
        <v>1</v>
      </c>
      <c r="AE105" s="13">
        <v>1</v>
      </c>
      <c r="AF105" s="13">
        <v>1</v>
      </c>
      <c r="AG105" s="13">
        <v>1</v>
      </c>
      <c r="AH105" s="13">
        <v>1</v>
      </c>
      <c r="AI105" s="13">
        <v>1</v>
      </c>
      <c r="AJ105" s="13">
        <v>1</v>
      </c>
      <c r="AK105" s="13">
        <v>1</v>
      </c>
      <c r="AL105" s="13">
        <v>1</v>
      </c>
      <c r="AM105" s="13">
        <v>1</v>
      </c>
      <c r="AN105" s="13">
        <v>1</v>
      </c>
      <c r="AO105" s="13">
        <v>1</v>
      </c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>
        <v>0.13</v>
      </c>
      <c r="BD105" s="22">
        <v>0.93</v>
      </c>
      <c r="BE105" s="22">
        <v>0.93</v>
      </c>
      <c r="BF105" s="22">
        <v>1</v>
      </c>
      <c r="BG105" s="22">
        <v>1</v>
      </c>
      <c r="BH105" s="22">
        <v>1</v>
      </c>
      <c r="BI105" s="22">
        <v>1</v>
      </c>
      <c r="BJ105" s="22">
        <v>1</v>
      </c>
      <c r="BK105" s="22">
        <v>1</v>
      </c>
      <c r="BL105" s="22">
        <v>1</v>
      </c>
      <c r="BM105" s="22">
        <v>1</v>
      </c>
      <c r="BN105" s="22">
        <v>1</v>
      </c>
      <c r="BO105" s="22">
        <v>1</v>
      </c>
      <c r="BP105" s="22">
        <v>1</v>
      </c>
      <c r="BQ105" s="22">
        <v>1</v>
      </c>
      <c r="BR105" s="22">
        <v>1</v>
      </c>
      <c r="BS105" s="22">
        <v>1</v>
      </c>
      <c r="BT105" s="22">
        <v>1</v>
      </c>
      <c r="BU105" s="22">
        <v>1</v>
      </c>
      <c r="BV105" s="22">
        <v>1</v>
      </c>
      <c r="BW105" s="22">
        <v>1</v>
      </c>
      <c r="BX105" s="22">
        <v>1</v>
      </c>
      <c r="BY105" s="22">
        <v>1</v>
      </c>
    </row>
    <row r="106" spans="1:80" hidden="1" outlineLevel="2">
      <c r="A106" s="15" t="s">
        <v>321</v>
      </c>
      <c r="B106" s="14" t="s">
        <v>322</v>
      </c>
      <c r="C106" s="15" t="s">
        <v>22</v>
      </c>
      <c r="D106" s="15" t="s">
        <v>293</v>
      </c>
      <c r="E106" s="15" t="s">
        <v>323</v>
      </c>
      <c r="F106" s="16">
        <f t="shared" si="2"/>
        <v>9703543.8903346825</v>
      </c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>
        <v>0.87</v>
      </c>
      <c r="W106" s="13">
        <v>1</v>
      </c>
      <c r="X106" s="13">
        <v>1</v>
      </c>
      <c r="Y106" s="13">
        <v>1</v>
      </c>
      <c r="Z106" s="13">
        <v>1</v>
      </c>
      <c r="AA106" s="13">
        <v>1</v>
      </c>
      <c r="AB106" s="13">
        <v>1</v>
      </c>
      <c r="AC106" s="13">
        <v>1</v>
      </c>
      <c r="AD106" s="13">
        <v>1</v>
      </c>
      <c r="AE106" s="13">
        <v>1</v>
      </c>
      <c r="AF106" s="13">
        <v>1</v>
      </c>
      <c r="AG106" s="13">
        <v>1</v>
      </c>
      <c r="AH106" s="13">
        <v>1</v>
      </c>
      <c r="AI106" s="13">
        <v>1</v>
      </c>
      <c r="AJ106" s="13">
        <v>1</v>
      </c>
      <c r="AK106" s="13">
        <v>1</v>
      </c>
      <c r="AL106" s="13">
        <v>1</v>
      </c>
      <c r="AM106" s="13">
        <v>1</v>
      </c>
      <c r="AN106" s="13">
        <v>1</v>
      </c>
      <c r="AO106" s="13">
        <v>1</v>
      </c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22">
        <v>0</v>
      </c>
      <c r="BE106" s="22">
        <v>0</v>
      </c>
      <c r="BF106" s="22">
        <v>1</v>
      </c>
      <c r="BG106" s="22">
        <v>1</v>
      </c>
      <c r="BH106" s="22">
        <v>1</v>
      </c>
      <c r="BI106" s="22">
        <v>1</v>
      </c>
      <c r="BJ106" s="22">
        <v>1</v>
      </c>
      <c r="BK106" s="22">
        <v>1</v>
      </c>
      <c r="BL106" s="22">
        <v>1</v>
      </c>
      <c r="BM106" s="22">
        <v>1</v>
      </c>
      <c r="BN106" s="22">
        <v>1</v>
      </c>
      <c r="BO106" s="22">
        <v>1</v>
      </c>
      <c r="BP106" s="22">
        <v>1</v>
      </c>
      <c r="BQ106" s="22">
        <v>1</v>
      </c>
      <c r="BR106" s="22">
        <v>1</v>
      </c>
      <c r="BS106" s="22">
        <v>1</v>
      </c>
      <c r="BT106" s="22">
        <v>1</v>
      </c>
      <c r="BU106" s="22">
        <v>1</v>
      </c>
      <c r="BV106" s="22">
        <v>1</v>
      </c>
      <c r="BW106" s="22">
        <v>1</v>
      </c>
      <c r="BX106" s="22">
        <v>1</v>
      </c>
      <c r="BY106" s="22">
        <v>1</v>
      </c>
    </row>
    <row r="107" spans="1:80" hidden="1" outlineLevel="2">
      <c r="A107" s="15" t="s">
        <v>324</v>
      </c>
      <c r="B107" s="14" t="s">
        <v>325</v>
      </c>
      <c r="C107" s="15" t="s">
        <v>286</v>
      </c>
      <c r="D107" s="15" t="s">
        <v>238</v>
      </c>
      <c r="E107" s="15" t="s">
        <v>326</v>
      </c>
      <c r="F107" s="16">
        <f t="shared" si="2"/>
        <v>9703543.8903346825</v>
      </c>
      <c r="G107" s="13"/>
      <c r="H107" s="13"/>
      <c r="I107" s="13"/>
      <c r="J107" s="13"/>
      <c r="K107" s="13"/>
      <c r="L107" s="13"/>
      <c r="M107" s="13"/>
      <c r="N107" s="13"/>
      <c r="O107" s="13">
        <v>0.28999999999999998</v>
      </c>
      <c r="P107" s="13">
        <v>0.57999999999999996</v>
      </c>
      <c r="Q107" s="13">
        <v>0.87</v>
      </c>
      <c r="R107" s="13">
        <v>1</v>
      </c>
      <c r="S107" s="13">
        <v>1</v>
      </c>
      <c r="T107" s="13">
        <v>1</v>
      </c>
      <c r="U107" s="13">
        <v>1</v>
      </c>
      <c r="V107" s="13">
        <v>1</v>
      </c>
      <c r="W107" s="13">
        <v>1</v>
      </c>
      <c r="X107" s="13">
        <v>1</v>
      </c>
      <c r="Y107" s="13">
        <v>1</v>
      </c>
      <c r="Z107" s="13">
        <v>1</v>
      </c>
      <c r="AA107" s="13">
        <v>1</v>
      </c>
      <c r="AB107" s="13">
        <v>1</v>
      </c>
      <c r="AC107" s="13">
        <v>1</v>
      </c>
      <c r="AD107" s="13">
        <v>1</v>
      </c>
      <c r="AE107" s="13">
        <v>1</v>
      </c>
      <c r="AF107" s="13">
        <v>1</v>
      </c>
      <c r="AG107" s="13">
        <v>1</v>
      </c>
      <c r="AH107" s="13">
        <v>1</v>
      </c>
      <c r="AI107" s="13">
        <v>1</v>
      </c>
      <c r="AJ107" s="13">
        <v>1</v>
      </c>
      <c r="AK107" s="13">
        <v>1</v>
      </c>
      <c r="AL107" s="13">
        <v>1</v>
      </c>
      <c r="AM107" s="13">
        <v>1</v>
      </c>
      <c r="AN107" s="13">
        <v>1</v>
      </c>
      <c r="AO107" s="13">
        <v>1</v>
      </c>
      <c r="AQ107" s="13"/>
      <c r="AR107" s="13"/>
      <c r="AS107" s="13"/>
      <c r="AT107" s="13"/>
      <c r="AU107" s="13"/>
      <c r="AV107" s="13"/>
      <c r="AW107" s="13"/>
      <c r="AX107" s="13"/>
      <c r="AY107" s="13">
        <v>0.22</v>
      </c>
      <c r="AZ107" s="13">
        <v>0.49</v>
      </c>
      <c r="BA107" s="13">
        <v>0.76</v>
      </c>
      <c r="BB107" s="13">
        <v>1</v>
      </c>
      <c r="BC107" s="13">
        <v>1</v>
      </c>
      <c r="BD107" s="22">
        <v>1</v>
      </c>
      <c r="BE107" s="22">
        <v>1</v>
      </c>
      <c r="BF107" s="22">
        <v>1</v>
      </c>
      <c r="BG107" s="22">
        <v>1</v>
      </c>
      <c r="BH107" s="22">
        <v>1</v>
      </c>
      <c r="BI107" s="22">
        <v>1</v>
      </c>
      <c r="BJ107" s="22">
        <v>1</v>
      </c>
      <c r="BK107" s="22">
        <v>1</v>
      </c>
      <c r="BL107" s="22">
        <v>1</v>
      </c>
      <c r="BM107" s="22">
        <v>1</v>
      </c>
      <c r="BN107" s="22">
        <v>1</v>
      </c>
      <c r="BO107" s="22">
        <v>1</v>
      </c>
      <c r="BP107" s="22">
        <v>1</v>
      </c>
      <c r="BQ107" s="22">
        <v>1</v>
      </c>
      <c r="BR107" s="22">
        <v>1</v>
      </c>
      <c r="BS107" s="22">
        <v>1</v>
      </c>
      <c r="BT107" s="22">
        <v>1</v>
      </c>
      <c r="BU107" s="22">
        <v>1</v>
      </c>
      <c r="BV107" s="22">
        <v>1</v>
      </c>
      <c r="BW107" s="22">
        <v>1</v>
      </c>
      <c r="BX107" s="22">
        <v>1</v>
      </c>
      <c r="BY107" s="22">
        <v>1</v>
      </c>
    </row>
    <row r="108" spans="1:80" hidden="1" outlineLevel="2">
      <c r="A108" s="15" t="s">
        <v>327</v>
      </c>
      <c r="B108" s="14" t="s">
        <v>328</v>
      </c>
      <c r="C108" s="15" t="s">
        <v>22</v>
      </c>
      <c r="D108" s="15" t="s">
        <v>329</v>
      </c>
      <c r="E108" s="15" t="s">
        <v>308</v>
      </c>
      <c r="F108" s="16">
        <f t="shared" si="2"/>
        <v>9703543.8903346825</v>
      </c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>
        <v>0.47</v>
      </c>
      <c r="S108" s="13">
        <v>1</v>
      </c>
      <c r="T108" s="13">
        <v>1</v>
      </c>
      <c r="U108" s="13">
        <v>1</v>
      </c>
      <c r="V108" s="13">
        <v>1</v>
      </c>
      <c r="W108" s="13">
        <v>1</v>
      </c>
      <c r="X108" s="13">
        <v>1</v>
      </c>
      <c r="Y108" s="13">
        <v>1</v>
      </c>
      <c r="Z108" s="13">
        <v>1</v>
      </c>
      <c r="AA108" s="13">
        <v>1</v>
      </c>
      <c r="AB108" s="13">
        <v>1</v>
      </c>
      <c r="AC108" s="13">
        <v>1</v>
      </c>
      <c r="AD108" s="13">
        <v>1</v>
      </c>
      <c r="AE108" s="13">
        <v>1</v>
      </c>
      <c r="AF108" s="13">
        <v>1</v>
      </c>
      <c r="AG108" s="13">
        <v>1</v>
      </c>
      <c r="AH108" s="13">
        <v>1</v>
      </c>
      <c r="AI108" s="13">
        <v>1</v>
      </c>
      <c r="AJ108" s="13">
        <v>1</v>
      </c>
      <c r="AK108" s="13">
        <v>1</v>
      </c>
      <c r="AL108" s="13">
        <v>1</v>
      </c>
      <c r="AM108" s="13">
        <v>1</v>
      </c>
      <c r="AN108" s="13">
        <v>1</v>
      </c>
      <c r="AO108" s="13">
        <v>1</v>
      </c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>
        <v>7.0000000000000007E-2</v>
      </c>
      <c r="BC108" s="13">
        <v>1</v>
      </c>
      <c r="BD108" s="22">
        <v>1</v>
      </c>
      <c r="BE108" s="22">
        <v>1</v>
      </c>
      <c r="BF108" s="22">
        <v>1</v>
      </c>
      <c r="BG108" s="22">
        <v>1</v>
      </c>
      <c r="BH108" s="22">
        <v>1</v>
      </c>
      <c r="BI108" s="22">
        <v>1</v>
      </c>
      <c r="BJ108" s="22">
        <v>1</v>
      </c>
      <c r="BK108" s="22">
        <v>1</v>
      </c>
      <c r="BL108" s="22">
        <v>1</v>
      </c>
      <c r="BM108" s="22">
        <v>1</v>
      </c>
      <c r="BN108" s="22">
        <v>1</v>
      </c>
      <c r="BO108" s="22">
        <v>1</v>
      </c>
      <c r="BP108" s="22">
        <v>1</v>
      </c>
      <c r="BQ108" s="22">
        <v>1</v>
      </c>
      <c r="BR108" s="22">
        <v>1</v>
      </c>
      <c r="BS108" s="22">
        <v>1</v>
      </c>
      <c r="BT108" s="22">
        <v>1</v>
      </c>
      <c r="BU108" s="22">
        <v>1</v>
      </c>
      <c r="BV108" s="22">
        <v>1</v>
      </c>
      <c r="BW108" s="22">
        <v>1</v>
      </c>
      <c r="BX108" s="22">
        <v>1</v>
      </c>
      <c r="BY108" s="22">
        <v>1</v>
      </c>
    </row>
    <row r="109" spans="1:80" hidden="1" outlineLevel="2">
      <c r="A109" s="15" t="s">
        <v>330</v>
      </c>
      <c r="B109" s="14" t="s">
        <v>331</v>
      </c>
      <c r="C109" s="15" t="s">
        <v>316</v>
      </c>
      <c r="D109" s="15" t="s">
        <v>293</v>
      </c>
      <c r="E109" s="15" t="s">
        <v>70</v>
      </c>
      <c r="F109" s="16">
        <f t="shared" si="2"/>
        <v>9703543.8903346825</v>
      </c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>
        <v>0.52</v>
      </c>
      <c r="W109" s="13">
        <v>1</v>
      </c>
      <c r="X109" s="13">
        <v>1</v>
      </c>
      <c r="Y109" s="13">
        <v>1</v>
      </c>
      <c r="Z109" s="13">
        <v>1</v>
      </c>
      <c r="AA109" s="13">
        <v>1</v>
      </c>
      <c r="AB109" s="13">
        <v>1</v>
      </c>
      <c r="AC109" s="13">
        <v>1</v>
      </c>
      <c r="AD109" s="13">
        <v>1</v>
      </c>
      <c r="AE109" s="13">
        <v>1</v>
      </c>
      <c r="AF109" s="13">
        <v>1</v>
      </c>
      <c r="AG109" s="13">
        <v>1</v>
      </c>
      <c r="AH109" s="13">
        <v>1</v>
      </c>
      <c r="AI109" s="13">
        <v>1</v>
      </c>
      <c r="AJ109" s="13">
        <v>1</v>
      </c>
      <c r="AK109" s="13">
        <v>1</v>
      </c>
      <c r="AL109" s="13">
        <v>1</v>
      </c>
      <c r="AM109" s="13">
        <v>1</v>
      </c>
      <c r="AN109" s="13">
        <v>1</v>
      </c>
      <c r="AO109" s="13">
        <v>1</v>
      </c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22">
        <v>0</v>
      </c>
      <c r="BE109" s="22">
        <v>0</v>
      </c>
      <c r="BF109" s="22">
        <v>1</v>
      </c>
      <c r="BG109" s="22">
        <v>1</v>
      </c>
      <c r="BH109" s="22">
        <v>1</v>
      </c>
      <c r="BI109" s="22">
        <v>1</v>
      </c>
      <c r="BJ109" s="22">
        <v>1</v>
      </c>
      <c r="BK109" s="22">
        <v>1</v>
      </c>
      <c r="BL109" s="22">
        <v>1</v>
      </c>
      <c r="BM109" s="22">
        <v>1</v>
      </c>
      <c r="BN109" s="22">
        <v>1</v>
      </c>
      <c r="BO109" s="22">
        <v>1</v>
      </c>
      <c r="BP109" s="22">
        <v>1</v>
      </c>
      <c r="BQ109" s="22">
        <v>1</v>
      </c>
      <c r="BR109" s="22">
        <v>1</v>
      </c>
      <c r="BS109" s="22">
        <v>1</v>
      </c>
      <c r="BT109" s="22">
        <v>1</v>
      </c>
      <c r="BU109" s="22">
        <v>1</v>
      </c>
      <c r="BV109" s="22">
        <v>1</v>
      </c>
      <c r="BW109" s="22">
        <v>1</v>
      </c>
      <c r="BX109" s="22">
        <v>1</v>
      </c>
      <c r="BY109" s="22">
        <v>1</v>
      </c>
    </row>
    <row r="110" spans="1:80" hidden="1" outlineLevel="2">
      <c r="A110" s="15" t="s">
        <v>332</v>
      </c>
      <c r="B110" s="14" t="s">
        <v>333</v>
      </c>
      <c r="C110" s="15" t="s">
        <v>22</v>
      </c>
      <c r="D110" s="15" t="s">
        <v>225</v>
      </c>
      <c r="E110" s="15" t="s">
        <v>89</v>
      </c>
      <c r="F110" s="16">
        <f t="shared" si="2"/>
        <v>9703543.8903346825</v>
      </c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>
        <v>7.0000000000000007E-2</v>
      </c>
      <c r="X110" s="13">
        <v>0.93</v>
      </c>
      <c r="Y110" s="13">
        <v>1</v>
      </c>
      <c r="Z110" s="13">
        <v>1</v>
      </c>
      <c r="AA110" s="13">
        <v>1</v>
      </c>
      <c r="AB110" s="13">
        <v>1</v>
      </c>
      <c r="AC110" s="13">
        <v>1</v>
      </c>
      <c r="AD110" s="13">
        <v>1</v>
      </c>
      <c r="AE110" s="13">
        <v>1</v>
      </c>
      <c r="AF110" s="13">
        <v>1</v>
      </c>
      <c r="AG110" s="13">
        <v>1</v>
      </c>
      <c r="AH110" s="13">
        <v>1</v>
      </c>
      <c r="AI110" s="13">
        <v>1</v>
      </c>
      <c r="AJ110" s="13">
        <v>1</v>
      </c>
      <c r="AK110" s="13">
        <v>1</v>
      </c>
      <c r="AL110" s="13">
        <v>1</v>
      </c>
      <c r="AM110" s="13">
        <v>1</v>
      </c>
      <c r="AN110" s="13">
        <v>1</v>
      </c>
      <c r="AO110" s="13">
        <v>1</v>
      </c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22">
        <v>0</v>
      </c>
      <c r="BE110" s="22">
        <v>0</v>
      </c>
      <c r="BF110" s="22">
        <v>1</v>
      </c>
      <c r="BG110" s="22">
        <v>1</v>
      </c>
      <c r="BH110" s="22">
        <v>1</v>
      </c>
      <c r="BI110" s="22">
        <v>1</v>
      </c>
      <c r="BJ110" s="22">
        <v>1</v>
      </c>
      <c r="BK110" s="22">
        <v>1</v>
      </c>
      <c r="BL110" s="22">
        <v>1</v>
      </c>
      <c r="BM110" s="22">
        <v>1</v>
      </c>
      <c r="BN110" s="22">
        <v>1</v>
      </c>
      <c r="BO110" s="22">
        <v>1</v>
      </c>
      <c r="BP110" s="22">
        <v>1</v>
      </c>
      <c r="BQ110" s="22">
        <v>1</v>
      </c>
      <c r="BR110" s="22">
        <v>1</v>
      </c>
      <c r="BS110" s="22">
        <v>1</v>
      </c>
      <c r="BT110" s="22">
        <v>1</v>
      </c>
      <c r="BU110" s="22">
        <v>1</v>
      </c>
      <c r="BV110" s="22">
        <v>1</v>
      </c>
      <c r="BW110" s="22">
        <v>1</v>
      </c>
      <c r="BX110" s="22">
        <v>1</v>
      </c>
      <c r="BY110" s="22">
        <v>1</v>
      </c>
    </row>
    <row r="111" spans="1:80" hidden="1" outlineLevel="2">
      <c r="A111" s="6" t="s">
        <v>334</v>
      </c>
      <c r="B111" s="5" t="s">
        <v>335</v>
      </c>
      <c r="C111" s="6" t="s">
        <v>22</v>
      </c>
      <c r="D111" s="6" t="s">
        <v>336</v>
      </c>
      <c r="E111" s="6" t="s">
        <v>337</v>
      </c>
      <c r="F111" s="7">
        <f>+$F$98/2</f>
        <v>106738982.7936815</v>
      </c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>
        <v>0.12</v>
      </c>
      <c r="T111" s="13">
        <v>0.96</v>
      </c>
      <c r="U111" s="13">
        <v>1</v>
      </c>
      <c r="V111" s="13">
        <v>1</v>
      </c>
      <c r="W111" s="13">
        <v>1</v>
      </c>
      <c r="X111" s="13">
        <v>1</v>
      </c>
      <c r="Y111" s="13">
        <v>1</v>
      </c>
      <c r="Z111" s="13">
        <v>1</v>
      </c>
      <c r="AA111" s="13">
        <v>1</v>
      </c>
      <c r="AB111" s="13">
        <v>1</v>
      </c>
      <c r="AC111" s="13">
        <v>1</v>
      </c>
      <c r="AD111" s="13">
        <v>1</v>
      </c>
      <c r="AE111" s="13">
        <v>1</v>
      </c>
      <c r="AF111" s="13">
        <v>1</v>
      </c>
      <c r="AG111" s="13">
        <v>1</v>
      </c>
      <c r="AH111" s="13">
        <v>1</v>
      </c>
      <c r="AI111" s="13">
        <v>1</v>
      </c>
      <c r="AJ111" s="13">
        <v>1</v>
      </c>
      <c r="AK111" s="13">
        <v>1</v>
      </c>
      <c r="AL111" s="13">
        <v>1</v>
      </c>
      <c r="AM111" s="13">
        <v>1</v>
      </c>
      <c r="AN111" s="13">
        <v>1</v>
      </c>
      <c r="AO111" s="13">
        <v>1</v>
      </c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>
        <v>0.12</v>
      </c>
      <c r="BD111" s="22">
        <v>1</v>
      </c>
      <c r="BE111" s="22">
        <v>1</v>
      </c>
      <c r="BF111" s="22">
        <v>1</v>
      </c>
      <c r="BG111" s="22">
        <v>1</v>
      </c>
      <c r="BH111" s="22">
        <v>1</v>
      </c>
      <c r="BI111" s="22">
        <v>1</v>
      </c>
      <c r="BJ111" s="22">
        <v>1</v>
      </c>
      <c r="BK111" s="22">
        <v>1</v>
      </c>
      <c r="BL111" s="22">
        <v>1</v>
      </c>
      <c r="BM111" s="22">
        <v>1</v>
      </c>
      <c r="BN111" s="22">
        <v>1</v>
      </c>
      <c r="BO111" s="22">
        <v>1</v>
      </c>
      <c r="BP111" s="22">
        <v>1</v>
      </c>
      <c r="BQ111" s="22">
        <v>1</v>
      </c>
      <c r="BR111" s="22">
        <v>1</v>
      </c>
      <c r="BS111" s="22">
        <v>1</v>
      </c>
      <c r="BT111" s="22">
        <v>1</v>
      </c>
      <c r="BU111" s="22">
        <v>1</v>
      </c>
      <c r="BV111" s="22">
        <v>1</v>
      </c>
      <c r="BW111" s="22">
        <v>1</v>
      </c>
      <c r="BX111" s="22">
        <v>1</v>
      </c>
      <c r="BY111" s="22">
        <v>1</v>
      </c>
    </row>
    <row r="112" spans="1:80" hidden="1" outlineLevel="2">
      <c r="A112" s="15" t="s">
        <v>338</v>
      </c>
      <c r="B112" s="14" t="s">
        <v>339</v>
      </c>
      <c r="C112" s="15" t="s">
        <v>340</v>
      </c>
      <c r="D112" s="15" t="s">
        <v>336</v>
      </c>
      <c r="E112" s="15" t="s">
        <v>265</v>
      </c>
      <c r="F112" s="16">
        <f>+$F$111/4</f>
        <v>26684745.698420376</v>
      </c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>
        <v>0.2</v>
      </c>
      <c r="T112" s="13">
        <v>1</v>
      </c>
      <c r="U112" s="13">
        <v>1</v>
      </c>
      <c r="V112" s="13">
        <v>1</v>
      </c>
      <c r="W112" s="13">
        <v>1</v>
      </c>
      <c r="X112" s="13">
        <v>1</v>
      </c>
      <c r="Y112" s="13">
        <v>1</v>
      </c>
      <c r="Z112" s="13">
        <v>1</v>
      </c>
      <c r="AA112" s="13">
        <v>1</v>
      </c>
      <c r="AB112" s="13">
        <v>1</v>
      </c>
      <c r="AC112" s="13">
        <v>1</v>
      </c>
      <c r="AD112" s="13">
        <v>1</v>
      </c>
      <c r="AE112" s="13">
        <v>1</v>
      </c>
      <c r="AF112" s="13">
        <v>1</v>
      </c>
      <c r="AG112" s="13">
        <v>1</v>
      </c>
      <c r="AH112" s="13">
        <v>1</v>
      </c>
      <c r="AI112" s="13">
        <v>1</v>
      </c>
      <c r="AJ112" s="13">
        <v>1</v>
      </c>
      <c r="AK112" s="13">
        <v>1</v>
      </c>
      <c r="AL112" s="13">
        <v>1</v>
      </c>
      <c r="AM112" s="13">
        <v>1</v>
      </c>
      <c r="AN112" s="13">
        <v>1</v>
      </c>
      <c r="AO112" s="13">
        <v>1</v>
      </c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>
        <v>0.2</v>
      </c>
      <c r="BD112" s="22">
        <v>1</v>
      </c>
      <c r="BE112" s="22">
        <v>1</v>
      </c>
      <c r="BF112" s="22">
        <v>1</v>
      </c>
      <c r="BG112" s="22">
        <v>1</v>
      </c>
      <c r="BH112" s="22">
        <v>1</v>
      </c>
      <c r="BI112" s="22">
        <v>1</v>
      </c>
      <c r="BJ112" s="22">
        <v>1</v>
      </c>
      <c r="BK112" s="22">
        <v>1</v>
      </c>
      <c r="BL112" s="22">
        <v>1</v>
      </c>
      <c r="BM112" s="22">
        <v>1</v>
      </c>
      <c r="BN112" s="22">
        <v>1</v>
      </c>
      <c r="BO112" s="22">
        <v>1</v>
      </c>
      <c r="BP112" s="22">
        <v>1</v>
      </c>
      <c r="BQ112" s="22">
        <v>1</v>
      </c>
      <c r="BR112" s="22">
        <v>1</v>
      </c>
      <c r="BS112" s="22">
        <v>1</v>
      </c>
      <c r="BT112" s="22">
        <v>1</v>
      </c>
      <c r="BU112" s="22">
        <v>1</v>
      </c>
      <c r="BV112" s="22">
        <v>1</v>
      </c>
      <c r="BW112" s="22">
        <v>1</v>
      </c>
      <c r="BX112" s="22">
        <v>1</v>
      </c>
      <c r="BY112" s="22">
        <v>1</v>
      </c>
    </row>
    <row r="113" spans="1:80" hidden="1" outlineLevel="2">
      <c r="A113" s="15" t="s">
        <v>341</v>
      </c>
      <c r="B113" s="14" t="s">
        <v>342</v>
      </c>
      <c r="C113" s="15" t="s">
        <v>340</v>
      </c>
      <c r="D113" s="15" t="s">
        <v>336</v>
      </c>
      <c r="E113" s="15" t="s">
        <v>265</v>
      </c>
      <c r="F113" s="16">
        <f>+$F$111/4</f>
        <v>26684745.698420376</v>
      </c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>
        <v>0.2</v>
      </c>
      <c r="T113" s="13">
        <v>1</v>
      </c>
      <c r="U113" s="13">
        <v>1</v>
      </c>
      <c r="V113" s="13">
        <v>1</v>
      </c>
      <c r="W113" s="13">
        <v>1</v>
      </c>
      <c r="X113" s="13">
        <v>1</v>
      </c>
      <c r="Y113" s="13">
        <v>1</v>
      </c>
      <c r="Z113" s="13">
        <v>1</v>
      </c>
      <c r="AA113" s="13">
        <v>1</v>
      </c>
      <c r="AB113" s="13">
        <v>1</v>
      </c>
      <c r="AC113" s="13">
        <v>1</v>
      </c>
      <c r="AD113" s="13">
        <v>1</v>
      </c>
      <c r="AE113" s="13">
        <v>1</v>
      </c>
      <c r="AF113" s="13">
        <v>1</v>
      </c>
      <c r="AG113" s="13">
        <v>1</v>
      </c>
      <c r="AH113" s="13">
        <v>1</v>
      </c>
      <c r="AI113" s="13">
        <v>1</v>
      </c>
      <c r="AJ113" s="13">
        <v>1</v>
      </c>
      <c r="AK113" s="13">
        <v>1</v>
      </c>
      <c r="AL113" s="13">
        <v>1</v>
      </c>
      <c r="AM113" s="13">
        <v>1</v>
      </c>
      <c r="AN113" s="13">
        <v>1</v>
      </c>
      <c r="AO113" s="13">
        <v>1</v>
      </c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>
        <v>0.2</v>
      </c>
      <c r="BD113" s="22">
        <v>1</v>
      </c>
      <c r="BE113" s="22">
        <v>1</v>
      </c>
      <c r="BF113" s="22">
        <v>1</v>
      </c>
      <c r="BG113" s="22">
        <v>1</v>
      </c>
      <c r="BH113" s="22">
        <v>1</v>
      </c>
      <c r="BI113" s="22">
        <v>1</v>
      </c>
      <c r="BJ113" s="22">
        <v>1</v>
      </c>
      <c r="BK113" s="22">
        <v>1</v>
      </c>
      <c r="BL113" s="22">
        <v>1</v>
      </c>
      <c r="BM113" s="22">
        <v>1</v>
      </c>
      <c r="BN113" s="22">
        <v>1</v>
      </c>
      <c r="BO113" s="22">
        <v>1</v>
      </c>
      <c r="BP113" s="22">
        <v>1</v>
      </c>
      <c r="BQ113" s="22">
        <v>1</v>
      </c>
      <c r="BR113" s="22">
        <v>1</v>
      </c>
      <c r="BS113" s="22">
        <v>1</v>
      </c>
      <c r="BT113" s="22">
        <v>1</v>
      </c>
      <c r="BU113" s="22">
        <v>1</v>
      </c>
      <c r="BV113" s="22">
        <v>1</v>
      </c>
      <c r="BW113" s="22">
        <v>1</v>
      </c>
      <c r="BX113" s="22">
        <v>1</v>
      </c>
      <c r="BY113" s="22">
        <v>1</v>
      </c>
    </row>
    <row r="114" spans="1:80" hidden="1" outlineLevel="2">
      <c r="A114" s="15" t="s">
        <v>343</v>
      </c>
      <c r="B114" s="14" t="s">
        <v>344</v>
      </c>
      <c r="C114" s="15" t="s">
        <v>340</v>
      </c>
      <c r="D114" s="15" t="s">
        <v>336</v>
      </c>
      <c r="E114" s="15" t="s">
        <v>265</v>
      </c>
      <c r="F114" s="16">
        <f>+$F$111/4</f>
        <v>26684745.698420376</v>
      </c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>
        <v>0.2</v>
      </c>
      <c r="T114" s="13">
        <v>1</v>
      </c>
      <c r="U114" s="13">
        <v>1</v>
      </c>
      <c r="V114" s="13">
        <v>1</v>
      </c>
      <c r="W114" s="13">
        <v>1</v>
      </c>
      <c r="X114" s="13">
        <v>1</v>
      </c>
      <c r="Y114" s="13">
        <v>1</v>
      </c>
      <c r="Z114" s="13">
        <v>1</v>
      </c>
      <c r="AA114" s="13">
        <v>1</v>
      </c>
      <c r="AB114" s="13">
        <v>1</v>
      </c>
      <c r="AC114" s="13">
        <v>1</v>
      </c>
      <c r="AD114" s="13">
        <v>1</v>
      </c>
      <c r="AE114" s="13">
        <v>1</v>
      </c>
      <c r="AF114" s="13">
        <v>1</v>
      </c>
      <c r="AG114" s="13">
        <v>1</v>
      </c>
      <c r="AH114" s="13">
        <v>1</v>
      </c>
      <c r="AI114" s="13">
        <v>1</v>
      </c>
      <c r="AJ114" s="13">
        <v>1</v>
      </c>
      <c r="AK114" s="13">
        <v>1</v>
      </c>
      <c r="AL114" s="13">
        <v>1</v>
      </c>
      <c r="AM114" s="13">
        <v>1</v>
      </c>
      <c r="AN114" s="13">
        <v>1</v>
      </c>
      <c r="AO114" s="13">
        <v>1</v>
      </c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>
        <v>0.2</v>
      </c>
      <c r="BD114" s="22">
        <v>1</v>
      </c>
      <c r="BE114" s="22">
        <v>1</v>
      </c>
      <c r="BF114" s="22">
        <v>1</v>
      </c>
      <c r="BG114" s="22">
        <v>1</v>
      </c>
      <c r="BH114" s="22">
        <v>1</v>
      </c>
      <c r="BI114" s="22">
        <v>1</v>
      </c>
      <c r="BJ114" s="22">
        <v>1</v>
      </c>
      <c r="BK114" s="22">
        <v>1</v>
      </c>
      <c r="BL114" s="22">
        <v>1</v>
      </c>
      <c r="BM114" s="22">
        <v>1</v>
      </c>
      <c r="BN114" s="22">
        <v>1</v>
      </c>
      <c r="BO114" s="22">
        <v>1</v>
      </c>
      <c r="BP114" s="22">
        <v>1</v>
      </c>
      <c r="BQ114" s="22">
        <v>1</v>
      </c>
      <c r="BR114" s="22">
        <v>1</v>
      </c>
      <c r="BS114" s="22">
        <v>1</v>
      </c>
      <c r="BT114" s="22">
        <v>1</v>
      </c>
      <c r="BU114" s="22">
        <v>1</v>
      </c>
      <c r="BV114" s="22">
        <v>1</v>
      </c>
      <c r="BW114" s="22">
        <v>1</v>
      </c>
      <c r="BX114" s="22">
        <v>1</v>
      </c>
      <c r="BY114" s="22">
        <v>1</v>
      </c>
    </row>
    <row r="115" spans="1:80" hidden="1" outlineLevel="2">
      <c r="A115" s="15" t="s">
        <v>345</v>
      </c>
      <c r="B115" s="14" t="s">
        <v>346</v>
      </c>
      <c r="C115" s="15" t="s">
        <v>168</v>
      </c>
      <c r="D115" s="15" t="s">
        <v>347</v>
      </c>
      <c r="E115" s="15" t="s">
        <v>337</v>
      </c>
      <c r="F115" s="16">
        <f>+$F$111/4</f>
        <v>26684745.698420376</v>
      </c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>
        <v>0.9</v>
      </c>
      <c r="U115" s="13">
        <v>1</v>
      </c>
      <c r="V115" s="13">
        <v>1</v>
      </c>
      <c r="W115" s="13">
        <v>1</v>
      </c>
      <c r="X115" s="13">
        <v>1</v>
      </c>
      <c r="Y115" s="13">
        <v>1</v>
      </c>
      <c r="Z115" s="13">
        <v>1</v>
      </c>
      <c r="AA115" s="13">
        <v>1</v>
      </c>
      <c r="AB115" s="13">
        <v>1</v>
      </c>
      <c r="AC115" s="13">
        <v>1</v>
      </c>
      <c r="AD115" s="13">
        <v>1</v>
      </c>
      <c r="AE115" s="13">
        <v>1</v>
      </c>
      <c r="AF115" s="13">
        <v>1</v>
      </c>
      <c r="AG115" s="13">
        <v>1</v>
      </c>
      <c r="AH115" s="13">
        <v>1</v>
      </c>
      <c r="AI115" s="13">
        <v>1</v>
      </c>
      <c r="AJ115" s="13">
        <v>1</v>
      </c>
      <c r="AK115" s="13">
        <v>1</v>
      </c>
      <c r="AL115" s="13">
        <v>1</v>
      </c>
      <c r="AM115" s="13">
        <v>1</v>
      </c>
      <c r="AN115" s="13">
        <v>1</v>
      </c>
      <c r="AO115" s="13">
        <v>1</v>
      </c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22">
        <v>1</v>
      </c>
      <c r="BE115" s="22">
        <v>1</v>
      </c>
      <c r="BF115" s="22">
        <v>1</v>
      </c>
      <c r="BG115" s="22">
        <v>1</v>
      </c>
      <c r="BH115" s="22">
        <v>1</v>
      </c>
      <c r="BI115" s="22">
        <v>1</v>
      </c>
      <c r="BJ115" s="22">
        <v>1</v>
      </c>
      <c r="BK115" s="22">
        <v>1</v>
      </c>
      <c r="BL115" s="22">
        <v>1</v>
      </c>
      <c r="BM115" s="22">
        <v>1</v>
      </c>
      <c r="BN115" s="22">
        <v>1</v>
      </c>
      <c r="BO115" s="22">
        <v>1</v>
      </c>
      <c r="BP115" s="22">
        <v>1</v>
      </c>
      <c r="BQ115" s="22">
        <v>1</v>
      </c>
      <c r="BR115" s="22">
        <v>1</v>
      </c>
      <c r="BS115" s="22">
        <v>1</v>
      </c>
      <c r="BT115" s="22">
        <v>1</v>
      </c>
      <c r="BU115" s="22">
        <v>1</v>
      </c>
      <c r="BV115" s="22">
        <v>1</v>
      </c>
      <c r="BW115" s="22">
        <v>1</v>
      </c>
      <c r="BX115" s="22">
        <v>1</v>
      </c>
      <c r="BY115" s="22">
        <v>1</v>
      </c>
    </row>
    <row r="116" spans="1:80" hidden="1" outlineLevel="1">
      <c r="A116" s="6" t="s">
        <v>348</v>
      </c>
      <c r="B116" s="5" t="s">
        <v>349</v>
      </c>
      <c r="C116" s="6" t="s">
        <v>350</v>
      </c>
      <c r="D116" s="6" t="s">
        <v>9</v>
      </c>
      <c r="E116" s="6" t="s">
        <v>351</v>
      </c>
      <c r="F116" s="7">
        <v>258810851.34170026</v>
      </c>
      <c r="G116" s="13">
        <v>7.0000000000000007E-2</v>
      </c>
      <c r="H116" s="13">
        <v>0.11</v>
      </c>
      <c r="I116" s="13">
        <v>0.11</v>
      </c>
      <c r="J116" s="13">
        <v>0.11</v>
      </c>
      <c r="K116" s="13">
        <v>0.11</v>
      </c>
      <c r="L116" s="13">
        <v>0.14000000000000001</v>
      </c>
      <c r="M116" s="13">
        <v>0.24</v>
      </c>
      <c r="N116" s="13">
        <v>0.34</v>
      </c>
      <c r="O116" s="13">
        <v>0.35</v>
      </c>
      <c r="P116" s="13">
        <v>0.35</v>
      </c>
      <c r="Q116" s="13">
        <v>0.39</v>
      </c>
      <c r="R116" s="13">
        <v>0.54</v>
      </c>
      <c r="S116" s="13">
        <v>0.69</v>
      </c>
      <c r="T116" s="13">
        <v>0.86</v>
      </c>
      <c r="U116" s="13">
        <v>0.96</v>
      </c>
      <c r="V116" s="13">
        <v>1</v>
      </c>
      <c r="W116" s="13">
        <v>1</v>
      </c>
      <c r="X116" s="13">
        <v>1</v>
      </c>
      <c r="Y116" s="13">
        <v>1</v>
      </c>
      <c r="Z116" s="13">
        <v>1</v>
      </c>
      <c r="AA116" s="13">
        <v>1</v>
      </c>
      <c r="AB116" s="13">
        <v>1</v>
      </c>
      <c r="AC116" s="13">
        <v>1</v>
      </c>
      <c r="AD116" s="13">
        <v>1</v>
      </c>
      <c r="AE116" s="13">
        <v>1</v>
      </c>
      <c r="AF116" s="13">
        <v>1</v>
      </c>
      <c r="AG116" s="13">
        <v>1</v>
      </c>
      <c r="AH116" s="13">
        <v>1</v>
      </c>
      <c r="AI116" s="13">
        <v>1</v>
      </c>
      <c r="AJ116" s="13">
        <v>1</v>
      </c>
      <c r="AK116" s="13">
        <v>1</v>
      </c>
      <c r="AL116" s="13">
        <v>1</v>
      </c>
      <c r="AM116" s="13">
        <v>1</v>
      </c>
      <c r="AN116" s="13">
        <v>1</v>
      </c>
      <c r="AO116" s="13">
        <v>1</v>
      </c>
      <c r="AQ116" s="13">
        <v>0.03</v>
      </c>
      <c r="AR116" s="13">
        <v>0.09</v>
      </c>
      <c r="AS116" s="13">
        <v>0.11</v>
      </c>
      <c r="AT116" s="13">
        <v>0.11</v>
      </c>
      <c r="AU116" s="13">
        <v>0.11</v>
      </c>
      <c r="AV116" s="13">
        <v>0.11</v>
      </c>
      <c r="AW116" s="13">
        <v>0.19</v>
      </c>
      <c r="AX116" s="13">
        <v>0.33</v>
      </c>
      <c r="AY116" s="13">
        <v>0.35</v>
      </c>
      <c r="AZ116" s="13">
        <v>0.35</v>
      </c>
      <c r="BA116" s="13">
        <v>0.37</v>
      </c>
      <c r="BB116" s="13">
        <v>0.46</v>
      </c>
      <c r="BC116" s="13">
        <v>0.69</v>
      </c>
      <c r="BD116" s="22">
        <v>0.66</v>
      </c>
      <c r="BE116" s="22">
        <v>0.95</v>
      </c>
      <c r="BF116" s="22">
        <v>0.94</v>
      </c>
      <c r="BG116" s="22">
        <v>0.94</v>
      </c>
      <c r="BH116" s="20">
        <v>1</v>
      </c>
      <c r="BI116" s="20">
        <v>1</v>
      </c>
      <c r="BJ116" s="20">
        <v>1</v>
      </c>
      <c r="BK116" s="20">
        <v>1</v>
      </c>
      <c r="BL116" s="20">
        <v>1</v>
      </c>
      <c r="BM116" s="20">
        <v>1</v>
      </c>
      <c r="BN116" s="20">
        <v>1</v>
      </c>
      <c r="BO116" s="20">
        <v>1</v>
      </c>
      <c r="BP116" s="20">
        <v>1</v>
      </c>
      <c r="BQ116" s="20">
        <v>1</v>
      </c>
      <c r="BR116" s="20">
        <v>1</v>
      </c>
      <c r="BS116" s="20">
        <v>1</v>
      </c>
      <c r="BT116" s="20">
        <v>1</v>
      </c>
      <c r="BU116" s="20">
        <v>1</v>
      </c>
      <c r="BV116" s="20">
        <v>1</v>
      </c>
      <c r="BW116" s="20">
        <v>1</v>
      </c>
      <c r="BX116" s="20">
        <v>1</v>
      </c>
      <c r="BY116" s="20">
        <v>1</v>
      </c>
      <c r="CB116" s="24"/>
    </row>
    <row r="117" spans="1:80" hidden="1" outlineLevel="2">
      <c r="A117" s="6" t="s">
        <v>352</v>
      </c>
      <c r="B117" s="5" t="s">
        <v>353</v>
      </c>
      <c r="C117" s="6" t="s">
        <v>22</v>
      </c>
      <c r="D117" s="6" t="s">
        <v>153</v>
      </c>
      <c r="E117" s="6" t="s">
        <v>161</v>
      </c>
      <c r="F117" s="7">
        <f>+F116*0.2</f>
        <v>51762170.268340051</v>
      </c>
      <c r="G117" s="13">
        <v>0.33</v>
      </c>
      <c r="H117" s="13">
        <v>1</v>
      </c>
      <c r="I117" s="13">
        <v>1</v>
      </c>
      <c r="J117" s="13">
        <v>1</v>
      </c>
      <c r="K117" s="13">
        <v>1</v>
      </c>
      <c r="L117" s="13">
        <v>1</v>
      </c>
      <c r="M117" s="13">
        <v>1</v>
      </c>
      <c r="N117" s="13">
        <v>1</v>
      </c>
      <c r="O117" s="13">
        <v>1</v>
      </c>
      <c r="P117" s="13">
        <v>1</v>
      </c>
      <c r="Q117" s="13">
        <v>1</v>
      </c>
      <c r="R117" s="13">
        <v>1</v>
      </c>
      <c r="S117" s="13">
        <v>1</v>
      </c>
      <c r="T117" s="13">
        <v>1</v>
      </c>
      <c r="U117" s="13">
        <v>1</v>
      </c>
      <c r="V117" s="13">
        <v>1</v>
      </c>
      <c r="W117" s="13">
        <v>1</v>
      </c>
      <c r="X117" s="13">
        <v>1</v>
      </c>
      <c r="Y117" s="13">
        <v>1</v>
      </c>
      <c r="Z117" s="13">
        <v>1</v>
      </c>
      <c r="AA117" s="13">
        <v>1</v>
      </c>
      <c r="AB117" s="13">
        <v>1</v>
      </c>
      <c r="AC117" s="13">
        <v>1</v>
      </c>
      <c r="AD117" s="13">
        <v>1</v>
      </c>
      <c r="AE117" s="13">
        <v>1</v>
      </c>
      <c r="AF117" s="13">
        <v>1</v>
      </c>
      <c r="AG117" s="13">
        <v>1</v>
      </c>
      <c r="AH117" s="13">
        <v>1</v>
      </c>
      <c r="AI117" s="13">
        <v>1</v>
      </c>
      <c r="AJ117" s="13">
        <v>1</v>
      </c>
      <c r="AK117" s="13">
        <v>1</v>
      </c>
      <c r="AL117" s="13">
        <v>1</v>
      </c>
      <c r="AM117" s="13">
        <v>1</v>
      </c>
      <c r="AN117" s="13">
        <v>1</v>
      </c>
      <c r="AO117" s="13">
        <v>1</v>
      </c>
      <c r="AQ117" s="13"/>
      <c r="AR117" s="13">
        <v>0.6</v>
      </c>
      <c r="AS117" s="13">
        <v>1</v>
      </c>
      <c r="AT117" s="13">
        <v>1</v>
      </c>
      <c r="AU117" s="13">
        <v>1</v>
      </c>
      <c r="AV117" s="13">
        <v>1</v>
      </c>
      <c r="AW117" s="13">
        <v>1</v>
      </c>
      <c r="AX117" s="13">
        <v>1</v>
      </c>
      <c r="AY117" s="13">
        <v>1</v>
      </c>
      <c r="AZ117" s="13">
        <v>1</v>
      </c>
      <c r="BA117" s="13">
        <v>1</v>
      </c>
      <c r="BB117" s="13">
        <v>1</v>
      </c>
      <c r="BC117" s="13">
        <v>1</v>
      </c>
      <c r="BD117" s="22">
        <v>1</v>
      </c>
      <c r="BE117" s="22">
        <v>1</v>
      </c>
      <c r="BF117" s="22">
        <v>1</v>
      </c>
      <c r="BG117" s="22">
        <v>1</v>
      </c>
      <c r="BH117" s="20">
        <v>1</v>
      </c>
      <c r="BI117" s="20">
        <v>1</v>
      </c>
      <c r="BJ117" s="20">
        <v>1</v>
      </c>
      <c r="BK117" s="20">
        <v>1</v>
      </c>
      <c r="BL117" s="20">
        <v>1</v>
      </c>
      <c r="BM117" s="20">
        <v>1</v>
      </c>
      <c r="BN117" s="20">
        <v>1</v>
      </c>
      <c r="BO117" s="20">
        <v>1</v>
      </c>
      <c r="BP117" s="20">
        <v>1</v>
      </c>
      <c r="BQ117" s="20">
        <v>1</v>
      </c>
      <c r="BR117" s="20">
        <v>1</v>
      </c>
      <c r="BS117" s="20">
        <v>1</v>
      </c>
      <c r="BT117" s="20">
        <v>1</v>
      </c>
      <c r="BU117" s="20">
        <v>1</v>
      </c>
      <c r="BV117" s="20">
        <v>1</v>
      </c>
      <c r="BW117" s="20">
        <v>1</v>
      </c>
      <c r="BX117" s="20">
        <v>1</v>
      </c>
      <c r="BY117" s="20">
        <v>1</v>
      </c>
    </row>
    <row r="118" spans="1:80" hidden="1" outlineLevel="2">
      <c r="A118" s="15" t="s">
        <v>354</v>
      </c>
      <c r="B118" s="14" t="s">
        <v>355</v>
      </c>
      <c r="C118" s="15" t="s">
        <v>22</v>
      </c>
      <c r="D118" s="15" t="s">
        <v>153</v>
      </c>
      <c r="E118" s="15" t="s">
        <v>161</v>
      </c>
      <c r="F118" s="16">
        <f>+F117</f>
        <v>51762170.268340051</v>
      </c>
      <c r="G118" s="13">
        <v>0.33</v>
      </c>
      <c r="H118" s="13">
        <v>1</v>
      </c>
      <c r="I118" s="13">
        <v>1</v>
      </c>
      <c r="J118" s="13">
        <v>1</v>
      </c>
      <c r="K118" s="13">
        <v>1</v>
      </c>
      <c r="L118" s="13">
        <v>1</v>
      </c>
      <c r="M118" s="13">
        <v>1</v>
      </c>
      <c r="N118" s="13">
        <v>1</v>
      </c>
      <c r="O118" s="13">
        <v>1</v>
      </c>
      <c r="P118" s="13">
        <v>1</v>
      </c>
      <c r="Q118" s="13">
        <v>1</v>
      </c>
      <c r="R118" s="13">
        <v>1</v>
      </c>
      <c r="S118" s="13">
        <v>1</v>
      </c>
      <c r="T118" s="13">
        <v>1</v>
      </c>
      <c r="U118" s="13">
        <v>1</v>
      </c>
      <c r="V118" s="13">
        <v>1</v>
      </c>
      <c r="W118" s="13">
        <v>1</v>
      </c>
      <c r="X118" s="13">
        <v>1</v>
      </c>
      <c r="Y118" s="13">
        <v>1</v>
      </c>
      <c r="Z118" s="13">
        <v>1</v>
      </c>
      <c r="AA118" s="13">
        <v>1</v>
      </c>
      <c r="AB118" s="13">
        <v>1</v>
      </c>
      <c r="AC118" s="13">
        <v>1</v>
      </c>
      <c r="AD118" s="13">
        <v>1</v>
      </c>
      <c r="AE118" s="13">
        <v>1</v>
      </c>
      <c r="AF118" s="13">
        <v>1</v>
      </c>
      <c r="AG118" s="13">
        <v>1</v>
      </c>
      <c r="AH118" s="13">
        <v>1</v>
      </c>
      <c r="AI118" s="13">
        <v>1</v>
      </c>
      <c r="AJ118" s="13">
        <v>1</v>
      </c>
      <c r="AK118" s="13">
        <v>1</v>
      </c>
      <c r="AL118" s="13">
        <v>1</v>
      </c>
      <c r="AM118" s="13">
        <v>1</v>
      </c>
      <c r="AN118" s="13">
        <v>1</v>
      </c>
      <c r="AO118" s="13">
        <v>1</v>
      </c>
      <c r="AQ118" s="13"/>
      <c r="AR118" s="13">
        <v>0.6</v>
      </c>
      <c r="AS118" s="13">
        <v>1</v>
      </c>
      <c r="AT118" s="13">
        <v>1</v>
      </c>
      <c r="AU118" s="13">
        <v>1</v>
      </c>
      <c r="AV118" s="13">
        <v>1</v>
      </c>
      <c r="AW118" s="13">
        <v>1</v>
      </c>
      <c r="AX118" s="13">
        <v>1</v>
      </c>
      <c r="AY118" s="13">
        <v>1</v>
      </c>
      <c r="AZ118" s="13">
        <v>1</v>
      </c>
      <c r="BA118" s="13">
        <v>1</v>
      </c>
      <c r="BB118" s="13">
        <v>1</v>
      </c>
      <c r="BC118" s="13">
        <v>1</v>
      </c>
      <c r="BD118" s="22">
        <v>1</v>
      </c>
      <c r="BE118" s="22">
        <v>1</v>
      </c>
      <c r="BF118" s="22">
        <v>1</v>
      </c>
      <c r="BG118" s="22">
        <v>1</v>
      </c>
      <c r="BH118" s="22">
        <v>1</v>
      </c>
      <c r="BI118" s="22">
        <v>1</v>
      </c>
      <c r="BJ118" s="22">
        <v>1</v>
      </c>
      <c r="BK118" s="22">
        <v>1</v>
      </c>
      <c r="BL118" s="22">
        <v>1</v>
      </c>
      <c r="BM118" s="22">
        <v>1</v>
      </c>
      <c r="BN118" s="22">
        <v>1</v>
      </c>
      <c r="BO118" s="22">
        <v>1</v>
      </c>
      <c r="BP118" s="22">
        <v>1</v>
      </c>
      <c r="BQ118" s="22">
        <v>1</v>
      </c>
      <c r="BR118" s="22">
        <v>1</v>
      </c>
      <c r="BS118" s="22">
        <v>1</v>
      </c>
      <c r="BT118" s="22">
        <v>1</v>
      </c>
      <c r="BU118" s="22">
        <v>1</v>
      </c>
      <c r="BV118" s="22">
        <v>1</v>
      </c>
      <c r="BW118" s="22">
        <v>1</v>
      </c>
      <c r="BX118" s="22">
        <v>1</v>
      </c>
      <c r="BY118" s="22">
        <v>1</v>
      </c>
    </row>
    <row r="119" spans="1:80" hidden="1" outlineLevel="2">
      <c r="A119" s="6" t="s">
        <v>356</v>
      </c>
      <c r="B119" s="5" t="s">
        <v>357</v>
      </c>
      <c r="C119" s="6" t="s">
        <v>350</v>
      </c>
      <c r="D119" s="6" t="s">
        <v>9</v>
      </c>
      <c r="E119" s="6" t="s">
        <v>351</v>
      </c>
      <c r="F119" s="7">
        <f>+F116*0.8</f>
        <v>207048681.0733602</v>
      </c>
      <c r="G119" s="13">
        <v>0.05</v>
      </c>
      <c r="H119" s="13">
        <v>0.05</v>
      </c>
      <c r="I119" s="13">
        <v>0.05</v>
      </c>
      <c r="J119" s="13">
        <v>0.05</v>
      </c>
      <c r="K119" s="13">
        <v>0.05</v>
      </c>
      <c r="L119" s="13">
        <v>0.08</v>
      </c>
      <c r="M119" s="13">
        <v>0.19</v>
      </c>
      <c r="N119" s="13">
        <v>0.3</v>
      </c>
      <c r="O119" s="13">
        <v>0.31</v>
      </c>
      <c r="P119" s="13">
        <v>0.31</v>
      </c>
      <c r="Q119" s="13">
        <v>0.35</v>
      </c>
      <c r="R119" s="13">
        <v>0.51</v>
      </c>
      <c r="S119" s="13">
        <v>0.67</v>
      </c>
      <c r="T119" s="13">
        <v>0.85</v>
      </c>
      <c r="U119" s="13">
        <v>0.96</v>
      </c>
      <c r="V119" s="13">
        <v>1</v>
      </c>
      <c r="W119" s="13">
        <v>1</v>
      </c>
      <c r="X119" s="13">
        <v>1</v>
      </c>
      <c r="Y119" s="13">
        <v>1</v>
      </c>
      <c r="Z119" s="13">
        <v>1</v>
      </c>
      <c r="AA119" s="13">
        <v>1</v>
      </c>
      <c r="AB119" s="13">
        <v>1</v>
      </c>
      <c r="AC119" s="13">
        <v>1</v>
      </c>
      <c r="AD119" s="13">
        <v>1</v>
      </c>
      <c r="AE119" s="13">
        <v>1</v>
      </c>
      <c r="AF119" s="13">
        <v>1</v>
      </c>
      <c r="AG119" s="13">
        <v>1</v>
      </c>
      <c r="AH119" s="13">
        <v>1</v>
      </c>
      <c r="AI119" s="13">
        <v>1</v>
      </c>
      <c r="AJ119" s="13">
        <v>1</v>
      </c>
      <c r="AK119" s="13">
        <v>1</v>
      </c>
      <c r="AL119" s="13">
        <v>1</v>
      </c>
      <c r="AM119" s="13">
        <v>1</v>
      </c>
      <c r="AN119" s="13">
        <v>1</v>
      </c>
      <c r="AO119" s="13">
        <v>1</v>
      </c>
      <c r="AQ119" s="13">
        <v>0.03</v>
      </c>
      <c r="AR119" s="13">
        <v>0.05</v>
      </c>
      <c r="AS119" s="13">
        <v>0.05</v>
      </c>
      <c r="AT119" s="13">
        <v>0.05</v>
      </c>
      <c r="AU119" s="13">
        <v>0.05</v>
      </c>
      <c r="AV119" s="13">
        <v>0.05</v>
      </c>
      <c r="AW119" s="13">
        <v>0.13</v>
      </c>
      <c r="AX119" s="13">
        <v>0.28999999999999998</v>
      </c>
      <c r="AY119" s="13">
        <v>0.31</v>
      </c>
      <c r="AZ119" s="13">
        <v>0.31</v>
      </c>
      <c r="BA119" s="13">
        <v>0.32</v>
      </c>
      <c r="BB119" s="13">
        <v>0.43</v>
      </c>
      <c r="BC119" s="13">
        <v>0.67</v>
      </c>
      <c r="BD119" s="22">
        <v>0.64</v>
      </c>
      <c r="BE119" s="22">
        <v>0.95</v>
      </c>
      <c r="BF119" s="22">
        <v>0.93</v>
      </c>
      <c r="BG119" s="22">
        <v>0.93</v>
      </c>
      <c r="BH119" s="20">
        <v>1</v>
      </c>
      <c r="BI119" s="20">
        <v>1</v>
      </c>
      <c r="BJ119" s="20">
        <v>1</v>
      </c>
      <c r="BK119" s="20">
        <v>1</v>
      </c>
      <c r="BL119" s="20">
        <v>1</v>
      </c>
      <c r="BM119" s="20">
        <v>1</v>
      </c>
      <c r="BN119" s="20">
        <v>1</v>
      </c>
      <c r="BO119" s="20">
        <v>1</v>
      </c>
      <c r="BP119" s="20">
        <v>1</v>
      </c>
      <c r="BQ119" s="20">
        <v>1</v>
      </c>
      <c r="BR119" s="20">
        <v>1</v>
      </c>
      <c r="BS119" s="20">
        <v>1</v>
      </c>
      <c r="BT119" s="20">
        <v>1</v>
      </c>
      <c r="BU119" s="20">
        <v>1</v>
      </c>
      <c r="BV119" s="20">
        <v>1</v>
      </c>
      <c r="BW119" s="20">
        <v>1</v>
      </c>
      <c r="BX119" s="20">
        <v>1</v>
      </c>
      <c r="BY119" s="20">
        <v>1</v>
      </c>
    </row>
    <row r="120" spans="1:80" hidden="1" outlineLevel="2">
      <c r="A120" s="15" t="s">
        <v>358</v>
      </c>
      <c r="B120" s="14" t="s">
        <v>359</v>
      </c>
      <c r="C120" s="15" t="s">
        <v>360</v>
      </c>
      <c r="D120" s="15" t="s">
        <v>361</v>
      </c>
      <c r="E120" s="15" t="s">
        <v>362</v>
      </c>
      <c r="F120" s="16">
        <f>+$F$119/15</f>
        <v>13803245.404890681</v>
      </c>
      <c r="G120" s="13"/>
      <c r="H120" s="13"/>
      <c r="I120" s="13"/>
      <c r="J120" s="13"/>
      <c r="K120" s="13"/>
      <c r="L120" s="13">
        <v>0.17</v>
      </c>
      <c r="M120" s="13">
        <v>0.89</v>
      </c>
      <c r="N120" s="13">
        <v>1</v>
      </c>
      <c r="O120" s="13">
        <v>1</v>
      </c>
      <c r="P120" s="13">
        <v>1</v>
      </c>
      <c r="Q120" s="13">
        <v>1</v>
      </c>
      <c r="R120" s="13">
        <v>1</v>
      </c>
      <c r="S120" s="13">
        <v>1</v>
      </c>
      <c r="T120" s="13">
        <v>1</v>
      </c>
      <c r="U120" s="13">
        <v>1</v>
      </c>
      <c r="V120" s="13">
        <v>1</v>
      </c>
      <c r="W120" s="13">
        <v>1</v>
      </c>
      <c r="X120" s="13">
        <v>1</v>
      </c>
      <c r="Y120" s="13">
        <v>1</v>
      </c>
      <c r="Z120" s="13">
        <v>1</v>
      </c>
      <c r="AA120" s="13">
        <v>1</v>
      </c>
      <c r="AB120" s="13">
        <v>1</v>
      </c>
      <c r="AC120" s="13">
        <v>1</v>
      </c>
      <c r="AD120" s="13">
        <v>1</v>
      </c>
      <c r="AE120" s="13">
        <v>1</v>
      </c>
      <c r="AF120" s="13">
        <v>1</v>
      </c>
      <c r="AG120" s="13">
        <v>1</v>
      </c>
      <c r="AH120" s="13">
        <v>1</v>
      </c>
      <c r="AI120" s="13">
        <v>1</v>
      </c>
      <c r="AJ120" s="13">
        <v>1</v>
      </c>
      <c r="AK120" s="13">
        <v>1</v>
      </c>
      <c r="AL120" s="13">
        <v>1</v>
      </c>
      <c r="AM120" s="13">
        <v>1</v>
      </c>
      <c r="AN120" s="13">
        <v>1</v>
      </c>
      <c r="AO120" s="13">
        <v>1</v>
      </c>
      <c r="AQ120" s="13"/>
      <c r="AR120" s="13"/>
      <c r="AS120" s="13"/>
      <c r="AT120" s="13"/>
      <c r="AU120" s="13"/>
      <c r="AV120" s="13"/>
      <c r="AW120" s="13">
        <v>0.5</v>
      </c>
      <c r="AX120" s="13">
        <v>1</v>
      </c>
      <c r="AY120" s="13">
        <v>1</v>
      </c>
      <c r="AZ120" s="13">
        <v>1</v>
      </c>
      <c r="BA120" s="13">
        <v>1</v>
      </c>
      <c r="BB120" s="13">
        <v>1</v>
      </c>
      <c r="BC120" s="13">
        <v>1</v>
      </c>
      <c r="BD120" s="22">
        <v>1</v>
      </c>
      <c r="BE120" s="22">
        <v>1</v>
      </c>
      <c r="BF120" s="22">
        <v>1</v>
      </c>
      <c r="BG120" s="22">
        <v>1</v>
      </c>
      <c r="BH120" s="22">
        <v>1</v>
      </c>
      <c r="BI120" s="22">
        <v>1</v>
      </c>
      <c r="BJ120" s="22">
        <v>1</v>
      </c>
      <c r="BK120" s="22">
        <v>1</v>
      </c>
      <c r="BL120" s="22">
        <v>1</v>
      </c>
      <c r="BM120" s="22">
        <v>1</v>
      </c>
      <c r="BN120" s="22">
        <v>1</v>
      </c>
      <c r="BO120" s="22">
        <v>1</v>
      </c>
      <c r="BP120" s="22">
        <v>1</v>
      </c>
      <c r="BQ120" s="22">
        <v>1</v>
      </c>
      <c r="BR120" s="22">
        <v>1</v>
      </c>
      <c r="BS120" s="22">
        <v>1</v>
      </c>
      <c r="BT120" s="22">
        <v>1</v>
      </c>
      <c r="BU120" s="22">
        <v>1</v>
      </c>
      <c r="BV120" s="22">
        <v>1</v>
      </c>
      <c r="BW120" s="22">
        <v>1</v>
      </c>
      <c r="BX120" s="22">
        <v>1</v>
      </c>
      <c r="BY120" s="22">
        <v>1</v>
      </c>
    </row>
    <row r="121" spans="1:80" hidden="1" outlineLevel="2">
      <c r="A121" s="15" t="s">
        <v>363</v>
      </c>
      <c r="B121" s="14" t="s">
        <v>364</v>
      </c>
      <c r="C121" s="15" t="s">
        <v>168</v>
      </c>
      <c r="D121" s="15" t="s">
        <v>365</v>
      </c>
      <c r="E121" s="15" t="s">
        <v>366</v>
      </c>
      <c r="F121" s="16">
        <f t="shared" ref="F121:F134" si="3">+$F$119/15</f>
        <v>13803245.404890681</v>
      </c>
      <c r="G121" s="13"/>
      <c r="H121" s="13"/>
      <c r="I121" s="13"/>
      <c r="J121" s="13"/>
      <c r="K121" s="13"/>
      <c r="L121" s="13"/>
      <c r="M121" s="13"/>
      <c r="N121" s="13">
        <v>1</v>
      </c>
      <c r="O121" s="13">
        <v>1</v>
      </c>
      <c r="P121" s="13">
        <v>1</v>
      </c>
      <c r="Q121" s="13">
        <v>1</v>
      </c>
      <c r="R121" s="13">
        <v>1</v>
      </c>
      <c r="S121" s="13">
        <v>1</v>
      </c>
      <c r="T121" s="13">
        <v>1</v>
      </c>
      <c r="U121" s="13">
        <v>1</v>
      </c>
      <c r="V121" s="13">
        <v>1</v>
      </c>
      <c r="W121" s="13">
        <v>1</v>
      </c>
      <c r="X121" s="13">
        <v>1</v>
      </c>
      <c r="Y121" s="13">
        <v>1</v>
      </c>
      <c r="Z121" s="13">
        <v>1</v>
      </c>
      <c r="AA121" s="13">
        <v>1</v>
      </c>
      <c r="AB121" s="13">
        <v>1</v>
      </c>
      <c r="AC121" s="13">
        <v>1</v>
      </c>
      <c r="AD121" s="13">
        <v>1</v>
      </c>
      <c r="AE121" s="13">
        <v>1</v>
      </c>
      <c r="AF121" s="13">
        <v>1</v>
      </c>
      <c r="AG121" s="13">
        <v>1</v>
      </c>
      <c r="AH121" s="13">
        <v>1</v>
      </c>
      <c r="AI121" s="13">
        <v>1</v>
      </c>
      <c r="AJ121" s="13">
        <v>1</v>
      </c>
      <c r="AK121" s="13">
        <v>1</v>
      </c>
      <c r="AL121" s="13">
        <v>1</v>
      </c>
      <c r="AM121" s="13">
        <v>1</v>
      </c>
      <c r="AN121" s="13">
        <v>1</v>
      </c>
      <c r="AO121" s="13">
        <v>1</v>
      </c>
      <c r="AQ121" s="13"/>
      <c r="AR121" s="13"/>
      <c r="AS121" s="13"/>
      <c r="AT121" s="13"/>
      <c r="AU121" s="13"/>
      <c r="AV121" s="13"/>
      <c r="AW121" s="13"/>
      <c r="AX121" s="13">
        <v>0.9</v>
      </c>
      <c r="AY121" s="13">
        <v>1</v>
      </c>
      <c r="AZ121" s="13">
        <v>1</v>
      </c>
      <c r="BA121" s="13">
        <v>1</v>
      </c>
      <c r="BB121" s="13">
        <v>1</v>
      </c>
      <c r="BC121" s="13">
        <v>1</v>
      </c>
      <c r="BD121" s="22">
        <v>1</v>
      </c>
      <c r="BE121" s="22">
        <v>1</v>
      </c>
      <c r="BF121" s="22">
        <v>1</v>
      </c>
      <c r="BG121" s="22">
        <v>1</v>
      </c>
      <c r="BH121" s="22">
        <v>1</v>
      </c>
      <c r="BI121" s="22">
        <v>1</v>
      </c>
      <c r="BJ121" s="22">
        <v>1</v>
      </c>
      <c r="BK121" s="22">
        <v>1</v>
      </c>
      <c r="BL121" s="22">
        <v>1</v>
      </c>
      <c r="BM121" s="22">
        <v>1</v>
      </c>
      <c r="BN121" s="22">
        <v>1</v>
      </c>
      <c r="BO121" s="22">
        <v>1</v>
      </c>
      <c r="BP121" s="22">
        <v>1</v>
      </c>
      <c r="BQ121" s="22">
        <v>1</v>
      </c>
      <c r="BR121" s="22">
        <v>1</v>
      </c>
      <c r="BS121" s="22">
        <v>1</v>
      </c>
      <c r="BT121" s="22">
        <v>1</v>
      </c>
      <c r="BU121" s="22">
        <v>1</v>
      </c>
      <c r="BV121" s="22">
        <v>1</v>
      </c>
      <c r="BW121" s="22">
        <v>1</v>
      </c>
      <c r="BX121" s="22">
        <v>1</v>
      </c>
      <c r="BY121" s="22">
        <v>1</v>
      </c>
    </row>
    <row r="122" spans="1:80" hidden="1" outlineLevel="2">
      <c r="A122" s="15" t="s">
        <v>367</v>
      </c>
      <c r="B122" s="14" t="s">
        <v>368</v>
      </c>
      <c r="C122" s="15" t="s">
        <v>188</v>
      </c>
      <c r="D122" s="15" t="s">
        <v>361</v>
      </c>
      <c r="E122" s="15" t="s">
        <v>238</v>
      </c>
      <c r="F122" s="16">
        <f t="shared" si="3"/>
        <v>13803245.404890681</v>
      </c>
      <c r="G122" s="13"/>
      <c r="H122" s="13"/>
      <c r="I122" s="13"/>
      <c r="J122" s="13"/>
      <c r="K122" s="13"/>
      <c r="L122" s="13">
        <v>0.1</v>
      </c>
      <c r="M122" s="13">
        <v>0.53</v>
      </c>
      <c r="N122" s="13">
        <v>0.97</v>
      </c>
      <c r="O122" s="13">
        <v>1</v>
      </c>
      <c r="P122" s="13">
        <v>1</v>
      </c>
      <c r="Q122" s="13">
        <v>1</v>
      </c>
      <c r="R122" s="13">
        <v>1</v>
      </c>
      <c r="S122" s="13">
        <v>1</v>
      </c>
      <c r="T122" s="13">
        <v>1</v>
      </c>
      <c r="U122" s="13">
        <v>1</v>
      </c>
      <c r="V122" s="13">
        <v>1</v>
      </c>
      <c r="W122" s="13">
        <v>1</v>
      </c>
      <c r="X122" s="13">
        <v>1</v>
      </c>
      <c r="Y122" s="13">
        <v>1</v>
      </c>
      <c r="Z122" s="13">
        <v>1</v>
      </c>
      <c r="AA122" s="13">
        <v>1</v>
      </c>
      <c r="AB122" s="13">
        <v>1</v>
      </c>
      <c r="AC122" s="13">
        <v>1</v>
      </c>
      <c r="AD122" s="13">
        <v>1</v>
      </c>
      <c r="AE122" s="13">
        <v>1</v>
      </c>
      <c r="AF122" s="13">
        <v>1</v>
      </c>
      <c r="AG122" s="13">
        <v>1</v>
      </c>
      <c r="AH122" s="13">
        <v>1</v>
      </c>
      <c r="AI122" s="13">
        <v>1</v>
      </c>
      <c r="AJ122" s="13">
        <v>1</v>
      </c>
      <c r="AK122" s="13">
        <v>1</v>
      </c>
      <c r="AL122" s="13">
        <v>1</v>
      </c>
      <c r="AM122" s="13">
        <v>1</v>
      </c>
      <c r="AN122" s="13">
        <v>1</v>
      </c>
      <c r="AO122" s="13">
        <v>1</v>
      </c>
      <c r="AQ122" s="13"/>
      <c r="AR122" s="13"/>
      <c r="AS122" s="13"/>
      <c r="AT122" s="13"/>
      <c r="AU122" s="13"/>
      <c r="AV122" s="13"/>
      <c r="AW122" s="13">
        <v>0.3</v>
      </c>
      <c r="AX122" s="13">
        <v>0.9</v>
      </c>
      <c r="AY122" s="13">
        <v>1</v>
      </c>
      <c r="AZ122" s="13">
        <v>1</v>
      </c>
      <c r="BA122" s="13">
        <v>1</v>
      </c>
      <c r="BB122" s="13">
        <v>1</v>
      </c>
      <c r="BC122" s="13">
        <v>1</v>
      </c>
      <c r="BD122" s="22">
        <v>0.7</v>
      </c>
      <c r="BE122" s="22">
        <v>1</v>
      </c>
      <c r="BF122" s="22">
        <v>1</v>
      </c>
      <c r="BG122" s="22">
        <v>1</v>
      </c>
      <c r="BH122" s="22">
        <v>1</v>
      </c>
      <c r="BI122" s="22">
        <v>1</v>
      </c>
      <c r="BJ122" s="22">
        <v>1</v>
      </c>
      <c r="BK122" s="22">
        <v>1</v>
      </c>
      <c r="BL122" s="22">
        <v>1</v>
      </c>
      <c r="BM122" s="22">
        <v>1</v>
      </c>
      <c r="BN122" s="22">
        <v>1</v>
      </c>
      <c r="BO122" s="22">
        <v>1</v>
      </c>
      <c r="BP122" s="22">
        <v>1</v>
      </c>
      <c r="BQ122" s="22">
        <v>1</v>
      </c>
      <c r="BR122" s="22">
        <v>1</v>
      </c>
      <c r="BS122" s="22">
        <v>1</v>
      </c>
      <c r="BT122" s="22">
        <v>1</v>
      </c>
      <c r="BU122" s="22">
        <v>1</v>
      </c>
      <c r="BV122" s="22">
        <v>1</v>
      </c>
      <c r="BW122" s="22">
        <v>1</v>
      </c>
      <c r="BX122" s="22">
        <v>1</v>
      </c>
      <c r="BY122" s="22">
        <v>1</v>
      </c>
    </row>
    <row r="123" spans="1:80" hidden="1" outlineLevel="2">
      <c r="A123" s="15" t="s">
        <v>369</v>
      </c>
      <c r="B123" s="14" t="s">
        <v>370</v>
      </c>
      <c r="C123" s="15" t="s">
        <v>260</v>
      </c>
      <c r="D123" s="15" t="s">
        <v>9</v>
      </c>
      <c r="E123" s="15" t="s">
        <v>153</v>
      </c>
      <c r="F123" s="16">
        <f t="shared" si="3"/>
        <v>13803245.404890681</v>
      </c>
      <c r="G123" s="13">
        <v>1</v>
      </c>
      <c r="H123" s="13">
        <v>1</v>
      </c>
      <c r="I123" s="13">
        <v>1</v>
      </c>
      <c r="J123" s="13">
        <v>1</v>
      </c>
      <c r="K123" s="13">
        <v>1</v>
      </c>
      <c r="L123" s="13">
        <v>1</v>
      </c>
      <c r="M123" s="13">
        <v>1</v>
      </c>
      <c r="N123" s="13">
        <v>1</v>
      </c>
      <c r="O123" s="13">
        <v>1</v>
      </c>
      <c r="P123" s="13">
        <v>1</v>
      </c>
      <c r="Q123" s="13">
        <v>1</v>
      </c>
      <c r="R123" s="13">
        <v>1</v>
      </c>
      <c r="S123" s="13">
        <v>1</v>
      </c>
      <c r="T123" s="13">
        <v>1</v>
      </c>
      <c r="U123" s="13">
        <v>1</v>
      </c>
      <c r="V123" s="13">
        <v>1</v>
      </c>
      <c r="W123" s="13">
        <v>1</v>
      </c>
      <c r="X123" s="13">
        <v>1</v>
      </c>
      <c r="Y123" s="13">
        <v>1</v>
      </c>
      <c r="Z123" s="13">
        <v>1</v>
      </c>
      <c r="AA123" s="13">
        <v>1</v>
      </c>
      <c r="AB123" s="13">
        <v>1</v>
      </c>
      <c r="AC123" s="13">
        <v>1</v>
      </c>
      <c r="AD123" s="13">
        <v>1</v>
      </c>
      <c r="AE123" s="13">
        <v>1</v>
      </c>
      <c r="AF123" s="13">
        <v>1</v>
      </c>
      <c r="AG123" s="13">
        <v>1</v>
      </c>
      <c r="AH123" s="13">
        <v>1</v>
      </c>
      <c r="AI123" s="13">
        <v>1</v>
      </c>
      <c r="AJ123" s="13">
        <v>1</v>
      </c>
      <c r="AK123" s="13">
        <v>1</v>
      </c>
      <c r="AL123" s="13">
        <v>1</v>
      </c>
      <c r="AM123" s="13">
        <v>1</v>
      </c>
      <c r="AN123" s="13">
        <v>1</v>
      </c>
      <c r="AO123" s="13">
        <v>1</v>
      </c>
      <c r="AQ123" s="13">
        <v>0.67</v>
      </c>
      <c r="AR123" s="13">
        <v>1</v>
      </c>
      <c r="AS123" s="13">
        <v>1</v>
      </c>
      <c r="AT123" s="13">
        <v>1</v>
      </c>
      <c r="AU123" s="13">
        <v>1</v>
      </c>
      <c r="AV123" s="13">
        <v>1</v>
      </c>
      <c r="AW123" s="13">
        <v>1</v>
      </c>
      <c r="AX123" s="13">
        <v>1</v>
      </c>
      <c r="AY123" s="13">
        <v>1</v>
      </c>
      <c r="AZ123" s="13">
        <v>1</v>
      </c>
      <c r="BA123" s="13">
        <v>1</v>
      </c>
      <c r="BB123" s="13">
        <v>1</v>
      </c>
      <c r="BC123" s="13">
        <v>1</v>
      </c>
      <c r="BD123" s="22">
        <v>0.7</v>
      </c>
      <c r="BE123" s="22">
        <v>1</v>
      </c>
      <c r="BF123" s="22">
        <v>1</v>
      </c>
      <c r="BG123" s="22">
        <v>1</v>
      </c>
      <c r="BH123" s="22">
        <v>1</v>
      </c>
      <c r="BI123" s="22">
        <v>1</v>
      </c>
      <c r="BJ123" s="22">
        <v>1</v>
      </c>
      <c r="BK123" s="22">
        <v>1</v>
      </c>
      <c r="BL123" s="22">
        <v>1</v>
      </c>
      <c r="BM123" s="22">
        <v>1</v>
      </c>
      <c r="BN123" s="22">
        <v>1</v>
      </c>
      <c r="BO123" s="22">
        <v>1</v>
      </c>
      <c r="BP123" s="22">
        <v>1</v>
      </c>
      <c r="BQ123" s="22">
        <v>1</v>
      </c>
      <c r="BR123" s="22">
        <v>1</v>
      </c>
      <c r="BS123" s="22">
        <v>1</v>
      </c>
      <c r="BT123" s="22">
        <v>1</v>
      </c>
      <c r="BU123" s="22">
        <v>1</v>
      </c>
      <c r="BV123" s="22">
        <v>1</v>
      </c>
      <c r="BW123" s="22">
        <v>1</v>
      </c>
      <c r="BX123" s="22">
        <v>1</v>
      </c>
      <c r="BY123" s="22">
        <v>1</v>
      </c>
    </row>
    <row r="124" spans="1:80" hidden="1" outlineLevel="2">
      <c r="A124" s="15" t="s">
        <v>371</v>
      </c>
      <c r="B124" s="14" t="s">
        <v>372</v>
      </c>
      <c r="C124" s="15" t="s">
        <v>22</v>
      </c>
      <c r="D124" s="15" t="s">
        <v>373</v>
      </c>
      <c r="E124" s="15" t="s">
        <v>374</v>
      </c>
      <c r="F124" s="16">
        <f t="shared" si="3"/>
        <v>13803245.404890681</v>
      </c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>
        <v>0.47</v>
      </c>
      <c r="U124" s="13">
        <v>1</v>
      </c>
      <c r="V124" s="13">
        <v>1</v>
      </c>
      <c r="W124" s="13">
        <v>1</v>
      </c>
      <c r="X124" s="13">
        <v>1</v>
      </c>
      <c r="Y124" s="13">
        <v>1</v>
      </c>
      <c r="Z124" s="13">
        <v>1</v>
      </c>
      <c r="AA124" s="13">
        <v>1</v>
      </c>
      <c r="AB124" s="13">
        <v>1</v>
      </c>
      <c r="AC124" s="13">
        <v>1</v>
      </c>
      <c r="AD124" s="13">
        <v>1</v>
      </c>
      <c r="AE124" s="13">
        <v>1</v>
      </c>
      <c r="AF124" s="13">
        <v>1</v>
      </c>
      <c r="AG124" s="13">
        <v>1</v>
      </c>
      <c r="AH124" s="13">
        <v>1</v>
      </c>
      <c r="AI124" s="13">
        <v>1</v>
      </c>
      <c r="AJ124" s="13">
        <v>1</v>
      </c>
      <c r="AK124" s="13">
        <v>1</v>
      </c>
      <c r="AL124" s="13">
        <v>1</v>
      </c>
      <c r="AM124" s="13">
        <v>1</v>
      </c>
      <c r="AN124" s="13">
        <v>1</v>
      </c>
      <c r="AO124" s="13">
        <v>1</v>
      </c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22">
        <v>0</v>
      </c>
      <c r="BE124" s="22">
        <v>1</v>
      </c>
      <c r="BF124" s="22">
        <v>1</v>
      </c>
      <c r="BG124" s="22">
        <v>1</v>
      </c>
      <c r="BH124" s="22">
        <v>1</v>
      </c>
      <c r="BI124" s="22">
        <v>1</v>
      </c>
      <c r="BJ124" s="22">
        <v>1</v>
      </c>
      <c r="BK124" s="22">
        <v>1</v>
      </c>
      <c r="BL124" s="22">
        <v>1</v>
      </c>
      <c r="BM124" s="22">
        <v>1</v>
      </c>
      <c r="BN124" s="22">
        <v>1</v>
      </c>
      <c r="BO124" s="22">
        <v>1</v>
      </c>
      <c r="BP124" s="22">
        <v>1</v>
      </c>
      <c r="BQ124" s="22">
        <v>1</v>
      </c>
      <c r="BR124" s="22">
        <v>1</v>
      </c>
      <c r="BS124" s="22">
        <v>1</v>
      </c>
      <c r="BT124" s="22">
        <v>1</v>
      </c>
      <c r="BU124" s="22">
        <v>1</v>
      </c>
      <c r="BV124" s="22">
        <v>1</v>
      </c>
      <c r="BW124" s="22">
        <v>1</v>
      </c>
      <c r="BX124" s="22">
        <v>1</v>
      </c>
      <c r="BY124" s="22">
        <v>1</v>
      </c>
    </row>
    <row r="125" spans="1:80" hidden="1" outlineLevel="2">
      <c r="A125" s="15" t="s">
        <v>375</v>
      </c>
      <c r="B125" s="14" t="s">
        <v>376</v>
      </c>
      <c r="C125" s="15" t="s">
        <v>22</v>
      </c>
      <c r="D125" s="15" t="s">
        <v>377</v>
      </c>
      <c r="E125" s="15" t="s">
        <v>351</v>
      </c>
      <c r="F125" s="16">
        <f t="shared" si="3"/>
        <v>13803245.404890681</v>
      </c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>
        <v>0.33</v>
      </c>
      <c r="V125" s="13">
        <v>1</v>
      </c>
      <c r="W125" s="13">
        <v>1</v>
      </c>
      <c r="X125" s="13">
        <v>1</v>
      </c>
      <c r="Y125" s="13">
        <v>1</v>
      </c>
      <c r="Z125" s="13">
        <v>1</v>
      </c>
      <c r="AA125" s="13">
        <v>1</v>
      </c>
      <c r="AB125" s="13">
        <v>1</v>
      </c>
      <c r="AC125" s="13">
        <v>1</v>
      </c>
      <c r="AD125" s="13">
        <v>1</v>
      </c>
      <c r="AE125" s="13">
        <v>1</v>
      </c>
      <c r="AF125" s="13">
        <v>1</v>
      </c>
      <c r="AG125" s="13">
        <v>1</v>
      </c>
      <c r="AH125" s="13">
        <v>1</v>
      </c>
      <c r="AI125" s="13">
        <v>1</v>
      </c>
      <c r="AJ125" s="13">
        <v>1</v>
      </c>
      <c r="AK125" s="13">
        <v>1</v>
      </c>
      <c r="AL125" s="13">
        <v>1</v>
      </c>
      <c r="AM125" s="13">
        <v>1</v>
      </c>
      <c r="AN125" s="13">
        <v>1</v>
      </c>
      <c r="AO125" s="13">
        <v>1</v>
      </c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22">
        <v>0</v>
      </c>
      <c r="BE125" s="22">
        <v>0.2</v>
      </c>
      <c r="BF125" s="22">
        <v>1</v>
      </c>
      <c r="BG125" s="22">
        <v>1</v>
      </c>
      <c r="BH125" s="22">
        <v>1</v>
      </c>
      <c r="BI125" s="22">
        <v>1</v>
      </c>
      <c r="BJ125" s="22">
        <v>1</v>
      </c>
      <c r="BK125" s="22">
        <v>1</v>
      </c>
      <c r="BL125" s="22">
        <v>1</v>
      </c>
      <c r="BM125" s="22">
        <v>1</v>
      </c>
      <c r="BN125" s="22">
        <v>1</v>
      </c>
      <c r="BO125" s="22">
        <v>1</v>
      </c>
      <c r="BP125" s="22">
        <v>1</v>
      </c>
      <c r="BQ125" s="22">
        <v>1</v>
      </c>
      <c r="BR125" s="22">
        <v>1</v>
      </c>
      <c r="BS125" s="22">
        <v>1</v>
      </c>
      <c r="BT125" s="22">
        <v>1</v>
      </c>
      <c r="BU125" s="22">
        <v>1</v>
      </c>
      <c r="BV125" s="22">
        <v>1</v>
      </c>
      <c r="BW125" s="22">
        <v>1</v>
      </c>
      <c r="BX125" s="22">
        <v>1</v>
      </c>
      <c r="BY125" s="22">
        <v>1</v>
      </c>
    </row>
    <row r="126" spans="1:80" hidden="1" outlineLevel="2">
      <c r="A126" s="15" t="s">
        <v>378</v>
      </c>
      <c r="B126" s="14" t="s">
        <v>379</v>
      </c>
      <c r="C126" s="15" t="s">
        <v>188</v>
      </c>
      <c r="D126" s="15" t="s">
        <v>122</v>
      </c>
      <c r="E126" s="15" t="s">
        <v>308</v>
      </c>
      <c r="F126" s="16">
        <f t="shared" si="3"/>
        <v>13803245.404890681</v>
      </c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>
        <v>0.3</v>
      </c>
      <c r="R126" s="13">
        <v>0.73</v>
      </c>
      <c r="S126" s="13">
        <v>1</v>
      </c>
      <c r="T126" s="13">
        <v>1</v>
      </c>
      <c r="U126" s="13">
        <v>1</v>
      </c>
      <c r="V126" s="13">
        <v>1</v>
      </c>
      <c r="W126" s="13">
        <v>1</v>
      </c>
      <c r="X126" s="13">
        <v>1</v>
      </c>
      <c r="Y126" s="13">
        <v>1</v>
      </c>
      <c r="Z126" s="13">
        <v>1</v>
      </c>
      <c r="AA126" s="13">
        <v>1</v>
      </c>
      <c r="AB126" s="13">
        <v>1</v>
      </c>
      <c r="AC126" s="13">
        <v>1</v>
      </c>
      <c r="AD126" s="13">
        <v>1</v>
      </c>
      <c r="AE126" s="13">
        <v>1</v>
      </c>
      <c r="AF126" s="13">
        <v>1</v>
      </c>
      <c r="AG126" s="13">
        <v>1</v>
      </c>
      <c r="AH126" s="13">
        <v>1</v>
      </c>
      <c r="AI126" s="13">
        <v>1</v>
      </c>
      <c r="AJ126" s="13">
        <v>1</v>
      </c>
      <c r="AK126" s="13">
        <v>1</v>
      </c>
      <c r="AL126" s="13">
        <v>1</v>
      </c>
      <c r="AM126" s="13">
        <v>1</v>
      </c>
      <c r="AN126" s="13">
        <v>1</v>
      </c>
      <c r="AO126" s="13">
        <v>1</v>
      </c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>
        <v>0.13</v>
      </c>
      <c r="BB126" s="13">
        <v>0.53</v>
      </c>
      <c r="BC126" s="13">
        <v>1</v>
      </c>
      <c r="BD126" s="22">
        <v>1</v>
      </c>
      <c r="BE126" s="22">
        <v>1</v>
      </c>
      <c r="BF126" s="22">
        <v>1</v>
      </c>
      <c r="BG126" s="22">
        <v>1</v>
      </c>
      <c r="BH126" s="22">
        <v>1</v>
      </c>
      <c r="BI126" s="22">
        <v>1</v>
      </c>
      <c r="BJ126" s="22">
        <v>1</v>
      </c>
      <c r="BK126" s="22">
        <v>1</v>
      </c>
      <c r="BL126" s="22">
        <v>1</v>
      </c>
      <c r="BM126" s="22">
        <v>1</v>
      </c>
      <c r="BN126" s="22">
        <v>1</v>
      </c>
      <c r="BO126" s="22">
        <v>1</v>
      </c>
      <c r="BP126" s="22">
        <v>1</v>
      </c>
      <c r="BQ126" s="22">
        <v>1</v>
      </c>
      <c r="BR126" s="22">
        <v>1</v>
      </c>
      <c r="BS126" s="22">
        <v>1</v>
      </c>
      <c r="BT126" s="22">
        <v>1</v>
      </c>
      <c r="BU126" s="22">
        <v>1</v>
      </c>
      <c r="BV126" s="22">
        <v>1</v>
      </c>
      <c r="BW126" s="22">
        <v>1</v>
      </c>
      <c r="BX126" s="22">
        <v>1</v>
      </c>
      <c r="BY126" s="22">
        <v>1</v>
      </c>
    </row>
    <row r="127" spans="1:80" hidden="1" outlineLevel="2">
      <c r="A127" s="15" t="s">
        <v>380</v>
      </c>
      <c r="B127" s="14" t="s">
        <v>381</v>
      </c>
      <c r="C127" s="15" t="s">
        <v>340</v>
      </c>
      <c r="D127" s="15" t="s">
        <v>311</v>
      </c>
      <c r="E127" s="15" t="s">
        <v>253</v>
      </c>
      <c r="F127" s="16">
        <f t="shared" si="3"/>
        <v>13803245.404890681</v>
      </c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>
        <v>0.8</v>
      </c>
      <c r="T127" s="13">
        <v>1</v>
      </c>
      <c r="U127" s="13">
        <v>1</v>
      </c>
      <c r="V127" s="13">
        <v>1</v>
      </c>
      <c r="W127" s="13">
        <v>1</v>
      </c>
      <c r="X127" s="13">
        <v>1</v>
      </c>
      <c r="Y127" s="13">
        <v>1</v>
      </c>
      <c r="Z127" s="13">
        <v>1</v>
      </c>
      <c r="AA127" s="13">
        <v>1</v>
      </c>
      <c r="AB127" s="13">
        <v>1</v>
      </c>
      <c r="AC127" s="13">
        <v>1</v>
      </c>
      <c r="AD127" s="13">
        <v>1</v>
      </c>
      <c r="AE127" s="13">
        <v>1</v>
      </c>
      <c r="AF127" s="13">
        <v>1</v>
      </c>
      <c r="AG127" s="13">
        <v>1</v>
      </c>
      <c r="AH127" s="13">
        <v>1</v>
      </c>
      <c r="AI127" s="13">
        <v>1</v>
      </c>
      <c r="AJ127" s="13">
        <v>1</v>
      </c>
      <c r="AK127" s="13">
        <v>1</v>
      </c>
      <c r="AL127" s="13">
        <v>1</v>
      </c>
      <c r="AM127" s="13">
        <v>1</v>
      </c>
      <c r="AN127" s="13">
        <v>1</v>
      </c>
      <c r="AO127" s="13">
        <v>1</v>
      </c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>
        <v>0.8</v>
      </c>
      <c r="BD127" s="22">
        <v>1</v>
      </c>
      <c r="BE127" s="22">
        <v>1</v>
      </c>
      <c r="BF127" s="22">
        <v>1</v>
      </c>
      <c r="BG127" s="22">
        <v>1</v>
      </c>
      <c r="BH127" s="22">
        <v>1</v>
      </c>
      <c r="BI127" s="22">
        <v>1</v>
      </c>
      <c r="BJ127" s="22">
        <v>1</v>
      </c>
      <c r="BK127" s="22">
        <v>1</v>
      </c>
      <c r="BL127" s="22">
        <v>1</v>
      </c>
      <c r="BM127" s="22">
        <v>1</v>
      </c>
      <c r="BN127" s="22">
        <v>1</v>
      </c>
      <c r="BO127" s="22">
        <v>1</v>
      </c>
      <c r="BP127" s="22">
        <v>1</v>
      </c>
      <c r="BQ127" s="22">
        <v>1</v>
      </c>
      <c r="BR127" s="22">
        <v>1</v>
      </c>
      <c r="BS127" s="22">
        <v>1</v>
      </c>
      <c r="BT127" s="22">
        <v>1</v>
      </c>
      <c r="BU127" s="22">
        <v>1</v>
      </c>
      <c r="BV127" s="22">
        <v>1</v>
      </c>
      <c r="BW127" s="22">
        <v>1</v>
      </c>
      <c r="BX127" s="22">
        <v>1</v>
      </c>
      <c r="BY127" s="22">
        <v>1</v>
      </c>
    </row>
    <row r="128" spans="1:80" hidden="1" outlineLevel="2">
      <c r="A128" s="15" t="s">
        <v>382</v>
      </c>
      <c r="B128" s="14" t="s">
        <v>383</v>
      </c>
      <c r="C128" s="15" t="s">
        <v>22</v>
      </c>
      <c r="D128" s="15" t="s">
        <v>256</v>
      </c>
      <c r="E128" s="15" t="s">
        <v>257</v>
      </c>
      <c r="F128" s="16">
        <f t="shared" si="3"/>
        <v>13803245.404890681</v>
      </c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>
        <v>0.8</v>
      </c>
      <c r="U128" s="13">
        <v>1</v>
      </c>
      <c r="V128" s="13">
        <v>1</v>
      </c>
      <c r="W128" s="13">
        <v>1</v>
      </c>
      <c r="X128" s="13">
        <v>1</v>
      </c>
      <c r="Y128" s="13">
        <v>1</v>
      </c>
      <c r="Z128" s="13">
        <v>1</v>
      </c>
      <c r="AA128" s="13">
        <v>1</v>
      </c>
      <c r="AB128" s="13">
        <v>1</v>
      </c>
      <c r="AC128" s="13">
        <v>1</v>
      </c>
      <c r="AD128" s="13">
        <v>1</v>
      </c>
      <c r="AE128" s="13">
        <v>1</v>
      </c>
      <c r="AF128" s="13">
        <v>1</v>
      </c>
      <c r="AG128" s="13">
        <v>1</v>
      </c>
      <c r="AH128" s="13">
        <v>1</v>
      </c>
      <c r="AI128" s="13">
        <v>1</v>
      </c>
      <c r="AJ128" s="13">
        <v>1</v>
      </c>
      <c r="AK128" s="13">
        <v>1</v>
      </c>
      <c r="AL128" s="13">
        <v>1</v>
      </c>
      <c r="AM128" s="13">
        <v>1</v>
      </c>
      <c r="AN128" s="13">
        <v>1</v>
      </c>
      <c r="AO128" s="13">
        <v>1</v>
      </c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22">
        <v>0</v>
      </c>
      <c r="BE128" s="22">
        <v>1</v>
      </c>
      <c r="BF128" s="22">
        <v>1</v>
      </c>
      <c r="BG128" s="22">
        <v>1</v>
      </c>
      <c r="BH128" s="22">
        <v>1</v>
      </c>
      <c r="BI128" s="22">
        <v>1</v>
      </c>
      <c r="BJ128" s="22">
        <v>1</v>
      </c>
      <c r="BK128" s="22">
        <v>1</v>
      </c>
      <c r="BL128" s="22">
        <v>1</v>
      </c>
      <c r="BM128" s="22">
        <v>1</v>
      </c>
      <c r="BN128" s="22">
        <v>1</v>
      </c>
      <c r="BO128" s="22">
        <v>1</v>
      </c>
      <c r="BP128" s="22">
        <v>1</v>
      </c>
      <c r="BQ128" s="22">
        <v>1</v>
      </c>
      <c r="BR128" s="22">
        <v>1</v>
      </c>
      <c r="BS128" s="22">
        <v>1</v>
      </c>
      <c r="BT128" s="22">
        <v>1</v>
      </c>
      <c r="BU128" s="22">
        <v>1</v>
      </c>
      <c r="BV128" s="22">
        <v>1</v>
      </c>
      <c r="BW128" s="22">
        <v>1</v>
      </c>
      <c r="BX128" s="22">
        <v>1</v>
      </c>
      <c r="BY128" s="22">
        <v>1</v>
      </c>
    </row>
    <row r="129" spans="1:77" hidden="1" outlineLevel="2">
      <c r="A129" s="15" t="s">
        <v>384</v>
      </c>
      <c r="B129" s="14" t="s">
        <v>385</v>
      </c>
      <c r="C129" s="15" t="s">
        <v>168</v>
      </c>
      <c r="D129" s="15" t="s">
        <v>311</v>
      </c>
      <c r="E129" s="15" t="s">
        <v>386</v>
      </c>
      <c r="F129" s="16">
        <f t="shared" si="3"/>
        <v>13803245.404890681</v>
      </c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>
        <v>0.4</v>
      </c>
      <c r="T129" s="13">
        <v>1</v>
      </c>
      <c r="U129" s="13">
        <v>1</v>
      </c>
      <c r="V129" s="13">
        <v>1</v>
      </c>
      <c r="W129" s="13">
        <v>1</v>
      </c>
      <c r="X129" s="13">
        <v>1</v>
      </c>
      <c r="Y129" s="13">
        <v>1</v>
      </c>
      <c r="Z129" s="13">
        <v>1</v>
      </c>
      <c r="AA129" s="13">
        <v>1</v>
      </c>
      <c r="AB129" s="13">
        <v>1</v>
      </c>
      <c r="AC129" s="13">
        <v>1</v>
      </c>
      <c r="AD129" s="13">
        <v>1</v>
      </c>
      <c r="AE129" s="13">
        <v>1</v>
      </c>
      <c r="AF129" s="13">
        <v>1</v>
      </c>
      <c r="AG129" s="13">
        <v>1</v>
      </c>
      <c r="AH129" s="13">
        <v>1</v>
      </c>
      <c r="AI129" s="13">
        <v>1</v>
      </c>
      <c r="AJ129" s="13">
        <v>1</v>
      </c>
      <c r="AK129" s="13">
        <v>1</v>
      </c>
      <c r="AL129" s="13">
        <v>1</v>
      </c>
      <c r="AM129" s="13">
        <v>1</v>
      </c>
      <c r="AN129" s="13">
        <v>1</v>
      </c>
      <c r="AO129" s="13">
        <v>1</v>
      </c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>
        <v>0.4</v>
      </c>
      <c r="BD129" s="22">
        <v>1</v>
      </c>
      <c r="BE129" s="22">
        <v>1</v>
      </c>
      <c r="BF129" s="22">
        <v>1</v>
      </c>
      <c r="BG129" s="22">
        <v>1</v>
      </c>
      <c r="BH129" s="22">
        <v>1</v>
      </c>
      <c r="BI129" s="22">
        <v>1</v>
      </c>
      <c r="BJ129" s="22">
        <v>1</v>
      </c>
      <c r="BK129" s="22">
        <v>1</v>
      </c>
      <c r="BL129" s="22">
        <v>1</v>
      </c>
      <c r="BM129" s="22">
        <v>1</v>
      </c>
      <c r="BN129" s="22">
        <v>1</v>
      </c>
      <c r="BO129" s="22">
        <v>1</v>
      </c>
      <c r="BP129" s="22">
        <v>1</v>
      </c>
      <c r="BQ129" s="22">
        <v>1</v>
      </c>
      <c r="BR129" s="22">
        <v>1</v>
      </c>
      <c r="BS129" s="22">
        <v>1</v>
      </c>
      <c r="BT129" s="22">
        <v>1</v>
      </c>
      <c r="BU129" s="22">
        <v>1</v>
      </c>
      <c r="BV129" s="22">
        <v>1</v>
      </c>
      <c r="BW129" s="22">
        <v>1</v>
      </c>
      <c r="BX129" s="22">
        <v>1</v>
      </c>
      <c r="BY129" s="22">
        <v>1</v>
      </c>
    </row>
    <row r="130" spans="1:77" hidden="1" outlineLevel="2">
      <c r="A130" s="15" t="s">
        <v>387</v>
      </c>
      <c r="B130" s="14" t="s">
        <v>388</v>
      </c>
      <c r="C130" s="15" t="s">
        <v>22</v>
      </c>
      <c r="D130" s="15" t="s">
        <v>373</v>
      </c>
      <c r="E130" s="15" t="s">
        <v>374</v>
      </c>
      <c r="F130" s="16">
        <f t="shared" si="3"/>
        <v>13803245.404890681</v>
      </c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>
        <v>0.47</v>
      </c>
      <c r="U130" s="13">
        <v>1</v>
      </c>
      <c r="V130" s="13">
        <v>1</v>
      </c>
      <c r="W130" s="13">
        <v>1</v>
      </c>
      <c r="X130" s="13">
        <v>1</v>
      </c>
      <c r="Y130" s="13">
        <v>1</v>
      </c>
      <c r="Z130" s="13">
        <v>1</v>
      </c>
      <c r="AA130" s="13">
        <v>1</v>
      </c>
      <c r="AB130" s="13">
        <v>1</v>
      </c>
      <c r="AC130" s="13">
        <v>1</v>
      </c>
      <c r="AD130" s="13">
        <v>1</v>
      </c>
      <c r="AE130" s="13">
        <v>1</v>
      </c>
      <c r="AF130" s="13">
        <v>1</v>
      </c>
      <c r="AG130" s="13">
        <v>1</v>
      </c>
      <c r="AH130" s="13">
        <v>1</v>
      </c>
      <c r="AI130" s="13">
        <v>1</v>
      </c>
      <c r="AJ130" s="13">
        <v>1</v>
      </c>
      <c r="AK130" s="13">
        <v>1</v>
      </c>
      <c r="AL130" s="13">
        <v>1</v>
      </c>
      <c r="AM130" s="13">
        <v>1</v>
      </c>
      <c r="AN130" s="13">
        <v>1</v>
      </c>
      <c r="AO130" s="13">
        <v>1</v>
      </c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22">
        <v>0</v>
      </c>
      <c r="BE130" s="22">
        <v>1</v>
      </c>
      <c r="BF130" s="22">
        <v>0</v>
      </c>
      <c r="BG130" s="22">
        <v>0</v>
      </c>
      <c r="BH130" s="22">
        <v>1</v>
      </c>
      <c r="BI130" s="22">
        <v>1</v>
      </c>
      <c r="BJ130" s="22">
        <v>1</v>
      </c>
      <c r="BK130" s="22">
        <v>1</v>
      </c>
      <c r="BL130" s="22">
        <v>1</v>
      </c>
      <c r="BM130" s="22">
        <v>1</v>
      </c>
      <c r="BN130" s="22">
        <v>1</v>
      </c>
      <c r="BO130" s="22">
        <v>1</v>
      </c>
      <c r="BP130" s="22">
        <v>1</v>
      </c>
      <c r="BQ130" s="22">
        <v>1</v>
      </c>
      <c r="BR130" s="22">
        <v>1</v>
      </c>
      <c r="BS130" s="22">
        <v>1</v>
      </c>
      <c r="BT130" s="22">
        <v>1</v>
      </c>
      <c r="BU130" s="22">
        <v>1</v>
      </c>
      <c r="BV130" s="22">
        <v>1</v>
      </c>
      <c r="BW130" s="22">
        <v>1</v>
      </c>
      <c r="BX130" s="22">
        <v>1</v>
      </c>
      <c r="BY130" s="22">
        <v>1</v>
      </c>
    </row>
    <row r="131" spans="1:77" hidden="1" outlineLevel="2">
      <c r="A131" s="15" t="s">
        <v>389</v>
      </c>
      <c r="B131" s="14" t="s">
        <v>390</v>
      </c>
      <c r="C131" s="15" t="s">
        <v>202</v>
      </c>
      <c r="D131" s="15" t="s">
        <v>242</v>
      </c>
      <c r="E131" s="15" t="s">
        <v>308</v>
      </c>
      <c r="F131" s="16">
        <f t="shared" si="3"/>
        <v>13803245.404890681</v>
      </c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>
        <v>0.6</v>
      </c>
      <c r="S131" s="13">
        <v>1</v>
      </c>
      <c r="T131" s="13">
        <v>1</v>
      </c>
      <c r="U131" s="13">
        <v>1</v>
      </c>
      <c r="V131" s="13">
        <v>1</v>
      </c>
      <c r="W131" s="13">
        <v>1</v>
      </c>
      <c r="X131" s="13">
        <v>1</v>
      </c>
      <c r="Y131" s="13">
        <v>1</v>
      </c>
      <c r="Z131" s="13">
        <v>1</v>
      </c>
      <c r="AA131" s="13">
        <v>1</v>
      </c>
      <c r="AB131" s="13">
        <v>1</v>
      </c>
      <c r="AC131" s="13">
        <v>1</v>
      </c>
      <c r="AD131" s="13">
        <v>1</v>
      </c>
      <c r="AE131" s="13">
        <v>1</v>
      </c>
      <c r="AF131" s="13">
        <v>1</v>
      </c>
      <c r="AG131" s="13">
        <v>1</v>
      </c>
      <c r="AH131" s="13">
        <v>1</v>
      </c>
      <c r="AI131" s="13">
        <v>1</v>
      </c>
      <c r="AJ131" s="13">
        <v>1</v>
      </c>
      <c r="AK131" s="13">
        <v>1</v>
      </c>
      <c r="AL131" s="13">
        <v>1</v>
      </c>
      <c r="AM131" s="13">
        <v>1</v>
      </c>
      <c r="AN131" s="13">
        <v>1</v>
      </c>
      <c r="AO131" s="13">
        <v>1</v>
      </c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>
        <v>0.3</v>
      </c>
      <c r="BC131" s="13">
        <v>1</v>
      </c>
      <c r="BD131" s="22">
        <v>1</v>
      </c>
      <c r="BE131" s="22">
        <v>1</v>
      </c>
      <c r="BF131" s="22">
        <v>1</v>
      </c>
      <c r="BG131" s="22">
        <v>1</v>
      </c>
      <c r="BH131" s="22">
        <v>1</v>
      </c>
      <c r="BI131" s="22">
        <v>1</v>
      </c>
      <c r="BJ131" s="22">
        <v>1</v>
      </c>
      <c r="BK131" s="22">
        <v>1</v>
      </c>
      <c r="BL131" s="22">
        <v>1</v>
      </c>
      <c r="BM131" s="22">
        <v>1</v>
      </c>
      <c r="BN131" s="22">
        <v>1</v>
      </c>
      <c r="BO131" s="22">
        <v>1</v>
      </c>
      <c r="BP131" s="22">
        <v>1</v>
      </c>
      <c r="BQ131" s="22">
        <v>1</v>
      </c>
      <c r="BR131" s="22">
        <v>1</v>
      </c>
      <c r="BS131" s="22">
        <v>1</v>
      </c>
      <c r="BT131" s="22">
        <v>1</v>
      </c>
      <c r="BU131" s="22">
        <v>1</v>
      </c>
      <c r="BV131" s="22">
        <v>1</v>
      </c>
      <c r="BW131" s="22">
        <v>1</v>
      </c>
      <c r="BX131" s="22">
        <v>1</v>
      </c>
      <c r="BY131" s="22">
        <v>1</v>
      </c>
    </row>
    <row r="132" spans="1:77" hidden="1" outlineLevel="2">
      <c r="A132" s="15" t="s">
        <v>391</v>
      </c>
      <c r="B132" s="14" t="s">
        <v>392</v>
      </c>
      <c r="C132" s="15" t="s">
        <v>360</v>
      </c>
      <c r="D132" s="15" t="s">
        <v>242</v>
      </c>
      <c r="E132" s="15" t="s">
        <v>393</v>
      </c>
      <c r="F132" s="16">
        <f t="shared" si="3"/>
        <v>13803245.404890681</v>
      </c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>
        <v>0.67</v>
      </c>
      <c r="S132" s="13">
        <v>1</v>
      </c>
      <c r="T132" s="13">
        <v>1</v>
      </c>
      <c r="U132" s="13">
        <v>1</v>
      </c>
      <c r="V132" s="13">
        <v>1</v>
      </c>
      <c r="W132" s="13">
        <v>1</v>
      </c>
      <c r="X132" s="13">
        <v>1</v>
      </c>
      <c r="Y132" s="13">
        <v>1</v>
      </c>
      <c r="Z132" s="13">
        <v>1</v>
      </c>
      <c r="AA132" s="13">
        <v>1</v>
      </c>
      <c r="AB132" s="13">
        <v>1</v>
      </c>
      <c r="AC132" s="13">
        <v>1</v>
      </c>
      <c r="AD132" s="13">
        <v>1</v>
      </c>
      <c r="AE132" s="13">
        <v>1</v>
      </c>
      <c r="AF132" s="13">
        <v>1</v>
      </c>
      <c r="AG132" s="13">
        <v>1</v>
      </c>
      <c r="AH132" s="13">
        <v>1</v>
      </c>
      <c r="AI132" s="13">
        <v>1</v>
      </c>
      <c r="AJ132" s="13">
        <v>1</v>
      </c>
      <c r="AK132" s="13">
        <v>1</v>
      </c>
      <c r="AL132" s="13">
        <v>1</v>
      </c>
      <c r="AM132" s="13">
        <v>1</v>
      </c>
      <c r="AN132" s="13">
        <v>1</v>
      </c>
      <c r="AO132" s="13">
        <v>1</v>
      </c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>
        <v>0.33</v>
      </c>
      <c r="BC132" s="13">
        <v>1</v>
      </c>
      <c r="BD132" s="22">
        <v>1</v>
      </c>
      <c r="BE132" s="22">
        <v>1</v>
      </c>
      <c r="BF132" s="22">
        <v>1</v>
      </c>
      <c r="BG132" s="22">
        <v>1</v>
      </c>
      <c r="BH132" s="22">
        <v>1</v>
      </c>
      <c r="BI132" s="22">
        <v>1</v>
      </c>
      <c r="BJ132" s="22">
        <v>1</v>
      </c>
      <c r="BK132" s="22">
        <v>1</v>
      </c>
      <c r="BL132" s="22">
        <v>1</v>
      </c>
      <c r="BM132" s="22">
        <v>1</v>
      </c>
      <c r="BN132" s="22">
        <v>1</v>
      </c>
      <c r="BO132" s="22">
        <v>1</v>
      </c>
      <c r="BP132" s="22">
        <v>1</v>
      </c>
      <c r="BQ132" s="22">
        <v>1</v>
      </c>
      <c r="BR132" s="22">
        <v>1</v>
      </c>
      <c r="BS132" s="22">
        <v>1</v>
      </c>
      <c r="BT132" s="22">
        <v>1</v>
      </c>
      <c r="BU132" s="22">
        <v>1</v>
      </c>
      <c r="BV132" s="22">
        <v>1</v>
      </c>
      <c r="BW132" s="22">
        <v>1</v>
      </c>
      <c r="BX132" s="22">
        <v>1</v>
      </c>
      <c r="BY132" s="22">
        <v>1</v>
      </c>
    </row>
    <row r="133" spans="1:77" hidden="1" outlineLevel="2">
      <c r="A133" s="15" t="s">
        <v>394</v>
      </c>
      <c r="B133" s="14" t="s">
        <v>395</v>
      </c>
      <c r="C133" s="15" t="s">
        <v>340</v>
      </c>
      <c r="D133" s="15" t="s">
        <v>396</v>
      </c>
      <c r="E133" s="15" t="s">
        <v>397</v>
      </c>
      <c r="F133" s="16">
        <f t="shared" si="3"/>
        <v>13803245.404890681</v>
      </c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>
        <v>1</v>
      </c>
      <c r="T133" s="13">
        <v>1</v>
      </c>
      <c r="U133" s="13">
        <v>1</v>
      </c>
      <c r="V133" s="13">
        <v>1</v>
      </c>
      <c r="W133" s="13">
        <v>1</v>
      </c>
      <c r="X133" s="13">
        <v>1</v>
      </c>
      <c r="Y133" s="13">
        <v>1</v>
      </c>
      <c r="Z133" s="13">
        <v>1</v>
      </c>
      <c r="AA133" s="13">
        <v>1</v>
      </c>
      <c r="AB133" s="13">
        <v>1</v>
      </c>
      <c r="AC133" s="13">
        <v>1</v>
      </c>
      <c r="AD133" s="13">
        <v>1</v>
      </c>
      <c r="AE133" s="13">
        <v>1</v>
      </c>
      <c r="AF133" s="13">
        <v>1</v>
      </c>
      <c r="AG133" s="13">
        <v>1</v>
      </c>
      <c r="AH133" s="13">
        <v>1</v>
      </c>
      <c r="AI133" s="13">
        <v>1</v>
      </c>
      <c r="AJ133" s="13">
        <v>1</v>
      </c>
      <c r="AK133" s="13">
        <v>1</v>
      </c>
      <c r="AL133" s="13">
        <v>1</v>
      </c>
      <c r="AM133" s="13">
        <v>1</v>
      </c>
      <c r="AN133" s="13">
        <v>1</v>
      </c>
      <c r="AO133" s="13">
        <v>1</v>
      </c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>
        <v>1</v>
      </c>
      <c r="BD133" s="22">
        <v>1</v>
      </c>
      <c r="BE133" s="22">
        <v>1</v>
      </c>
      <c r="BF133" s="22">
        <v>1</v>
      </c>
      <c r="BG133" s="22">
        <v>1</v>
      </c>
      <c r="BH133" s="22">
        <v>1</v>
      </c>
      <c r="BI133" s="22">
        <v>1</v>
      </c>
      <c r="BJ133" s="22">
        <v>1</v>
      </c>
      <c r="BK133" s="22">
        <v>1</v>
      </c>
      <c r="BL133" s="22">
        <v>1</v>
      </c>
      <c r="BM133" s="22">
        <v>1</v>
      </c>
      <c r="BN133" s="22">
        <v>1</v>
      </c>
      <c r="BO133" s="22">
        <v>1</v>
      </c>
      <c r="BP133" s="22">
        <v>1</v>
      </c>
      <c r="BQ133" s="22">
        <v>1</v>
      </c>
      <c r="BR133" s="22">
        <v>1</v>
      </c>
      <c r="BS133" s="22">
        <v>1</v>
      </c>
      <c r="BT133" s="22">
        <v>1</v>
      </c>
      <c r="BU133" s="22">
        <v>1</v>
      </c>
      <c r="BV133" s="22">
        <v>1</v>
      </c>
      <c r="BW133" s="22">
        <v>1</v>
      </c>
      <c r="BX133" s="22">
        <v>1</v>
      </c>
      <c r="BY133" s="22">
        <v>1</v>
      </c>
    </row>
    <row r="134" spans="1:77" hidden="1" outlineLevel="2">
      <c r="A134" s="15" t="s">
        <v>398</v>
      </c>
      <c r="B134" s="14" t="s">
        <v>399</v>
      </c>
      <c r="C134" s="15" t="s">
        <v>168</v>
      </c>
      <c r="D134" s="15" t="s">
        <v>336</v>
      </c>
      <c r="E134" s="15" t="s">
        <v>400</v>
      </c>
      <c r="F134" s="16">
        <f t="shared" si="3"/>
        <v>13803245.404890681</v>
      </c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>
        <v>0.1</v>
      </c>
      <c r="T134" s="13">
        <v>1</v>
      </c>
      <c r="U134" s="13">
        <v>1</v>
      </c>
      <c r="V134" s="13">
        <v>1</v>
      </c>
      <c r="W134" s="13">
        <v>1</v>
      </c>
      <c r="X134" s="13">
        <v>1</v>
      </c>
      <c r="Y134" s="13">
        <v>1</v>
      </c>
      <c r="Z134" s="13">
        <v>1</v>
      </c>
      <c r="AA134" s="13">
        <v>1</v>
      </c>
      <c r="AB134" s="13">
        <v>1</v>
      </c>
      <c r="AC134" s="13">
        <v>1</v>
      </c>
      <c r="AD134" s="13">
        <v>1</v>
      </c>
      <c r="AE134" s="13">
        <v>1</v>
      </c>
      <c r="AF134" s="13">
        <v>1</v>
      </c>
      <c r="AG134" s="13">
        <v>1</v>
      </c>
      <c r="AH134" s="13">
        <v>1</v>
      </c>
      <c r="AI134" s="13">
        <v>1</v>
      </c>
      <c r="AJ134" s="13">
        <v>1</v>
      </c>
      <c r="AK134" s="13">
        <v>1</v>
      </c>
      <c r="AL134" s="13">
        <v>1</v>
      </c>
      <c r="AM134" s="13">
        <v>1</v>
      </c>
      <c r="AN134" s="13">
        <v>1</v>
      </c>
      <c r="AO134" s="13">
        <v>1</v>
      </c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>
        <v>0.1</v>
      </c>
      <c r="BD134" s="22">
        <v>0</v>
      </c>
      <c r="BE134" s="22">
        <v>1</v>
      </c>
      <c r="BF134" s="22">
        <v>1</v>
      </c>
      <c r="BG134" s="22">
        <v>1</v>
      </c>
      <c r="BH134" s="22">
        <v>1</v>
      </c>
      <c r="BI134" s="22">
        <v>1</v>
      </c>
      <c r="BJ134" s="22">
        <v>1</v>
      </c>
      <c r="BK134" s="22">
        <v>1</v>
      </c>
      <c r="BL134" s="22">
        <v>1</v>
      </c>
      <c r="BM134" s="22">
        <v>1</v>
      </c>
      <c r="BN134" s="22">
        <v>1</v>
      </c>
      <c r="BO134" s="22">
        <v>1</v>
      </c>
      <c r="BP134" s="22">
        <v>1</v>
      </c>
      <c r="BQ134" s="22">
        <v>1</v>
      </c>
      <c r="BR134" s="22">
        <v>1</v>
      </c>
      <c r="BS134" s="22">
        <v>1</v>
      </c>
      <c r="BT134" s="22">
        <v>1</v>
      </c>
      <c r="BU134" s="22">
        <v>1</v>
      </c>
      <c r="BV134" s="22">
        <v>1</v>
      </c>
      <c r="BW134" s="22">
        <v>1</v>
      </c>
      <c r="BX134" s="22">
        <v>1</v>
      </c>
      <c r="BY134" s="22">
        <v>1</v>
      </c>
    </row>
    <row r="135" spans="1:77" hidden="1" outlineLevel="1">
      <c r="A135" s="6" t="s">
        <v>401</v>
      </c>
      <c r="B135" s="5" t="s">
        <v>402</v>
      </c>
      <c r="C135" s="6" t="s">
        <v>403</v>
      </c>
      <c r="D135" s="6" t="s">
        <v>147</v>
      </c>
      <c r="E135" s="6" t="s">
        <v>404</v>
      </c>
      <c r="F135" s="7">
        <v>102732854.910072</v>
      </c>
      <c r="G135" s="13"/>
      <c r="H135" s="13"/>
      <c r="I135" s="13"/>
      <c r="J135" s="13"/>
      <c r="K135" s="13"/>
      <c r="L135" s="13">
        <v>0.04</v>
      </c>
      <c r="M135" s="13">
        <v>0.17</v>
      </c>
      <c r="N135" s="13">
        <v>0.3</v>
      </c>
      <c r="O135" s="13">
        <v>0.43</v>
      </c>
      <c r="P135" s="13">
        <v>0.56999999999999995</v>
      </c>
      <c r="Q135" s="13">
        <v>0.7</v>
      </c>
      <c r="R135" s="13">
        <v>0.94</v>
      </c>
      <c r="S135" s="13">
        <v>1</v>
      </c>
      <c r="T135" s="13">
        <v>1</v>
      </c>
      <c r="U135" s="13">
        <v>1</v>
      </c>
      <c r="V135" s="13">
        <v>1</v>
      </c>
      <c r="W135" s="13">
        <v>1</v>
      </c>
      <c r="X135" s="13">
        <v>1</v>
      </c>
      <c r="Y135" s="13">
        <v>1</v>
      </c>
      <c r="Z135" s="13">
        <v>1</v>
      </c>
      <c r="AA135" s="13">
        <v>1</v>
      </c>
      <c r="AB135" s="13">
        <v>1</v>
      </c>
      <c r="AC135" s="13">
        <v>1</v>
      </c>
      <c r="AD135" s="13">
        <v>1</v>
      </c>
      <c r="AE135" s="13">
        <v>1</v>
      </c>
      <c r="AF135" s="13">
        <v>1</v>
      </c>
      <c r="AG135" s="13">
        <v>1</v>
      </c>
      <c r="AH135" s="13">
        <v>1</v>
      </c>
      <c r="AI135" s="13">
        <v>1</v>
      </c>
      <c r="AJ135" s="13">
        <v>1</v>
      </c>
      <c r="AK135" s="13">
        <v>1</v>
      </c>
      <c r="AL135" s="13">
        <v>1</v>
      </c>
      <c r="AM135" s="13">
        <v>1</v>
      </c>
      <c r="AN135" s="13">
        <v>1</v>
      </c>
      <c r="AO135" s="13">
        <v>1</v>
      </c>
      <c r="AQ135" s="13"/>
      <c r="AR135" s="13"/>
      <c r="AS135" s="13"/>
      <c r="AT135" s="13"/>
      <c r="AU135" s="13"/>
      <c r="AV135" s="13"/>
      <c r="AW135" s="13">
        <v>0.1</v>
      </c>
      <c r="AX135" s="13">
        <v>0.28000000000000003</v>
      </c>
      <c r="AY135" s="13">
        <v>0.4</v>
      </c>
      <c r="AZ135" s="13">
        <v>0.53</v>
      </c>
      <c r="BA135" s="13">
        <v>0.65</v>
      </c>
      <c r="BB135" s="13">
        <v>0.82</v>
      </c>
      <c r="BC135" s="13">
        <v>1</v>
      </c>
      <c r="BD135" s="22">
        <v>0.94</v>
      </c>
      <c r="BE135" s="22">
        <v>1</v>
      </c>
      <c r="BF135" s="22">
        <v>1</v>
      </c>
      <c r="BG135" s="22">
        <v>1</v>
      </c>
      <c r="BH135" s="20">
        <v>1</v>
      </c>
      <c r="BI135" s="20">
        <v>1</v>
      </c>
      <c r="BJ135" s="20">
        <v>1</v>
      </c>
      <c r="BK135" s="20">
        <v>1</v>
      </c>
      <c r="BL135" s="20">
        <v>1</v>
      </c>
      <c r="BM135" s="20">
        <v>1</v>
      </c>
      <c r="BN135" s="20">
        <v>1</v>
      </c>
      <c r="BO135" s="20">
        <v>1</v>
      </c>
      <c r="BP135" s="20">
        <v>1</v>
      </c>
      <c r="BQ135" s="20">
        <v>1</v>
      </c>
      <c r="BR135" s="20">
        <v>1</v>
      </c>
      <c r="BS135" s="20">
        <v>1</v>
      </c>
      <c r="BT135" s="20">
        <v>1</v>
      </c>
      <c r="BU135" s="20">
        <v>1</v>
      </c>
      <c r="BV135" s="20">
        <v>1</v>
      </c>
      <c r="BW135" s="20">
        <v>1</v>
      </c>
      <c r="BX135" s="20">
        <v>1</v>
      </c>
      <c r="BY135" s="20">
        <v>1</v>
      </c>
    </row>
    <row r="136" spans="1:77" hidden="1" outlineLevel="2">
      <c r="A136" s="15" t="s">
        <v>405</v>
      </c>
      <c r="B136" s="14" t="s">
        <v>406</v>
      </c>
      <c r="C136" s="15" t="s">
        <v>168</v>
      </c>
      <c r="D136" s="15" t="s">
        <v>147</v>
      </c>
      <c r="E136" s="15" t="s">
        <v>407</v>
      </c>
      <c r="F136" s="18">
        <f>ROUND(+$F$135/9,0)</f>
        <v>11414762</v>
      </c>
      <c r="G136" s="13"/>
      <c r="H136" s="13"/>
      <c r="I136" s="13"/>
      <c r="J136" s="13"/>
      <c r="K136" s="13"/>
      <c r="L136" s="13">
        <v>0.4</v>
      </c>
      <c r="M136" s="13">
        <v>1</v>
      </c>
      <c r="N136" s="13">
        <v>1</v>
      </c>
      <c r="O136" s="13">
        <v>1</v>
      </c>
      <c r="P136" s="13">
        <v>1</v>
      </c>
      <c r="Q136" s="13">
        <v>1</v>
      </c>
      <c r="R136" s="13">
        <v>1</v>
      </c>
      <c r="S136" s="13">
        <v>1</v>
      </c>
      <c r="T136" s="13">
        <v>1</v>
      </c>
      <c r="U136" s="13">
        <v>1</v>
      </c>
      <c r="V136" s="13">
        <v>1</v>
      </c>
      <c r="W136" s="13">
        <v>1</v>
      </c>
      <c r="X136" s="13">
        <v>1</v>
      </c>
      <c r="Y136" s="13">
        <v>1</v>
      </c>
      <c r="Z136" s="13">
        <v>1</v>
      </c>
      <c r="AA136" s="13">
        <v>1</v>
      </c>
      <c r="AB136" s="13">
        <v>1</v>
      </c>
      <c r="AC136" s="13">
        <v>1</v>
      </c>
      <c r="AD136" s="13">
        <v>1</v>
      </c>
      <c r="AE136" s="13">
        <v>1</v>
      </c>
      <c r="AF136" s="13">
        <v>1</v>
      </c>
      <c r="AG136" s="13">
        <v>1</v>
      </c>
      <c r="AH136" s="13">
        <v>1</v>
      </c>
      <c r="AI136" s="13">
        <v>1</v>
      </c>
      <c r="AJ136" s="13">
        <v>1</v>
      </c>
      <c r="AK136" s="13">
        <v>1</v>
      </c>
      <c r="AL136" s="13">
        <v>1</v>
      </c>
      <c r="AM136" s="13">
        <v>1</v>
      </c>
      <c r="AN136" s="13">
        <v>1</v>
      </c>
      <c r="AO136" s="13">
        <v>1</v>
      </c>
      <c r="AQ136" s="13"/>
      <c r="AR136" s="13"/>
      <c r="AS136" s="13"/>
      <c r="AT136" s="13"/>
      <c r="AU136" s="13"/>
      <c r="AV136" s="13"/>
      <c r="AW136" s="13">
        <v>1</v>
      </c>
      <c r="AX136" s="13">
        <v>1</v>
      </c>
      <c r="AY136" s="13">
        <v>1</v>
      </c>
      <c r="AZ136" s="13">
        <v>1</v>
      </c>
      <c r="BA136" s="13">
        <v>1</v>
      </c>
      <c r="BB136" s="13">
        <v>1</v>
      </c>
      <c r="BC136" s="13">
        <v>1</v>
      </c>
      <c r="BD136" s="22">
        <v>1</v>
      </c>
      <c r="BE136" s="22">
        <v>1</v>
      </c>
      <c r="BF136" s="22">
        <v>1</v>
      </c>
      <c r="BG136" s="22">
        <v>1</v>
      </c>
      <c r="BH136" s="22">
        <v>1</v>
      </c>
      <c r="BI136" s="22">
        <v>1</v>
      </c>
      <c r="BJ136" s="22">
        <v>1</v>
      </c>
      <c r="BK136" s="22">
        <v>1</v>
      </c>
      <c r="BL136" s="22">
        <v>1</v>
      </c>
      <c r="BM136" s="22">
        <v>1</v>
      </c>
      <c r="BN136" s="22">
        <v>1</v>
      </c>
      <c r="BO136" s="22">
        <v>1</v>
      </c>
      <c r="BP136" s="22">
        <v>1</v>
      </c>
      <c r="BQ136" s="22">
        <v>1</v>
      </c>
      <c r="BR136" s="22">
        <v>1</v>
      </c>
      <c r="BS136" s="22">
        <v>1</v>
      </c>
      <c r="BT136" s="22">
        <v>1</v>
      </c>
      <c r="BU136" s="22">
        <v>1</v>
      </c>
      <c r="BV136" s="22">
        <v>1</v>
      </c>
      <c r="BW136" s="22">
        <v>1</v>
      </c>
      <c r="BX136" s="22">
        <v>1</v>
      </c>
      <c r="BY136" s="22">
        <v>1</v>
      </c>
    </row>
    <row r="137" spans="1:77" hidden="1" outlineLevel="2">
      <c r="A137" s="15" t="s">
        <v>408</v>
      </c>
      <c r="B137" s="14" t="s">
        <v>409</v>
      </c>
      <c r="C137" s="15" t="s">
        <v>157</v>
      </c>
      <c r="D137" s="15" t="s">
        <v>410</v>
      </c>
      <c r="E137" s="15" t="s">
        <v>246</v>
      </c>
      <c r="F137" s="18">
        <f t="shared" ref="F137:F144" si="4">ROUND(+$F$135/9,0)</f>
        <v>11414762</v>
      </c>
      <c r="G137" s="13"/>
      <c r="H137" s="13"/>
      <c r="I137" s="13"/>
      <c r="J137" s="13"/>
      <c r="K137" s="13"/>
      <c r="L137" s="13"/>
      <c r="M137" s="13">
        <v>1</v>
      </c>
      <c r="N137" s="13">
        <v>1</v>
      </c>
      <c r="O137" s="13">
        <v>1</v>
      </c>
      <c r="P137" s="13">
        <v>1</v>
      </c>
      <c r="Q137" s="13">
        <v>1</v>
      </c>
      <c r="R137" s="13">
        <v>1</v>
      </c>
      <c r="S137" s="13">
        <v>1</v>
      </c>
      <c r="T137" s="13">
        <v>1</v>
      </c>
      <c r="U137" s="13">
        <v>1</v>
      </c>
      <c r="V137" s="13">
        <v>1</v>
      </c>
      <c r="W137" s="13">
        <v>1</v>
      </c>
      <c r="X137" s="13">
        <v>1</v>
      </c>
      <c r="Y137" s="13">
        <v>1</v>
      </c>
      <c r="Z137" s="13">
        <v>1</v>
      </c>
      <c r="AA137" s="13">
        <v>1</v>
      </c>
      <c r="AB137" s="13">
        <v>1</v>
      </c>
      <c r="AC137" s="13">
        <v>1</v>
      </c>
      <c r="AD137" s="13">
        <v>1</v>
      </c>
      <c r="AE137" s="13">
        <v>1</v>
      </c>
      <c r="AF137" s="13">
        <v>1</v>
      </c>
      <c r="AG137" s="13">
        <v>1</v>
      </c>
      <c r="AH137" s="13">
        <v>1</v>
      </c>
      <c r="AI137" s="13">
        <v>1</v>
      </c>
      <c r="AJ137" s="13">
        <v>1</v>
      </c>
      <c r="AK137" s="13">
        <v>1</v>
      </c>
      <c r="AL137" s="13">
        <v>1</v>
      </c>
      <c r="AM137" s="13">
        <v>1</v>
      </c>
      <c r="AN137" s="13">
        <v>1</v>
      </c>
      <c r="AO137" s="13">
        <v>1</v>
      </c>
      <c r="AQ137" s="13"/>
      <c r="AR137" s="13"/>
      <c r="AS137" s="13"/>
      <c r="AT137" s="13"/>
      <c r="AU137" s="13"/>
      <c r="AV137" s="13"/>
      <c r="AW137" s="13"/>
      <c r="AX137" s="13">
        <v>1</v>
      </c>
      <c r="AY137" s="13">
        <v>1</v>
      </c>
      <c r="AZ137" s="13">
        <v>1</v>
      </c>
      <c r="BA137" s="13">
        <v>1</v>
      </c>
      <c r="BB137" s="13">
        <v>1</v>
      </c>
      <c r="BC137" s="13">
        <v>1</v>
      </c>
      <c r="BD137" s="22">
        <v>1</v>
      </c>
      <c r="BE137" s="22">
        <v>1</v>
      </c>
      <c r="BF137" s="22">
        <v>1</v>
      </c>
      <c r="BG137" s="22">
        <v>1</v>
      </c>
      <c r="BH137" s="22">
        <v>1</v>
      </c>
      <c r="BI137" s="22">
        <v>1</v>
      </c>
      <c r="BJ137" s="22">
        <v>1</v>
      </c>
      <c r="BK137" s="22">
        <v>1</v>
      </c>
      <c r="BL137" s="22">
        <v>1</v>
      </c>
      <c r="BM137" s="22">
        <v>1</v>
      </c>
      <c r="BN137" s="22">
        <v>1</v>
      </c>
      <c r="BO137" s="22">
        <v>1</v>
      </c>
      <c r="BP137" s="22">
        <v>1</v>
      </c>
      <c r="BQ137" s="22">
        <v>1</v>
      </c>
      <c r="BR137" s="22">
        <v>1</v>
      </c>
      <c r="BS137" s="22">
        <v>1</v>
      </c>
      <c r="BT137" s="22">
        <v>1</v>
      </c>
      <c r="BU137" s="22">
        <v>1</v>
      </c>
      <c r="BV137" s="22">
        <v>1</v>
      </c>
      <c r="BW137" s="22">
        <v>1</v>
      </c>
      <c r="BX137" s="22">
        <v>1</v>
      </c>
      <c r="BY137" s="22">
        <v>1</v>
      </c>
    </row>
    <row r="138" spans="1:77" hidden="1" outlineLevel="2">
      <c r="A138" s="15" t="s">
        <v>411</v>
      </c>
      <c r="B138" s="14" t="s">
        <v>412</v>
      </c>
      <c r="C138" s="15" t="s">
        <v>22</v>
      </c>
      <c r="D138" s="15" t="s">
        <v>413</v>
      </c>
      <c r="E138" s="15" t="s">
        <v>238</v>
      </c>
      <c r="F138" s="18">
        <f t="shared" si="4"/>
        <v>11414762</v>
      </c>
      <c r="G138" s="13"/>
      <c r="H138" s="13"/>
      <c r="I138" s="13"/>
      <c r="J138" s="13"/>
      <c r="K138" s="13"/>
      <c r="L138" s="13"/>
      <c r="M138" s="13">
        <v>7.0000000000000007E-2</v>
      </c>
      <c r="N138" s="13">
        <v>0.93</v>
      </c>
      <c r="O138" s="13">
        <v>1</v>
      </c>
      <c r="P138" s="13">
        <v>1</v>
      </c>
      <c r="Q138" s="13">
        <v>1</v>
      </c>
      <c r="R138" s="13">
        <v>1</v>
      </c>
      <c r="S138" s="13">
        <v>1</v>
      </c>
      <c r="T138" s="13">
        <v>1</v>
      </c>
      <c r="U138" s="13">
        <v>1</v>
      </c>
      <c r="V138" s="13">
        <v>1</v>
      </c>
      <c r="W138" s="13">
        <v>1</v>
      </c>
      <c r="X138" s="13">
        <v>1</v>
      </c>
      <c r="Y138" s="13">
        <v>1</v>
      </c>
      <c r="Z138" s="13">
        <v>1</v>
      </c>
      <c r="AA138" s="13">
        <v>1</v>
      </c>
      <c r="AB138" s="13">
        <v>1</v>
      </c>
      <c r="AC138" s="13">
        <v>1</v>
      </c>
      <c r="AD138" s="13">
        <v>1</v>
      </c>
      <c r="AE138" s="13">
        <v>1</v>
      </c>
      <c r="AF138" s="13">
        <v>1</v>
      </c>
      <c r="AG138" s="13">
        <v>1</v>
      </c>
      <c r="AH138" s="13">
        <v>1</v>
      </c>
      <c r="AI138" s="13">
        <v>1</v>
      </c>
      <c r="AJ138" s="13">
        <v>1</v>
      </c>
      <c r="AK138" s="13">
        <v>1</v>
      </c>
      <c r="AL138" s="13">
        <v>1</v>
      </c>
      <c r="AM138" s="13">
        <v>1</v>
      </c>
      <c r="AN138" s="13">
        <v>1</v>
      </c>
      <c r="AO138" s="13">
        <v>1</v>
      </c>
      <c r="AQ138" s="13"/>
      <c r="AR138" s="13"/>
      <c r="AS138" s="13"/>
      <c r="AT138" s="13"/>
      <c r="AU138" s="13"/>
      <c r="AV138" s="13"/>
      <c r="AW138" s="13"/>
      <c r="AX138" s="13">
        <v>0.8</v>
      </c>
      <c r="AY138" s="13">
        <v>1</v>
      </c>
      <c r="AZ138" s="13">
        <v>1</v>
      </c>
      <c r="BA138" s="13">
        <v>1</v>
      </c>
      <c r="BB138" s="13">
        <v>1</v>
      </c>
      <c r="BC138" s="13">
        <v>1</v>
      </c>
      <c r="BD138" s="22">
        <v>1</v>
      </c>
      <c r="BE138" s="22">
        <v>1</v>
      </c>
      <c r="BF138" s="22">
        <v>1</v>
      </c>
      <c r="BG138" s="22">
        <v>1</v>
      </c>
      <c r="BH138" s="22">
        <v>1</v>
      </c>
      <c r="BI138" s="22">
        <v>1</v>
      </c>
      <c r="BJ138" s="22">
        <v>1</v>
      </c>
      <c r="BK138" s="22">
        <v>1</v>
      </c>
      <c r="BL138" s="22">
        <v>1</v>
      </c>
      <c r="BM138" s="22">
        <v>1</v>
      </c>
      <c r="BN138" s="22">
        <v>1</v>
      </c>
      <c r="BO138" s="22">
        <v>1</v>
      </c>
      <c r="BP138" s="22">
        <v>1</v>
      </c>
      <c r="BQ138" s="22">
        <v>1</v>
      </c>
      <c r="BR138" s="22">
        <v>1</v>
      </c>
      <c r="BS138" s="22">
        <v>1</v>
      </c>
      <c r="BT138" s="22">
        <v>1</v>
      </c>
      <c r="BU138" s="22">
        <v>1</v>
      </c>
      <c r="BV138" s="22">
        <v>1</v>
      </c>
      <c r="BW138" s="22">
        <v>1</v>
      </c>
      <c r="BX138" s="22">
        <v>1</v>
      </c>
      <c r="BY138" s="22">
        <v>1</v>
      </c>
    </row>
    <row r="139" spans="1:77" hidden="1" outlineLevel="2">
      <c r="A139" s="15" t="s">
        <v>414</v>
      </c>
      <c r="B139" s="14" t="s">
        <v>415</v>
      </c>
      <c r="C139" s="15" t="s">
        <v>168</v>
      </c>
      <c r="D139" s="15" t="s">
        <v>416</v>
      </c>
      <c r="E139" s="15" t="s">
        <v>417</v>
      </c>
      <c r="F139" s="18">
        <f t="shared" si="4"/>
        <v>11414762</v>
      </c>
      <c r="G139" s="13"/>
      <c r="H139" s="13"/>
      <c r="I139" s="13"/>
      <c r="J139" s="13"/>
      <c r="K139" s="13"/>
      <c r="L139" s="13"/>
      <c r="M139" s="13"/>
      <c r="N139" s="13"/>
      <c r="O139" s="13">
        <v>1</v>
      </c>
      <c r="P139" s="13">
        <v>1</v>
      </c>
      <c r="Q139" s="13">
        <v>1</v>
      </c>
      <c r="R139" s="13">
        <v>1</v>
      </c>
      <c r="S139" s="13">
        <v>1</v>
      </c>
      <c r="T139" s="13">
        <v>1</v>
      </c>
      <c r="U139" s="13">
        <v>1</v>
      </c>
      <c r="V139" s="13">
        <v>1</v>
      </c>
      <c r="W139" s="13">
        <v>1</v>
      </c>
      <c r="X139" s="13">
        <v>1</v>
      </c>
      <c r="Y139" s="13">
        <v>1</v>
      </c>
      <c r="Z139" s="13">
        <v>1</v>
      </c>
      <c r="AA139" s="13">
        <v>1</v>
      </c>
      <c r="AB139" s="13">
        <v>1</v>
      </c>
      <c r="AC139" s="13">
        <v>1</v>
      </c>
      <c r="AD139" s="13">
        <v>1</v>
      </c>
      <c r="AE139" s="13">
        <v>1</v>
      </c>
      <c r="AF139" s="13">
        <v>1</v>
      </c>
      <c r="AG139" s="13">
        <v>1</v>
      </c>
      <c r="AH139" s="13">
        <v>1</v>
      </c>
      <c r="AI139" s="13">
        <v>1</v>
      </c>
      <c r="AJ139" s="13">
        <v>1</v>
      </c>
      <c r="AK139" s="13">
        <v>1</v>
      </c>
      <c r="AL139" s="13">
        <v>1</v>
      </c>
      <c r="AM139" s="13">
        <v>1</v>
      </c>
      <c r="AN139" s="13">
        <v>1</v>
      </c>
      <c r="AO139" s="13">
        <v>1</v>
      </c>
      <c r="AQ139" s="13"/>
      <c r="AR139" s="13"/>
      <c r="AS139" s="13"/>
      <c r="AT139" s="13"/>
      <c r="AU139" s="13"/>
      <c r="AV139" s="13"/>
      <c r="AW139" s="13"/>
      <c r="AX139" s="13"/>
      <c r="AY139" s="13">
        <v>0.9</v>
      </c>
      <c r="AZ139" s="13">
        <v>1</v>
      </c>
      <c r="BA139" s="13">
        <v>1</v>
      </c>
      <c r="BB139" s="13">
        <v>1</v>
      </c>
      <c r="BC139" s="13">
        <v>1</v>
      </c>
      <c r="BD139" s="22">
        <v>0.7</v>
      </c>
      <c r="BE139" s="22">
        <v>1</v>
      </c>
      <c r="BF139" s="22">
        <v>1</v>
      </c>
      <c r="BG139" s="22">
        <v>1</v>
      </c>
      <c r="BH139" s="22">
        <v>1</v>
      </c>
      <c r="BI139" s="22">
        <v>1</v>
      </c>
      <c r="BJ139" s="22">
        <v>1</v>
      </c>
      <c r="BK139" s="22">
        <v>1</v>
      </c>
      <c r="BL139" s="22">
        <v>1</v>
      </c>
      <c r="BM139" s="22">
        <v>1</v>
      </c>
      <c r="BN139" s="22">
        <v>1</v>
      </c>
      <c r="BO139" s="22">
        <v>1</v>
      </c>
      <c r="BP139" s="22">
        <v>1</v>
      </c>
      <c r="BQ139" s="22">
        <v>1</v>
      </c>
      <c r="BR139" s="22">
        <v>1</v>
      </c>
      <c r="BS139" s="22">
        <v>1</v>
      </c>
      <c r="BT139" s="22">
        <v>1</v>
      </c>
      <c r="BU139" s="22">
        <v>1</v>
      </c>
      <c r="BV139" s="22">
        <v>1</v>
      </c>
      <c r="BW139" s="22">
        <v>1</v>
      </c>
      <c r="BX139" s="22">
        <v>1</v>
      </c>
      <c r="BY139" s="22">
        <v>1</v>
      </c>
    </row>
    <row r="140" spans="1:77" hidden="1" outlineLevel="2">
      <c r="A140" s="15" t="s">
        <v>418</v>
      </c>
      <c r="B140" s="14" t="s">
        <v>419</v>
      </c>
      <c r="C140" s="15" t="s">
        <v>168</v>
      </c>
      <c r="D140" s="15" t="s">
        <v>420</v>
      </c>
      <c r="E140" s="15" t="s">
        <v>421</v>
      </c>
      <c r="F140" s="18">
        <f t="shared" si="4"/>
        <v>11414762</v>
      </c>
      <c r="G140" s="13"/>
      <c r="H140" s="13"/>
      <c r="I140" s="13"/>
      <c r="J140" s="13"/>
      <c r="K140" s="13"/>
      <c r="L140" s="13"/>
      <c r="M140" s="13"/>
      <c r="N140" s="13"/>
      <c r="O140" s="13">
        <v>0.2</v>
      </c>
      <c r="P140" s="13">
        <v>1</v>
      </c>
      <c r="Q140" s="13">
        <v>1</v>
      </c>
      <c r="R140" s="13">
        <v>1</v>
      </c>
      <c r="S140" s="13">
        <v>1</v>
      </c>
      <c r="T140" s="13">
        <v>1</v>
      </c>
      <c r="U140" s="13">
        <v>1</v>
      </c>
      <c r="V140" s="13">
        <v>1</v>
      </c>
      <c r="W140" s="13">
        <v>1</v>
      </c>
      <c r="X140" s="13">
        <v>1</v>
      </c>
      <c r="Y140" s="13">
        <v>1</v>
      </c>
      <c r="Z140" s="13">
        <v>1</v>
      </c>
      <c r="AA140" s="13">
        <v>1</v>
      </c>
      <c r="AB140" s="13">
        <v>1</v>
      </c>
      <c r="AC140" s="13">
        <v>1</v>
      </c>
      <c r="AD140" s="13">
        <v>1</v>
      </c>
      <c r="AE140" s="13">
        <v>1</v>
      </c>
      <c r="AF140" s="13">
        <v>1</v>
      </c>
      <c r="AG140" s="13">
        <v>1</v>
      </c>
      <c r="AH140" s="13">
        <v>1</v>
      </c>
      <c r="AI140" s="13">
        <v>1</v>
      </c>
      <c r="AJ140" s="13">
        <v>1</v>
      </c>
      <c r="AK140" s="13">
        <v>1</v>
      </c>
      <c r="AL140" s="13">
        <v>1</v>
      </c>
      <c r="AM140" s="13">
        <v>1</v>
      </c>
      <c r="AN140" s="13">
        <v>1</v>
      </c>
      <c r="AO140" s="13">
        <v>1</v>
      </c>
      <c r="AQ140" s="13"/>
      <c r="AR140" s="13"/>
      <c r="AS140" s="13"/>
      <c r="AT140" s="13"/>
      <c r="AU140" s="13"/>
      <c r="AV140" s="13"/>
      <c r="AW140" s="13"/>
      <c r="AX140" s="13"/>
      <c r="AY140" s="13"/>
      <c r="AZ140" s="13">
        <v>1</v>
      </c>
      <c r="BA140" s="13">
        <v>1</v>
      </c>
      <c r="BB140" s="13">
        <v>1</v>
      </c>
      <c r="BC140" s="13">
        <v>1</v>
      </c>
      <c r="BD140" s="22">
        <v>1</v>
      </c>
      <c r="BE140" s="22">
        <v>1</v>
      </c>
      <c r="BF140" s="22">
        <v>1</v>
      </c>
      <c r="BG140" s="22">
        <v>1</v>
      </c>
      <c r="BH140" s="22">
        <v>1</v>
      </c>
      <c r="BI140" s="22">
        <v>1</v>
      </c>
      <c r="BJ140" s="22">
        <v>1</v>
      </c>
      <c r="BK140" s="22">
        <v>1</v>
      </c>
      <c r="BL140" s="22">
        <v>1</v>
      </c>
      <c r="BM140" s="22">
        <v>1</v>
      </c>
      <c r="BN140" s="22">
        <v>1</v>
      </c>
      <c r="BO140" s="22">
        <v>1</v>
      </c>
      <c r="BP140" s="22">
        <v>1</v>
      </c>
      <c r="BQ140" s="22">
        <v>1</v>
      </c>
      <c r="BR140" s="22">
        <v>1</v>
      </c>
      <c r="BS140" s="22">
        <v>1</v>
      </c>
      <c r="BT140" s="22">
        <v>1</v>
      </c>
      <c r="BU140" s="22">
        <v>1</v>
      </c>
      <c r="BV140" s="22">
        <v>1</v>
      </c>
      <c r="BW140" s="22">
        <v>1</v>
      </c>
      <c r="BX140" s="22">
        <v>1</v>
      </c>
      <c r="BY140" s="22">
        <v>1</v>
      </c>
    </row>
    <row r="141" spans="1:77" hidden="1" outlineLevel="2">
      <c r="A141" s="15" t="s">
        <v>422</v>
      </c>
      <c r="B141" s="14" t="s">
        <v>423</v>
      </c>
      <c r="C141" s="15" t="s">
        <v>168</v>
      </c>
      <c r="D141" s="15" t="s">
        <v>424</v>
      </c>
      <c r="E141" s="15" t="s">
        <v>122</v>
      </c>
      <c r="F141" s="18">
        <f t="shared" si="4"/>
        <v>11414762</v>
      </c>
      <c r="G141" s="13"/>
      <c r="H141" s="13"/>
      <c r="I141" s="13"/>
      <c r="J141" s="13"/>
      <c r="K141" s="13"/>
      <c r="L141" s="13"/>
      <c r="M141" s="13"/>
      <c r="N141" s="13"/>
      <c r="O141" s="13"/>
      <c r="P141" s="13">
        <v>0.5</v>
      </c>
      <c r="Q141" s="13">
        <v>1</v>
      </c>
      <c r="R141" s="13">
        <v>1</v>
      </c>
      <c r="S141" s="13">
        <v>1</v>
      </c>
      <c r="T141" s="13">
        <v>1</v>
      </c>
      <c r="U141" s="13">
        <v>1</v>
      </c>
      <c r="V141" s="13">
        <v>1</v>
      </c>
      <c r="W141" s="13">
        <v>1</v>
      </c>
      <c r="X141" s="13">
        <v>1</v>
      </c>
      <c r="Y141" s="13">
        <v>1</v>
      </c>
      <c r="Z141" s="13">
        <v>1</v>
      </c>
      <c r="AA141" s="13">
        <v>1</v>
      </c>
      <c r="AB141" s="13">
        <v>1</v>
      </c>
      <c r="AC141" s="13">
        <v>1</v>
      </c>
      <c r="AD141" s="13">
        <v>1</v>
      </c>
      <c r="AE141" s="13">
        <v>1</v>
      </c>
      <c r="AF141" s="13">
        <v>1</v>
      </c>
      <c r="AG141" s="13">
        <v>1</v>
      </c>
      <c r="AH141" s="13">
        <v>1</v>
      </c>
      <c r="AI141" s="13">
        <v>1</v>
      </c>
      <c r="AJ141" s="13">
        <v>1</v>
      </c>
      <c r="AK141" s="13">
        <v>1</v>
      </c>
      <c r="AL141" s="13">
        <v>1</v>
      </c>
      <c r="AM141" s="13">
        <v>1</v>
      </c>
      <c r="AN141" s="13">
        <v>1</v>
      </c>
      <c r="AO141" s="13">
        <v>1</v>
      </c>
      <c r="AQ141" s="13"/>
      <c r="AR141" s="13"/>
      <c r="AS141" s="13"/>
      <c r="AT141" s="13"/>
      <c r="AU141" s="13"/>
      <c r="AV141" s="13"/>
      <c r="AW141" s="13"/>
      <c r="AX141" s="13"/>
      <c r="AY141" s="13"/>
      <c r="AZ141" s="13">
        <v>0.1</v>
      </c>
      <c r="BA141" s="13">
        <v>1</v>
      </c>
      <c r="BB141" s="13">
        <v>1</v>
      </c>
      <c r="BC141" s="13">
        <v>1</v>
      </c>
      <c r="BD141" s="22">
        <v>1</v>
      </c>
      <c r="BE141" s="22">
        <v>1</v>
      </c>
      <c r="BF141" s="22">
        <v>1</v>
      </c>
      <c r="BG141" s="22">
        <v>1</v>
      </c>
      <c r="BH141" s="22">
        <v>1</v>
      </c>
      <c r="BI141" s="22">
        <v>1</v>
      </c>
      <c r="BJ141" s="22">
        <v>1</v>
      </c>
      <c r="BK141" s="22">
        <v>1</v>
      </c>
      <c r="BL141" s="22">
        <v>1</v>
      </c>
      <c r="BM141" s="22">
        <v>1</v>
      </c>
      <c r="BN141" s="22">
        <v>1</v>
      </c>
      <c r="BO141" s="22">
        <v>1</v>
      </c>
      <c r="BP141" s="22">
        <v>1</v>
      </c>
      <c r="BQ141" s="22">
        <v>1</v>
      </c>
      <c r="BR141" s="22">
        <v>1</v>
      </c>
      <c r="BS141" s="22">
        <v>1</v>
      </c>
      <c r="BT141" s="22">
        <v>1</v>
      </c>
      <c r="BU141" s="22">
        <v>1</v>
      </c>
      <c r="BV141" s="22">
        <v>1</v>
      </c>
      <c r="BW141" s="22">
        <v>1</v>
      </c>
      <c r="BX141" s="22">
        <v>1</v>
      </c>
      <c r="BY141" s="22">
        <v>1</v>
      </c>
    </row>
    <row r="142" spans="1:77" hidden="1" outlineLevel="2">
      <c r="A142" s="15" t="s">
        <v>425</v>
      </c>
      <c r="B142" s="14" t="s">
        <v>426</v>
      </c>
      <c r="C142" s="15" t="s">
        <v>168</v>
      </c>
      <c r="D142" s="15" t="s">
        <v>427</v>
      </c>
      <c r="E142" s="15" t="s">
        <v>242</v>
      </c>
      <c r="F142" s="18">
        <f t="shared" si="4"/>
        <v>11414762</v>
      </c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>
        <v>0.8</v>
      </c>
      <c r="R142" s="13">
        <v>1</v>
      </c>
      <c r="S142" s="13">
        <v>1</v>
      </c>
      <c r="T142" s="13">
        <v>1</v>
      </c>
      <c r="U142" s="13">
        <v>1</v>
      </c>
      <c r="V142" s="13">
        <v>1</v>
      </c>
      <c r="W142" s="13">
        <v>1</v>
      </c>
      <c r="X142" s="13">
        <v>1</v>
      </c>
      <c r="Y142" s="13">
        <v>1</v>
      </c>
      <c r="Z142" s="13">
        <v>1</v>
      </c>
      <c r="AA142" s="13">
        <v>1</v>
      </c>
      <c r="AB142" s="13">
        <v>1</v>
      </c>
      <c r="AC142" s="13">
        <v>1</v>
      </c>
      <c r="AD142" s="13">
        <v>1</v>
      </c>
      <c r="AE142" s="13">
        <v>1</v>
      </c>
      <c r="AF142" s="13">
        <v>1</v>
      </c>
      <c r="AG142" s="13">
        <v>1</v>
      </c>
      <c r="AH142" s="13">
        <v>1</v>
      </c>
      <c r="AI142" s="13">
        <v>1</v>
      </c>
      <c r="AJ142" s="13">
        <v>1</v>
      </c>
      <c r="AK142" s="13">
        <v>1</v>
      </c>
      <c r="AL142" s="13">
        <v>1</v>
      </c>
      <c r="AM142" s="13">
        <v>1</v>
      </c>
      <c r="AN142" s="13">
        <v>1</v>
      </c>
      <c r="AO142" s="13">
        <v>1</v>
      </c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>
        <v>0.3</v>
      </c>
      <c r="BB142" s="13">
        <v>1</v>
      </c>
      <c r="BC142" s="13">
        <v>1</v>
      </c>
      <c r="BD142" s="22">
        <v>0.7</v>
      </c>
      <c r="BE142" s="22">
        <v>1</v>
      </c>
      <c r="BF142" s="22">
        <v>1</v>
      </c>
      <c r="BG142" s="22">
        <v>1</v>
      </c>
      <c r="BH142" s="22">
        <v>1</v>
      </c>
      <c r="BI142" s="22">
        <v>1</v>
      </c>
      <c r="BJ142" s="22">
        <v>1</v>
      </c>
      <c r="BK142" s="22">
        <v>1</v>
      </c>
      <c r="BL142" s="22">
        <v>1</v>
      </c>
      <c r="BM142" s="22">
        <v>1</v>
      </c>
      <c r="BN142" s="22">
        <v>1</v>
      </c>
      <c r="BO142" s="22">
        <v>1</v>
      </c>
      <c r="BP142" s="22">
        <v>1</v>
      </c>
      <c r="BQ142" s="22">
        <v>1</v>
      </c>
      <c r="BR142" s="22">
        <v>1</v>
      </c>
      <c r="BS142" s="22">
        <v>1</v>
      </c>
      <c r="BT142" s="22">
        <v>1</v>
      </c>
      <c r="BU142" s="22">
        <v>1</v>
      </c>
      <c r="BV142" s="22">
        <v>1</v>
      </c>
      <c r="BW142" s="22">
        <v>1</v>
      </c>
      <c r="BX142" s="22">
        <v>1</v>
      </c>
      <c r="BY142" s="22">
        <v>1</v>
      </c>
    </row>
    <row r="143" spans="1:77" hidden="1" outlineLevel="2">
      <c r="A143" s="15" t="s">
        <v>428</v>
      </c>
      <c r="B143" s="14" t="s">
        <v>429</v>
      </c>
      <c r="C143" s="15" t="s">
        <v>260</v>
      </c>
      <c r="D143" s="15" t="s">
        <v>430</v>
      </c>
      <c r="E143" s="15" t="s">
        <v>431</v>
      </c>
      <c r="F143" s="18">
        <f t="shared" si="4"/>
        <v>11414762</v>
      </c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>
        <v>0.92</v>
      </c>
      <c r="S143" s="13">
        <v>1</v>
      </c>
      <c r="T143" s="13">
        <v>1</v>
      </c>
      <c r="U143" s="13">
        <v>1</v>
      </c>
      <c r="V143" s="13">
        <v>1</v>
      </c>
      <c r="W143" s="13">
        <v>1</v>
      </c>
      <c r="X143" s="13">
        <v>1</v>
      </c>
      <c r="Y143" s="13">
        <v>1</v>
      </c>
      <c r="Z143" s="13">
        <v>1</v>
      </c>
      <c r="AA143" s="13">
        <v>1</v>
      </c>
      <c r="AB143" s="13">
        <v>1</v>
      </c>
      <c r="AC143" s="13">
        <v>1</v>
      </c>
      <c r="AD143" s="13">
        <v>1</v>
      </c>
      <c r="AE143" s="13">
        <v>1</v>
      </c>
      <c r="AF143" s="13">
        <v>1</v>
      </c>
      <c r="AG143" s="13">
        <v>1</v>
      </c>
      <c r="AH143" s="13">
        <v>1</v>
      </c>
      <c r="AI143" s="13">
        <v>1</v>
      </c>
      <c r="AJ143" s="13">
        <v>1</v>
      </c>
      <c r="AK143" s="13">
        <v>1</v>
      </c>
      <c r="AL143" s="13">
        <v>1</v>
      </c>
      <c r="AM143" s="13">
        <v>1</v>
      </c>
      <c r="AN143" s="13">
        <v>1</v>
      </c>
      <c r="AO143" s="13">
        <v>1</v>
      </c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>
        <v>0.42</v>
      </c>
      <c r="BC143" s="13">
        <v>1</v>
      </c>
      <c r="BD143" s="22">
        <v>1</v>
      </c>
      <c r="BE143" s="22">
        <v>1</v>
      </c>
      <c r="BF143" s="22">
        <v>1</v>
      </c>
      <c r="BG143" s="22">
        <v>1</v>
      </c>
      <c r="BH143" s="22">
        <v>1</v>
      </c>
      <c r="BI143" s="22">
        <v>1</v>
      </c>
      <c r="BJ143" s="22">
        <v>1</v>
      </c>
      <c r="BK143" s="22">
        <v>1</v>
      </c>
      <c r="BL143" s="22">
        <v>1</v>
      </c>
      <c r="BM143" s="22">
        <v>1</v>
      </c>
      <c r="BN143" s="22">
        <v>1</v>
      </c>
      <c r="BO143" s="22">
        <v>1</v>
      </c>
      <c r="BP143" s="22">
        <v>1</v>
      </c>
      <c r="BQ143" s="22">
        <v>1</v>
      </c>
      <c r="BR143" s="22">
        <v>1</v>
      </c>
      <c r="BS143" s="22">
        <v>1</v>
      </c>
      <c r="BT143" s="22">
        <v>1</v>
      </c>
      <c r="BU143" s="22">
        <v>1</v>
      </c>
      <c r="BV143" s="22">
        <v>1</v>
      </c>
      <c r="BW143" s="22">
        <v>1</v>
      </c>
      <c r="BX143" s="22">
        <v>1</v>
      </c>
      <c r="BY143" s="22">
        <v>1</v>
      </c>
    </row>
    <row r="144" spans="1:77" hidden="1" outlineLevel="2">
      <c r="A144" s="15" t="s">
        <v>432</v>
      </c>
      <c r="B144" s="14" t="s">
        <v>433</v>
      </c>
      <c r="C144" s="15" t="s">
        <v>434</v>
      </c>
      <c r="D144" s="15" t="s">
        <v>430</v>
      </c>
      <c r="E144" s="15" t="s">
        <v>404</v>
      </c>
      <c r="F144" s="18">
        <f t="shared" si="4"/>
        <v>11414762</v>
      </c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>
        <v>0.69</v>
      </c>
      <c r="S144" s="13">
        <v>1</v>
      </c>
      <c r="T144" s="13">
        <v>1</v>
      </c>
      <c r="U144" s="13">
        <v>1</v>
      </c>
      <c r="V144" s="13">
        <v>1</v>
      </c>
      <c r="W144" s="13">
        <v>1</v>
      </c>
      <c r="X144" s="13">
        <v>1</v>
      </c>
      <c r="Y144" s="13">
        <v>1</v>
      </c>
      <c r="Z144" s="13">
        <v>1</v>
      </c>
      <c r="AA144" s="13">
        <v>1</v>
      </c>
      <c r="AB144" s="13">
        <v>1</v>
      </c>
      <c r="AC144" s="13">
        <v>1</v>
      </c>
      <c r="AD144" s="13">
        <v>1</v>
      </c>
      <c r="AE144" s="13">
        <v>1</v>
      </c>
      <c r="AF144" s="13">
        <v>1</v>
      </c>
      <c r="AG144" s="13">
        <v>1</v>
      </c>
      <c r="AH144" s="13">
        <v>1</v>
      </c>
      <c r="AI144" s="13">
        <v>1</v>
      </c>
      <c r="AJ144" s="13">
        <v>1</v>
      </c>
      <c r="AK144" s="13">
        <v>1</v>
      </c>
      <c r="AL144" s="13">
        <v>1</v>
      </c>
      <c r="AM144" s="13">
        <v>1</v>
      </c>
      <c r="AN144" s="13">
        <v>1</v>
      </c>
      <c r="AO144" s="13">
        <v>1</v>
      </c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>
        <v>0.31</v>
      </c>
      <c r="BC144" s="13">
        <v>1</v>
      </c>
      <c r="BD144" s="22">
        <v>1</v>
      </c>
      <c r="BE144" s="22">
        <v>1</v>
      </c>
      <c r="BF144" s="22">
        <v>1</v>
      </c>
      <c r="BG144" s="22">
        <v>1</v>
      </c>
      <c r="BH144" s="22">
        <v>1</v>
      </c>
      <c r="BI144" s="22">
        <v>1</v>
      </c>
      <c r="BJ144" s="22">
        <v>1</v>
      </c>
      <c r="BK144" s="22">
        <v>1</v>
      </c>
      <c r="BL144" s="22">
        <v>1</v>
      </c>
      <c r="BM144" s="22">
        <v>1</v>
      </c>
      <c r="BN144" s="22">
        <v>1</v>
      </c>
      <c r="BO144" s="22">
        <v>1</v>
      </c>
      <c r="BP144" s="22">
        <v>1</v>
      </c>
      <c r="BQ144" s="22">
        <v>1</v>
      </c>
      <c r="BR144" s="22">
        <v>1</v>
      </c>
      <c r="BS144" s="22">
        <v>1</v>
      </c>
      <c r="BT144" s="22">
        <v>1</v>
      </c>
      <c r="BU144" s="22">
        <v>1</v>
      </c>
      <c r="BV144" s="22">
        <v>1</v>
      </c>
      <c r="BW144" s="22">
        <v>1</v>
      </c>
      <c r="BX144" s="22">
        <v>1</v>
      </c>
      <c r="BY144" s="22">
        <v>1</v>
      </c>
    </row>
    <row r="145" spans="1:80" hidden="1" outlineLevel="1">
      <c r="A145" s="6" t="s">
        <v>435</v>
      </c>
      <c r="B145" s="5" t="s">
        <v>436</v>
      </c>
      <c r="C145" s="6" t="s">
        <v>437</v>
      </c>
      <c r="D145" s="6" t="s">
        <v>417</v>
      </c>
      <c r="E145" s="6" t="s">
        <v>265</v>
      </c>
      <c r="F145" s="7">
        <v>28019412.75</v>
      </c>
      <c r="G145" s="13"/>
      <c r="H145" s="13"/>
      <c r="I145" s="13"/>
      <c r="J145" s="13"/>
      <c r="K145" s="13"/>
      <c r="L145" s="13"/>
      <c r="M145" s="13"/>
      <c r="N145" s="13"/>
      <c r="O145" s="13">
        <v>0.05</v>
      </c>
      <c r="P145" s="13">
        <v>0.28000000000000003</v>
      </c>
      <c r="Q145" s="13">
        <v>0.5</v>
      </c>
      <c r="R145" s="13">
        <v>0.72</v>
      </c>
      <c r="S145" s="13">
        <v>0.93</v>
      </c>
      <c r="T145" s="13">
        <v>1</v>
      </c>
      <c r="U145" s="13">
        <v>1</v>
      </c>
      <c r="V145" s="13">
        <v>1</v>
      </c>
      <c r="W145" s="13">
        <v>1</v>
      </c>
      <c r="X145" s="13">
        <v>1</v>
      </c>
      <c r="Y145" s="13">
        <v>1</v>
      </c>
      <c r="Z145" s="13">
        <v>1</v>
      </c>
      <c r="AA145" s="13">
        <v>1</v>
      </c>
      <c r="AB145" s="13">
        <v>1</v>
      </c>
      <c r="AC145" s="13">
        <v>1</v>
      </c>
      <c r="AD145" s="13">
        <v>1</v>
      </c>
      <c r="AE145" s="13">
        <v>1</v>
      </c>
      <c r="AF145" s="13">
        <v>1</v>
      </c>
      <c r="AG145" s="13">
        <v>1</v>
      </c>
      <c r="AH145" s="13">
        <v>1</v>
      </c>
      <c r="AI145" s="13">
        <v>1</v>
      </c>
      <c r="AJ145" s="13">
        <v>1</v>
      </c>
      <c r="AK145" s="13">
        <v>1</v>
      </c>
      <c r="AL145" s="13">
        <v>1</v>
      </c>
      <c r="AM145" s="13">
        <v>1</v>
      </c>
      <c r="AN145" s="13">
        <v>1</v>
      </c>
      <c r="AO145" s="13">
        <v>1</v>
      </c>
      <c r="AQ145" s="13"/>
      <c r="AR145" s="13"/>
      <c r="AS145" s="13"/>
      <c r="AT145" s="13"/>
      <c r="AU145" s="13"/>
      <c r="AV145" s="13"/>
      <c r="AW145" s="13"/>
      <c r="AX145" s="13"/>
      <c r="AY145" s="13"/>
      <c r="AZ145" s="13">
        <v>0.2</v>
      </c>
      <c r="BA145" s="13">
        <v>0.41</v>
      </c>
      <c r="BB145" s="13">
        <v>0.62</v>
      </c>
      <c r="BC145" s="13">
        <v>0.93</v>
      </c>
      <c r="BD145" s="22">
        <v>0.79</v>
      </c>
      <c r="BE145" s="22">
        <v>1</v>
      </c>
      <c r="BF145" s="22">
        <v>0.79</v>
      </c>
      <c r="BG145" s="22">
        <v>0.79</v>
      </c>
      <c r="BH145" s="20">
        <v>0.96</v>
      </c>
      <c r="BI145" s="20">
        <v>1</v>
      </c>
      <c r="BJ145" s="20">
        <v>1</v>
      </c>
      <c r="BK145" s="20">
        <v>1</v>
      </c>
      <c r="BL145" s="20">
        <v>1</v>
      </c>
      <c r="BM145" s="20">
        <v>1</v>
      </c>
      <c r="BN145" s="20">
        <v>1</v>
      </c>
      <c r="BO145" s="20">
        <v>1</v>
      </c>
      <c r="BP145" s="20">
        <v>1</v>
      </c>
      <c r="BQ145" s="20">
        <v>1</v>
      </c>
      <c r="BR145" s="20">
        <v>1</v>
      </c>
      <c r="BS145" s="20">
        <v>1</v>
      </c>
      <c r="BT145" s="20">
        <v>1</v>
      </c>
      <c r="BU145" s="20">
        <v>1</v>
      </c>
      <c r="BV145" s="20">
        <v>1</v>
      </c>
      <c r="BW145" s="20">
        <v>1</v>
      </c>
      <c r="BX145" s="20">
        <v>1</v>
      </c>
      <c r="BY145" s="20">
        <v>1</v>
      </c>
      <c r="CB145" s="24"/>
    </row>
    <row r="146" spans="1:80" hidden="1" outlineLevel="2">
      <c r="A146" s="15" t="s">
        <v>438</v>
      </c>
      <c r="B146" s="14" t="s">
        <v>439</v>
      </c>
      <c r="C146" s="15" t="s">
        <v>440</v>
      </c>
      <c r="D146" s="15" t="s">
        <v>417</v>
      </c>
      <c r="E146" s="15" t="s">
        <v>441</v>
      </c>
      <c r="F146" s="16">
        <f>+$F$145/3</f>
        <v>9339804.25</v>
      </c>
      <c r="G146" s="13"/>
      <c r="H146" s="13"/>
      <c r="I146" s="13"/>
      <c r="J146" s="13"/>
      <c r="K146" s="13"/>
      <c r="L146" s="13"/>
      <c r="M146" s="13"/>
      <c r="N146" s="13"/>
      <c r="O146" s="13">
        <v>0.11</v>
      </c>
      <c r="P146" s="13">
        <v>0.56999999999999995</v>
      </c>
      <c r="Q146" s="13">
        <v>1</v>
      </c>
      <c r="R146" s="13">
        <v>1</v>
      </c>
      <c r="S146" s="13">
        <v>1</v>
      </c>
      <c r="T146" s="13">
        <v>1</v>
      </c>
      <c r="U146" s="13">
        <v>1</v>
      </c>
      <c r="V146" s="13">
        <v>1</v>
      </c>
      <c r="W146" s="13">
        <v>1</v>
      </c>
      <c r="X146" s="13">
        <v>1</v>
      </c>
      <c r="Y146" s="13">
        <v>1</v>
      </c>
      <c r="Z146" s="13">
        <v>1</v>
      </c>
      <c r="AA146" s="13">
        <v>1</v>
      </c>
      <c r="AB146" s="13">
        <v>1</v>
      </c>
      <c r="AC146" s="13">
        <v>1</v>
      </c>
      <c r="AD146" s="13">
        <v>1</v>
      </c>
      <c r="AE146" s="13">
        <v>1</v>
      </c>
      <c r="AF146" s="13">
        <v>1</v>
      </c>
      <c r="AG146" s="13">
        <v>1</v>
      </c>
      <c r="AH146" s="13">
        <v>1</v>
      </c>
      <c r="AI146" s="13">
        <v>1</v>
      </c>
      <c r="AJ146" s="13">
        <v>1</v>
      </c>
      <c r="AK146" s="13">
        <v>1</v>
      </c>
      <c r="AL146" s="13">
        <v>1</v>
      </c>
      <c r="AM146" s="13">
        <v>1</v>
      </c>
      <c r="AN146" s="13">
        <v>1</v>
      </c>
      <c r="AO146" s="13">
        <v>1</v>
      </c>
      <c r="AQ146" s="13"/>
      <c r="AR146" s="13"/>
      <c r="AS146" s="13"/>
      <c r="AT146" s="13"/>
      <c r="AU146" s="13"/>
      <c r="AV146" s="13"/>
      <c r="AW146" s="13"/>
      <c r="AX146" s="13"/>
      <c r="AY146" s="13"/>
      <c r="AZ146" s="13">
        <v>0.43</v>
      </c>
      <c r="BA146" s="13">
        <v>0.86</v>
      </c>
      <c r="BB146" s="13">
        <v>1</v>
      </c>
      <c r="BC146" s="13">
        <v>1</v>
      </c>
      <c r="BD146" s="22">
        <v>1</v>
      </c>
      <c r="BE146" s="22">
        <v>1</v>
      </c>
      <c r="BF146" s="22">
        <v>1</v>
      </c>
      <c r="BG146" s="22">
        <v>1</v>
      </c>
      <c r="BH146" s="22">
        <v>1</v>
      </c>
      <c r="BI146" s="22">
        <v>1</v>
      </c>
      <c r="BJ146" s="22">
        <v>1</v>
      </c>
      <c r="BK146" s="22">
        <v>1</v>
      </c>
      <c r="BL146" s="22">
        <v>1</v>
      </c>
      <c r="BM146" s="22">
        <v>1</v>
      </c>
      <c r="BN146" s="22">
        <v>1</v>
      </c>
      <c r="BO146" s="22">
        <v>1</v>
      </c>
      <c r="BP146" s="22">
        <v>1</v>
      </c>
      <c r="BQ146" s="22">
        <v>1</v>
      </c>
      <c r="BR146" s="22">
        <v>1</v>
      </c>
      <c r="BS146" s="22">
        <v>1</v>
      </c>
      <c r="BT146" s="22">
        <v>1</v>
      </c>
      <c r="BU146" s="22">
        <v>1</v>
      </c>
      <c r="BV146" s="22">
        <v>1</v>
      </c>
      <c r="BW146" s="22">
        <v>1</v>
      </c>
      <c r="BX146" s="22">
        <v>1</v>
      </c>
      <c r="BY146" s="22">
        <v>1</v>
      </c>
    </row>
    <row r="147" spans="1:80" hidden="1" outlineLevel="2">
      <c r="A147" s="15" t="s">
        <v>442</v>
      </c>
      <c r="B147" s="14" t="s">
        <v>443</v>
      </c>
      <c r="C147" s="15" t="s">
        <v>360</v>
      </c>
      <c r="D147" s="15" t="s">
        <v>444</v>
      </c>
      <c r="E147" s="15" t="s">
        <v>261</v>
      </c>
      <c r="F147" s="16">
        <f>+$F$145/3</f>
        <v>9339804.25</v>
      </c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>
        <v>0.06</v>
      </c>
      <c r="R147" s="13">
        <v>0.78</v>
      </c>
      <c r="S147" s="13">
        <v>1</v>
      </c>
      <c r="T147" s="13">
        <v>1</v>
      </c>
      <c r="U147" s="13">
        <v>1</v>
      </c>
      <c r="V147" s="13">
        <v>1</v>
      </c>
      <c r="W147" s="13">
        <v>1</v>
      </c>
      <c r="X147" s="13">
        <v>1</v>
      </c>
      <c r="Y147" s="13">
        <v>1</v>
      </c>
      <c r="Z147" s="13">
        <v>1</v>
      </c>
      <c r="AA147" s="13">
        <v>1</v>
      </c>
      <c r="AB147" s="13">
        <v>1</v>
      </c>
      <c r="AC147" s="13">
        <v>1</v>
      </c>
      <c r="AD147" s="13">
        <v>1</v>
      </c>
      <c r="AE147" s="13">
        <v>1</v>
      </c>
      <c r="AF147" s="13">
        <v>1</v>
      </c>
      <c r="AG147" s="13">
        <v>1</v>
      </c>
      <c r="AH147" s="13">
        <v>1</v>
      </c>
      <c r="AI147" s="13">
        <v>1</v>
      </c>
      <c r="AJ147" s="13">
        <v>1</v>
      </c>
      <c r="AK147" s="13">
        <v>1</v>
      </c>
      <c r="AL147" s="13">
        <v>1</v>
      </c>
      <c r="AM147" s="13">
        <v>1</v>
      </c>
      <c r="AN147" s="13">
        <v>1</v>
      </c>
      <c r="AO147" s="13">
        <v>1</v>
      </c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>
        <v>0.44</v>
      </c>
      <c r="BC147" s="13">
        <v>1</v>
      </c>
      <c r="BD147" s="22">
        <v>1</v>
      </c>
      <c r="BE147" s="22">
        <v>1</v>
      </c>
      <c r="BF147" s="22">
        <v>1</v>
      </c>
      <c r="BG147" s="22">
        <v>1</v>
      </c>
      <c r="BH147" s="22">
        <v>1</v>
      </c>
      <c r="BI147" s="22">
        <v>1</v>
      </c>
      <c r="BJ147" s="22">
        <v>1</v>
      </c>
      <c r="BK147" s="22">
        <v>1</v>
      </c>
      <c r="BL147" s="22">
        <v>1</v>
      </c>
      <c r="BM147" s="22">
        <v>1</v>
      </c>
      <c r="BN147" s="22">
        <v>1</v>
      </c>
      <c r="BO147" s="22">
        <v>1</v>
      </c>
      <c r="BP147" s="22">
        <v>1</v>
      </c>
      <c r="BQ147" s="22">
        <v>1</v>
      </c>
      <c r="BR147" s="22">
        <v>1</v>
      </c>
      <c r="BS147" s="22">
        <v>1</v>
      </c>
      <c r="BT147" s="22">
        <v>1</v>
      </c>
      <c r="BU147" s="22">
        <v>1</v>
      </c>
      <c r="BV147" s="22">
        <v>1</v>
      </c>
      <c r="BW147" s="22">
        <v>1</v>
      </c>
      <c r="BX147" s="22">
        <v>1</v>
      </c>
      <c r="BY147" s="22">
        <v>1</v>
      </c>
    </row>
    <row r="148" spans="1:80" hidden="1" outlineLevel="2">
      <c r="A148" s="15" t="s">
        <v>445</v>
      </c>
      <c r="B148" s="14" t="s">
        <v>446</v>
      </c>
      <c r="C148" s="15" t="s">
        <v>260</v>
      </c>
      <c r="D148" s="15" t="s">
        <v>404</v>
      </c>
      <c r="E148" s="15" t="s">
        <v>265</v>
      </c>
      <c r="F148" s="16">
        <f>+$F$145/3</f>
        <v>9339804.25</v>
      </c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>
        <v>0.67</v>
      </c>
      <c r="T148" s="13">
        <v>1</v>
      </c>
      <c r="U148" s="13">
        <v>1</v>
      </c>
      <c r="V148" s="13">
        <v>1</v>
      </c>
      <c r="W148" s="13">
        <v>1</v>
      </c>
      <c r="X148" s="13">
        <v>1</v>
      </c>
      <c r="Y148" s="13">
        <v>1</v>
      </c>
      <c r="Z148" s="13">
        <v>1</v>
      </c>
      <c r="AA148" s="13">
        <v>1</v>
      </c>
      <c r="AB148" s="13">
        <v>1</v>
      </c>
      <c r="AC148" s="13">
        <v>1</v>
      </c>
      <c r="AD148" s="13">
        <v>1</v>
      </c>
      <c r="AE148" s="13">
        <v>1</v>
      </c>
      <c r="AF148" s="13">
        <v>1</v>
      </c>
      <c r="AG148" s="13">
        <v>1</v>
      </c>
      <c r="AH148" s="13">
        <v>1</v>
      </c>
      <c r="AI148" s="13">
        <v>1</v>
      </c>
      <c r="AJ148" s="13">
        <v>1</v>
      </c>
      <c r="AK148" s="13">
        <v>1</v>
      </c>
      <c r="AL148" s="13">
        <v>1</v>
      </c>
      <c r="AM148" s="13">
        <v>1</v>
      </c>
      <c r="AN148" s="13">
        <v>1</v>
      </c>
      <c r="AO148" s="13">
        <v>1</v>
      </c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>
        <v>0.67</v>
      </c>
      <c r="BD148" s="22">
        <v>0</v>
      </c>
      <c r="BE148" s="22">
        <v>1</v>
      </c>
      <c r="BF148" s="22">
        <v>0</v>
      </c>
      <c r="BG148" s="22">
        <v>0</v>
      </c>
      <c r="BH148" s="22">
        <v>0.8</v>
      </c>
      <c r="BI148" s="22">
        <v>1</v>
      </c>
      <c r="BJ148" s="22">
        <v>1</v>
      </c>
      <c r="BK148" s="22">
        <v>1</v>
      </c>
      <c r="BL148" s="22">
        <v>1</v>
      </c>
      <c r="BM148" s="22">
        <v>1</v>
      </c>
      <c r="BN148" s="22">
        <v>1</v>
      </c>
      <c r="BO148" s="22">
        <v>1</v>
      </c>
      <c r="BP148" s="22">
        <v>1</v>
      </c>
      <c r="BQ148" s="22">
        <v>1</v>
      </c>
      <c r="BR148" s="22">
        <v>1</v>
      </c>
      <c r="BS148" s="22">
        <v>1</v>
      </c>
      <c r="BT148" s="22">
        <v>1</v>
      </c>
      <c r="BU148" s="22">
        <v>1</v>
      </c>
      <c r="BV148" s="22">
        <v>1</v>
      </c>
      <c r="BW148" s="22">
        <v>1</v>
      </c>
      <c r="BX148" s="22">
        <v>1</v>
      </c>
      <c r="BY148" s="22">
        <v>1</v>
      </c>
    </row>
    <row r="149" spans="1:80" s="19" customFormat="1" hidden="1" outlineLevel="1">
      <c r="A149" s="6" t="s">
        <v>447</v>
      </c>
      <c r="B149" s="5" t="s">
        <v>448</v>
      </c>
      <c r="C149" s="15" t="s">
        <v>449</v>
      </c>
      <c r="D149" s="15" t="s">
        <v>450</v>
      </c>
      <c r="E149" s="15" t="s">
        <v>451</v>
      </c>
      <c r="F149" s="7">
        <v>5206850.5627323277</v>
      </c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>
        <v>0.02</v>
      </c>
      <c r="R149" s="8">
        <v>0.09</v>
      </c>
      <c r="S149" s="8">
        <v>0.16</v>
      </c>
      <c r="T149" s="8">
        <v>0.23</v>
      </c>
      <c r="U149" s="8">
        <v>0.31</v>
      </c>
      <c r="V149" s="8">
        <v>0.38</v>
      </c>
      <c r="W149" s="8">
        <v>0.46</v>
      </c>
      <c r="X149" s="8">
        <v>0.53</v>
      </c>
      <c r="Y149" s="8">
        <v>0.61</v>
      </c>
      <c r="Z149" s="8">
        <v>0.67</v>
      </c>
      <c r="AA149" s="8">
        <v>0.75</v>
      </c>
      <c r="AB149" s="8">
        <v>0.82</v>
      </c>
      <c r="AC149" s="8">
        <v>0.9</v>
      </c>
      <c r="AD149" s="8">
        <v>0.97</v>
      </c>
      <c r="AE149" s="8">
        <v>1</v>
      </c>
      <c r="AF149" s="8">
        <v>1</v>
      </c>
      <c r="AG149" s="8">
        <v>1</v>
      </c>
      <c r="AH149" s="8">
        <v>1</v>
      </c>
      <c r="AI149" s="8">
        <v>1</v>
      </c>
      <c r="AJ149" s="8">
        <v>1</v>
      </c>
      <c r="AK149" s="8">
        <v>1</v>
      </c>
      <c r="AL149" s="8">
        <v>1</v>
      </c>
      <c r="AM149" s="8">
        <v>1</v>
      </c>
      <c r="AN149" s="8">
        <v>1</v>
      </c>
      <c r="AO149" s="8">
        <v>1</v>
      </c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>
        <v>0.06</v>
      </c>
      <c r="BC149" s="8">
        <v>0.16</v>
      </c>
      <c r="BD149" s="20">
        <v>0.22</v>
      </c>
      <c r="BE149" s="20">
        <v>0.33</v>
      </c>
      <c r="BF149" s="20">
        <v>0</v>
      </c>
      <c r="BG149" s="20">
        <v>0</v>
      </c>
      <c r="BH149" s="20">
        <v>0.59</v>
      </c>
      <c r="BI149" s="20">
        <v>0.73</v>
      </c>
      <c r="BJ149" s="20">
        <v>0.73</v>
      </c>
      <c r="BK149" s="20">
        <v>0.73</v>
      </c>
      <c r="BL149" s="20">
        <v>0.79</v>
      </c>
      <c r="BM149" s="20">
        <v>0.88</v>
      </c>
      <c r="BN149" s="20">
        <v>0.94</v>
      </c>
      <c r="BO149" s="20">
        <v>1</v>
      </c>
      <c r="BP149" s="20">
        <v>1</v>
      </c>
      <c r="BQ149" s="20">
        <v>1</v>
      </c>
      <c r="BR149" s="20">
        <v>1</v>
      </c>
      <c r="BS149" s="20">
        <v>1</v>
      </c>
      <c r="BT149" s="20">
        <v>1</v>
      </c>
      <c r="BU149" s="20">
        <v>1</v>
      </c>
      <c r="BV149" s="20">
        <v>1</v>
      </c>
      <c r="BW149" s="20">
        <v>1</v>
      </c>
      <c r="BX149" s="20">
        <v>1</v>
      </c>
      <c r="BY149" s="20">
        <v>1</v>
      </c>
    </row>
    <row r="150" spans="1:80" s="19" customFormat="1" hidden="1" outlineLevel="1">
      <c r="A150" s="6" t="s">
        <v>452</v>
      </c>
      <c r="B150" s="5" t="s">
        <v>453</v>
      </c>
      <c r="C150" s="15" t="s">
        <v>449</v>
      </c>
      <c r="D150" s="15" t="s">
        <v>450</v>
      </c>
      <c r="E150" s="15" t="s">
        <v>451</v>
      </c>
      <c r="F150" s="7">
        <v>30598549.310642704</v>
      </c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>
        <v>0.02</v>
      </c>
      <c r="R150" s="8">
        <v>0.09</v>
      </c>
      <c r="S150" s="8">
        <v>0.16</v>
      </c>
      <c r="T150" s="8">
        <v>0.23</v>
      </c>
      <c r="U150" s="8">
        <v>0.31</v>
      </c>
      <c r="V150" s="8">
        <v>0.38</v>
      </c>
      <c r="W150" s="8">
        <v>0.46</v>
      </c>
      <c r="X150" s="8">
        <v>0.53</v>
      </c>
      <c r="Y150" s="8">
        <v>0.61</v>
      </c>
      <c r="Z150" s="8">
        <v>0.67</v>
      </c>
      <c r="AA150" s="8">
        <v>0.75</v>
      </c>
      <c r="AB150" s="8">
        <v>0.82</v>
      </c>
      <c r="AC150" s="8">
        <v>0.9</v>
      </c>
      <c r="AD150" s="8">
        <v>0.97</v>
      </c>
      <c r="AE150" s="8">
        <v>1</v>
      </c>
      <c r="AF150" s="8">
        <v>1</v>
      </c>
      <c r="AG150" s="8">
        <v>1</v>
      </c>
      <c r="AH150" s="8">
        <v>1</v>
      </c>
      <c r="AI150" s="8">
        <v>1</v>
      </c>
      <c r="AJ150" s="8">
        <v>1</v>
      </c>
      <c r="AK150" s="8">
        <v>1</v>
      </c>
      <c r="AL150" s="8">
        <v>1</v>
      </c>
      <c r="AM150" s="8">
        <v>1</v>
      </c>
      <c r="AN150" s="8">
        <v>1</v>
      </c>
      <c r="AO150" s="8">
        <v>1</v>
      </c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>
        <v>0.06</v>
      </c>
      <c r="BC150" s="8">
        <v>0.16</v>
      </c>
      <c r="BD150" s="20">
        <v>0.22</v>
      </c>
      <c r="BE150" s="20">
        <v>0.33</v>
      </c>
      <c r="BF150" s="20">
        <v>0</v>
      </c>
      <c r="BG150" s="20">
        <v>0</v>
      </c>
      <c r="BH150" s="20">
        <v>0.59</v>
      </c>
      <c r="BI150" s="20">
        <v>0.73</v>
      </c>
      <c r="BJ150" s="20">
        <v>0.73</v>
      </c>
      <c r="BK150" s="20">
        <v>0.73</v>
      </c>
      <c r="BL150" s="20">
        <v>0.79</v>
      </c>
      <c r="BM150" s="20">
        <v>0.88</v>
      </c>
      <c r="BN150" s="20">
        <v>0.94</v>
      </c>
      <c r="BO150" s="20">
        <v>1</v>
      </c>
      <c r="BP150" s="20">
        <v>1</v>
      </c>
      <c r="BQ150" s="20">
        <v>1</v>
      </c>
      <c r="BR150" s="20">
        <v>1</v>
      </c>
      <c r="BS150" s="20">
        <v>1</v>
      </c>
      <c r="BT150" s="20">
        <v>1</v>
      </c>
      <c r="BU150" s="20">
        <v>1</v>
      </c>
      <c r="BV150" s="20">
        <v>1</v>
      </c>
      <c r="BW150" s="20">
        <v>1</v>
      </c>
      <c r="BX150" s="20">
        <v>1</v>
      </c>
      <c r="BY150" s="20">
        <v>1</v>
      </c>
    </row>
    <row r="151" spans="1:80" s="19" customFormat="1" collapsed="1">
      <c r="A151" s="9" t="s">
        <v>454</v>
      </c>
      <c r="B151" s="9" t="s">
        <v>455</v>
      </c>
      <c r="C151" s="10" t="s">
        <v>456</v>
      </c>
      <c r="D151" s="10" t="s">
        <v>165</v>
      </c>
      <c r="E151" s="10" t="s">
        <v>231</v>
      </c>
      <c r="F151" s="11">
        <f>+F152+F194+F201+F240+F257</f>
        <v>3828186378.2473493</v>
      </c>
      <c r="G151" s="12"/>
      <c r="H151" s="12"/>
      <c r="I151" s="12">
        <v>0.03</v>
      </c>
      <c r="J151" s="12">
        <v>0.06</v>
      </c>
      <c r="K151" s="12">
        <v>0.09</v>
      </c>
      <c r="L151" s="12">
        <v>0.12</v>
      </c>
      <c r="M151" s="12">
        <v>0.15</v>
      </c>
      <c r="N151" s="12">
        <v>0.19</v>
      </c>
      <c r="O151" s="12">
        <v>0.22</v>
      </c>
      <c r="P151" s="12">
        <v>0.26</v>
      </c>
      <c r="Q151" s="12">
        <v>0.31</v>
      </c>
      <c r="R151" s="12">
        <v>0.35</v>
      </c>
      <c r="S151" s="12">
        <v>0.4</v>
      </c>
      <c r="T151" s="12">
        <v>0.47</v>
      </c>
      <c r="U151" s="12">
        <v>0.55000000000000004</v>
      </c>
      <c r="V151" s="12">
        <v>0.62</v>
      </c>
      <c r="W151" s="12">
        <v>0.7</v>
      </c>
      <c r="X151" s="12">
        <v>0.78</v>
      </c>
      <c r="Y151" s="12">
        <v>0.85</v>
      </c>
      <c r="Z151" s="12">
        <v>0.91</v>
      </c>
      <c r="AA151" s="12">
        <v>0.95</v>
      </c>
      <c r="AB151" s="12">
        <v>0.98</v>
      </c>
      <c r="AC151" s="12">
        <v>0.99</v>
      </c>
      <c r="AD151" s="12">
        <v>1</v>
      </c>
      <c r="AE151" s="12">
        <v>1</v>
      </c>
      <c r="AF151" s="12">
        <v>1</v>
      </c>
      <c r="AG151" s="12">
        <v>0.99</v>
      </c>
      <c r="AH151" s="12">
        <v>1</v>
      </c>
      <c r="AI151" s="12">
        <v>1</v>
      </c>
      <c r="AJ151" s="12">
        <v>1</v>
      </c>
      <c r="AK151" s="12">
        <v>1</v>
      </c>
      <c r="AL151" s="12">
        <v>1</v>
      </c>
      <c r="AM151" s="12">
        <v>1</v>
      </c>
      <c r="AN151" s="12">
        <v>1</v>
      </c>
      <c r="AO151" s="12">
        <v>1</v>
      </c>
      <c r="AQ151" s="12"/>
      <c r="AR151" s="12"/>
      <c r="AS151" s="12">
        <v>0.02</v>
      </c>
      <c r="AT151" s="12">
        <v>0.04</v>
      </c>
      <c r="AU151" s="12">
        <v>7.0000000000000007E-2</v>
      </c>
      <c r="AV151" s="12">
        <v>0.1</v>
      </c>
      <c r="AW151" s="12">
        <v>0.13</v>
      </c>
      <c r="AX151" s="12">
        <v>0.18</v>
      </c>
      <c r="AY151" s="12">
        <v>0.22</v>
      </c>
      <c r="AZ151" s="12">
        <v>0.25</v>
      </c>
      <c r="BA151" s="12">
        <v>0.28999999999999998</v>
      </c>
      <c r="BB151" s="12">
        <v>0.33</v>
      </c>
      <c r="BC151" s="12">
        <v>0.41</v>
      </c>
      <c r="BD151" s="12">
        <v>0.56000000000000005</v>
      </c>
      <c r="BE151" s="12">
        <v>0.63</v>
      </c>
      <c r="BF151" s="12">
        <v>0.68</v>
      </c>
      <c r="BG151" s="12">
        <v>0.68</v>
      </c>
      <c r="BH151" s="12">
        <v>0.69</v>
      </c>
      <c r="BI151" s="12">
        <v>0.85</v>
      </c>
      <c r="BJ151" s="12">
        <v>0.85</v>
      </c>
      <c r="BK151" s="21">
        <v>0.85</v>
      </c>
      <c r="BL151" s="21">
        <v>0.97</v>
      </c>
      <c r="BM151" s="21">
        <v>0.97</v>
      </c>
      <c r="BN151" s="21">
        <v>0.99</v>
      </c>
      <c r="BO151" s="21">
        <v>0.99</v>
      </c>
      <c r="BP151" s="21">
        <v>0.99</v>
      </c>
      <c r="BQ151" s="21">
        <v>0.99</v>
      </c>
      <c r="BR151" s="21">
        <v>1</v>
      </c>
      <c r="BS151" s="21">
        <v>1</v>
      </c>
      <c r="BT151" s="21">
        <v>1</v>
      </c>
      <c r="BU151" s="21">
        <v>1</v>
      </c>
      <c r="BV151" s="21">
        <v>1</v>
      </c>
      <c r="BW151" s="21">
        <v>1</v>
      </c>
      <c r="BX151" s="21">
        <v>1</v>
      </c>
      <c r="BY151" s="21">
        <v>1</v>
      </c>
    </row>
    <row r="152" spans="1:80" hidden="1" outlineLevel="1">
      <c r="A152" s="5" t="s">
        <v>457</v>
      </c>
      <c r="B152" s="5" t="s">
        <v>458</v>
      </c>
      <c r="C152" s="6" t="s">
        <v>459</v>
      </c>
      <c r="D152" s="6" t="s">
        <v>165</v>
      </c>
      <c r="E152" s="6" t="s">
        <v>460</v>
      </c>
      <c r="F152" s="7">
        <v>863291693.56815994</v>
      </c>
      <c r="G152" s="13"/>
      <c r="H152" s="13"/>
      <c r="I152" s="13">
        <v>0.05</v>
      </c>
      <c r="J152" s="13">
        <v>0.11</v>
      </c>
      <c r="K152" s="13">
        <v>0.17</v>
      </c>
      <c r="L152" s="13">
        <v>0.22</v>
      </c>
      <c r="M152" s="13">
        <v>0.28000000000000003</v>
      </c>
      <c r="N152" s="13">
        <v>0.34</v>
      </c>
      <c r="O152" s="13">
        <v>0.4</v>
      </c>
      <c r="P152" s="13">
        <v>0.45</v>
      </c>
      <c r="Q152" s="13">
        <v>0.51</v>
      </c>
      <c r="R152" s="13">
        <v>0.56999999999999995</v>
      </c>
      <c r="S152" s="13">
        <v>0.63</v>
      </c>
      <c r="T152" s="13">
        <v>0.69</v>
      </c>
      <c r="U152" s="13">
        <v>0.75</v>
      </c>
      <c r="V152" s="13">
        <v>0.8</v>
      </c>
      <c r="W152" s="13">
        <v>0.86</v>
      </c>
      <c r="X152" s="13">
        <v>0.92</v>
      </c>
      <c r="Y152" s="13">
        <v>0.98</v>
      </c>
      <c r="Z152" s="13">
        <v>1</v>
      </c>
      <c r="AA152" s="13">
        <v>1</v>
      </c>
      <c r="AB152" s="13">
        <v>1</v>
      </c>
      <c r="AC152" s="13">
        <v>1</v>
      </c>
      <c r="AD152" s="13">
        <v>1</v>
      </c>
      <c r="AE152" s="13">
        <v>1</v>
      </c>
      <c r="AF152" s="13">
        <v>1</v>
      </c>
      <c r="AG152" s="13">
        <v>1</v>
      </c>
      <c r="AH152" s="13">
        <v>1</v>
      </c>
      <c r="AI152" s="13">
        <v>1</v>
      </c>
      <c r="AJ152" s="13">
        <v>1</v>
      </c>
      <c r="AK152" s="13">
        <v>1</v>
      </c>
      <c r="AL152" s="13">
        <v>1</v>
      </c>
      <c r="AM152" s="13">
        <v>1</v>
      </c>
      <c r="AN152" s="13">
        <v>1</v>
      </c>
      <c r="AO152" s="13">
        <v>1</v>
      </c>
      <c r="AQ152" s="13"/>
      <c r="AR152" s="13"/>
      <c r="AS152" s="13">
        <v>0.03</v>
      </c>
      <c r="AT152" s="13">
        <v>0.09</v>
      </c>
      <c r="AU152" s="13">
        <v>0.14000000000000001</v>
      </c>
      <c r="AV152" s="13">
        <v>0.19</v>
      </c>
      <c r="AW152" s="13">
        <v>0.25</v>
      </c>
      <c r="AX152" s="13">
        <v>0.33</v>
      </c>
      <c r="AY152" s="13">
        <v>0.38</v>
      </c>
      <c r="AZ152" s="13">
        <v>0.44</v>
      </c>
      <c r="BA152" s="13">
        <v>0.49</v>
      </c>
      <c r="BB152" s="13">
        <v>0.54</v>
      </c>
      <c r="BC152" s="13">
        <v>0.63</v>
      </c>
      <c r="BD152" s="22">
        <v>0.78</v>
      </c>
      <c r="BE152" s="22">
        <v>0.8</v>
      </c>
      <c r="BF152" s="22">
        <v>0.93</v>
      </c>
      <c r="BG152" s="22">
        <v>0.93</v>
      </c>
      <c r="BH152" s="20">
        <v>0.98</v>
      </c>
      <c r="BI152" s="20">
        <v>0.98</v>
      </c>
      <c r="BJ152" s="20">
        <v>0.98</v>
      </c>
      <c r="BK152" s="20">
        <v>0.98</v>
      </c>
      <c r="BL152" s="20">
        <v>0.99</v>
      </c>
      <c r="BM152" s="20">
        <v>0.99</v>
      </c>
      <c r="BN152" s="20">
        <v>0.99</v>
      </c>
      <c r="BO152" s="20">
        <v>1</v>
      </c>
      <c r="BP152" s="20">
        <v>1</v>
      </c>
      <c r="BQ152" s="20">
        <v>1</v>
      </c>
      <c r="BR152" s="20">
        <v>1</v>
      </c>
      <c r="BS152" s="20">
        <v>1</v>
      </c>
      <c r="BT152" s="20">
        <v>1</v>
      </c>
      <c r="BU152" s="20">
        <v>1</v>
      </c>
      <c r="BV152" s="20">
        <v>1</v>
      </c>
      <c r="BW152" s="20">
        <v>1</v>
      </c>
      <c r="BX152" s="20">
        <v>1</v>
      </c>
      <c r="BY152" s="20">
        <v>1</v>
      </c>
    </row>
    <row r="153" spans="1:80" hidden="1" outlineLevel="2">
      <c r="A153" s="5" t="s">
        <v>461</v>
      </c>
      <c r="B153" s="5" t="s">
        <v>462</v>
      </c>
      <c r="C153" s="6" t="s">
        <v>459</v>
      </c>
      <c r="D153" s="6" t="s">
        <v>165</v>
      </c>
      <c r="E153" s="6" t="s">
        <v>460</v>
      </c>
      <c r="F153" s="7">
        <f>+F152</f>
        <v>863291693.56815994</v>
      </c>
      <c r="G153" s="13"/>
      <c r="H153" s="13"/>
      <c r="I153" s="13">
        <v>0.05</v>
      </c>
      <c r="J153" s="13">
        <v>0.11</v>
      </c>
      <c r="K153" s="13">
        <v>0.17</v>
      </c>
      <c r="L153" s="13">
        <v>0.22</v>
      </c>
      <c r="M153" s="13">
        <v>0.28000000000000003</v>
      </c>
      <c r="N153" s="13">
        <v>0.34</v>
      </c>
      <c r="O153" s="13">
        <v>0.4</v>
      </c>
      <c r="P153" s="13">
        <v>0.45</v>
      </c>
      <c r="Q153" s="13">
        <v>0.51</v>
      </c>
      <c r="R153" s="13">
        <v>0.56999999999999995</v>
      </c>
      <c r="S153" s="13">
        <v>0.63</v>
      </c>
      <c r="T153" s="13">
        <v>0.69</v>
      </c>
      <c r="U153" s="13">
        <v>0.75</v>
      </c>
      <c r="V153" s="13">
        <v>0.8</v>
      </c>
      <c r="W153" s="13">
        <v>0.86</v>
      </c>
      <c r="X153" s="13">
        <v>0.92</v>
      </c>
      <c r="Y153" s="13">
        <v>0.98</v>
      </c>
      <c r="Z153" s="13">
        <v>1</v>
      </c>
      <c r="AA153" s="13">
        <v>1</v>
      </c>
      <c r="AB153" s="13">
        <v>1</v>
      </c>
      <c r="AC153" s="13">
        <v>1</v>
      </c>
      <c r="AD153" s="13">
        <v>1</v>
      </c>
      <c r="AE153" s="13">
        <v>1</v>
      </c>
      <c r="AF153" s="13">
        <v>1</v>
      </c>
      <c r="AG153" s="13">
        <v>1</v>
      </c>
      <c r="AH153" s="13">
        <v>1</v>
      </c>
      <c r="AI153" s="13">
        <v>1</v>
      </c>
      <c r="AJ153" s="13">
        <v>1</v>
      </c>
      <c r="AK153" s="13">
        <v>1</v>
      </c>
      <c r="AL153" s="13">
        <v>1</v>
      </c>
      <c r="AM153" s="13">
        <v>1</v>
      </c>
      <c r="AN153" s="13">
        <v>1</v>
      </c>
      <c r="AO153" s="13">
        <v>1</v>
      </c>
      <c r="AQ153" s="13"/>
      <c r="AR153" s="13"/>
      <c r="AS153" s="13">
        <v>0.03</v>
      </c>
      <c r="AT153" s="13">
        <v>0.09</v>
      </c>
      <c r="AU153" s="13">
        <v>0.14000000000000001</v>
      </c>
      <c r="AV153" s="13">
        <v>0.19</v>
      </c>
      <c r="AW153" s="13">
        <v>0.25</v>
      </c>
      <c r="AX153" s="13">
        <v>0.33</v>
      </c>
      <c r="AY153" s="13">
        <v>0.38</v>
      </c>
      <c r="AZ153" s="13">
        <v>0.44</v>
      </c>
      <c r="BA153" s="13">
        <v>0.49</v>
      </c>
      <c r="BB153" s="13">
        <v>0.54</v>
      </c>
      <c r="BC153" s="13">
        <v>0.63</v>
      </c>
      <c r="BD153" s="22">
        <v>0.78</v>
      </c>
      <c r="BE153" s="22">
        <v>0.8</v>
      </c>
      <c r="BF153" s="22">
        <v>0.93</v>
      </c>
      <c r="BG153" s="22">
        <v>0.93</v>
      </c>
      <c r="BH153" s="20">
        <v>0.98</v>
      </c>
      <c r="BI153" s="20">
        <v>0.98</v>
      </c>
      <c r="BJ153" s="20">
        <v>0.98</v>
      </c>
      <c r="BK153" s="20">
        <v>0.98</v>
      </c>
      <c r="BL153" s="20">
        <v>0.99</v>
      </c>
      <c r="BM153" s="20">
        <v>0.99</v>
      </c>
      <c r="BN153" s="20">
        <v>0.99</v>
      </c>
      <c r="BO153" s="20">
        <v>1</v>
      </c>
      <c r="BP153" s="20">
        <v>1</v>
      </c>
      <c r="BQ153" s="20">
        <v>1</v>
      </c>
      <c r="BR153" s="20">
        <v>1</v>
      </c>
      <c r="BS153" s="20">
        <v>1</v>
      </c>
      <c r="BT153" s="20">
        <v>1</v>
      </c>
      <c r="BU153" s="20">
        <v>1</v>
      </c>
      <c r="BV153" s="20">
        <v>1</v>
      </c>
      <c r="BW153" s="20">
        <v>1</v>
      </c>
      <c r="BX153" s="20">
        <v>1</v>
      </c>
      <c r="BY153" s="20">
        <v>1</v>
      </c>
    </row>
    <row r="154" spans="1:80" hidden="1" outlineLevel="2">
      <c r="A154" s="5" t="s">
        <v>463</v>
      </c>
      <c r="B154" s="5" t="s">
        <v>464</v>
      </c>
      <c r="C154" s="6" t="s">
        <v>465</v>
      </c>
      <c r="D154" s="6" t="s">
        <v>165</v>
      </c>
      <c r="E154" s="6" t="s">
        <v>47</v>
      </c>
      <c r="F154" s="7">
        <f>+$F$153/5</f>
        <v>172658338.71363199</v>
      </c>
      <c r="G154" s="13"/>
      <c r="H154" s="13"/>
      <c r="I154" s="13">
        <v>0.05</v>
      </c>
      <c r="J154" s="13">
        <v>0.11</v>
      </c>
      <c r="K154" s="13">
        <v>0.17</v>
      </c>
      <c r="L154" s="13">
        <v>0.22</v>
      </c>
      <c r="M154" s="13">
        <v>0.28000000000000003</v>
      </c>
      <c r="N154" s="13">
        <v>0.34</v>
      </c>
      <c r="O154" s="13">
        <v>0.4</v>
      </c>
      <c r="P154" s="13">
        <v>0.45</v>
      </c>
      <c r="Q154" s="13">
        <v>0.51</v>
      </c>
      <c r="R154" s="13">
        <v>0.56999999999999995</v>
      </c>
      <c r="S154" s="13">
        <v>0.63</v>
      </c>
      <c r="T154" s="13">
        <v>0.69</v>
      </c>
      <c r="U154" s="13">
        <v>0.75</v>
      </c>
      <c r="V154" s="13">
        <v>0.81</v>
      </c>
      <c r="W154" s="13">
        <v>0.87</v>
      </c>
      <c r="X154" s="13">
        <v>0.93</v>
      </c>
      <c r="Y154" s="13">
        <v>0.99</v>
      </c>
      <c r="Z154" s="13">
        <v>1</v>
      </c>
      <c r="AA154" s="13">
        <v>1</v>
      </c>
      <c r="AB154" s="13">
        <v>1</v>
      </c>
      <c r="AC154" s="13">
        <v>1</v>
      </c>
      <c r="AD154" s="13">
        <v>1</v>
      </c>
      <c r="AE154" s="13">
        <v>1</v>
      </c>
      <c r="AF154" s="13">
        <v>1</v>
      </c>
      <c r="AG154" s="13">
        <v>1</v>
      </c>
      <c r="AH154" s="13">
        <v>1</v>
      </c>
      <c r="AI154" s="13">
        <v>1</v>
      </c>
      <c r="AJ154" s="13">
        <v>1</v>
      </c>
      <c r="AK154" s="13">
        <v>1</v>
      </c>
      <c r="AL154" s="13">
        <v>1</v>
      </c>
      <c r="AM154" s="13">
        <v>1</v>
      </c>
      <c r="AN154" s="13">
        <v>1</v>
      </c>
      <c r="AO154" s="13">
        <v>1</v>
      </c>
      <c r="AQ154" s="13"/>
      <c r="AR154" s="13"/>
      <c r="AS154" s="13">
        <v>0.03</v>
      </c>
      <c r="AT154" s="13">
        <v>0.09</v>
      </c>
      <c r="AU154" s="13">
        <v>0.14000000000000001</v>
      </c>
      <c r="AV154" s="13">
        <v>0.19</v>
      </c>
      <c r="AW154" s="13">
        <v>0.25</v>
      </c>
      <c r="AX154" s="13">
        <v>0.33</v>
      </c>
      <c r="AY154" s="13">
        <v>0.38</v>
      </c>
      <c r="AZ154" s="13">
        <v>0.44</v>
      </c>
      <c r="BA154" s="13">
        <v>0.49</v>
      </c>
      <c r="BB154" s="13">
        <v>0.55000000000000004</v>
      </c>
      <c r="BC154" s="13">
        <v>0.63</v>
      </c>
      <c r="BD154" s="22">
        <v>0.94</v>
      </c>
      <c r="BE154" s="22">
        <v>0.79</v>
      </c>
      <c r="BF154" s="22">
        <v>0.96</v>
      </c>
      <c r="BG154" s="22">
        <v>0.96</v>
      </c>
      <c r="BH154" s="20">
        <v>0.98</v>
      </c>
      <c r="BI154" s="20">
        <v>0.98</v>
      </c>
      <c r="BJ154" s="20">
        <v>0.98</v>
      </c>
      <c r="BK154" s="20">
        <v>0.98</v>
      </c>
      <c r="BL154" s="20">
        <v>1</v>
      </c>
      <c r="BM154" s="20">
        <v>1</v>
      </c>
      <c r="BN154" s="20">
        <v>1</v>
      </c>
      <c r="BO154" s="20">
        <v>1</v>
      </c>
      <c r="BP154" s="20">
        <v>1</v>
      </c>
      <c r="BQ154" s="20">
        <v>1</v>
      </c>
      <c r="BR154" s="20">
        <v>1</v>
      </c>
      <c r="BS154" s="20">
        <v>1</v>
      </c>
      <c r="BT154" s="20">
        <v>1</v>
      </c>
      <c r="BU154" s="20">
        <v>1</v>
      </c>
      <c r="BV154" s="20">
        <v>1</v>
      </c>
      <c r="BW154" s="20">
        <v>1</v>
      </c>
      <c r="BX154" s="20">
        <v>1</v>
      </c>
      <c r="BY154" s="20">
        <v>1</v>
      </c>
    </row>
    <row r="155" spans="1:80" hidden="1" outlineLevel="2">
      <c r="A155" s="14" t="s">
        <v>466</v>
      </c>
      <c r="B155" s="14" t="s">
        <v>467</v>
      </c>
      <c r="C155" s="15" t="s">
        <v>22</v>
      </c>
      <c r="D155" s="15" t="s">
        <v>165</v>
      </c>
      <c r="E155" s="15" t="s">
        <v>468</v>
      </c>
      <c r="F155" s="16">
        <f>+$F$154/7</f>
        <v>24665476.959090285</v>
      </c>
      <c r="G155" s="13"/>
      <c r="H155" s="13"/>
      <c r="I155" s="13">
        <v>0.73</v>
      </c>
      <c r="J155" s="13">
        <v>1</v>
      </c>
      <c r="K155" s="13">
        <v>1</v>
      </c>
      <c r="L155" s="13">
        <v>1</v>
      </c>
      <c r="M155" s="13">
        <v>1</v>
      </c>
      <c r="N155" s="13">
        <v>1</v>
      </c>
      <c r="O155" s="13">
        <v>1</v>
      </c>
      <c r="P155" s="13">
        <v>1</v>
      </c>
      <c r="Q155" s="13">
        <v>1</v>
      </c>
      <c r="R155" s="13">
        <v>1</v>
      </c>
      <c r="S155" s="13">
        <v>1</v>
      </c>
      <c r="T155" s="13">
        <v>1</v>
      </c>
      <c r="U155" s="13">
        <v>1</v>
      </c>
      <c r="V155" s="13">
        <v>1</v>
      </c>
      <c r="W155" s="13">
        <v>1</v>
      </c>
      <c r="X155" s="13">
        <v>1</v>
      </c>
      <c r="Y155" s="13">
        <v>1</v>
      </c>
      <c r="Z155" s="13">
        <v>1</v>
      </c>
      <c r="AA155" s="13">
        <v>1</v>
      </c>
      <c r="AB155" s="13">
        <v>1</v>
      </c>
      <c r="AC155" s="13">
        <v>1</v>
      </c>
      <c r="AD155" s="13">
        <v>1</v>
      </c>
      <c r="AE155" s="13">
        <v>1</v>
      </c>
      <c r="AF155" s="13">
        <v>1</v>
      </c>
      <c r="AG155" s="13">
        <v>1</v>
      </c>
      <c r="AH155" s="13">
        <v>1</v>
      </c>
      <c r="AI155" s="13">
        <v>1</v>
      </c>
      <c r="AJ155" s="13">
        <v>1</v>
      </c>
      <c r="AK155" s="13">
        <v>1</v>
      </c>
      <c r="AL155" s="13">
        <v>1</v>
      </c>
      <c r="AM155" s="13">
        <v>1</v>
      </c>
      <c r="AN155" s="13">
        <v>1</v>
      </c>
      <c r="AO155" s="13">
        <v>1</v>
      </c>
      <c r="AQ155" s="13"/>
      <c r="AR155" s="13"/>
      <c r="AS155" s="13">
        <v>0.47</v>
      </c>
      <c r="AT155" s="13">
        <v>1</v>
      </c>
      <c r="AU155" s="13">
        <v>1</v>
      </c>
      <c r="AV155" s="13">
        <v>1</v>
      </c>
      <c r="AW155" s="13">
        <v>1</v>
      </c>
      <c r="AX155" s="13">
        <v>1</v>
      </c>
      <c r="AY155" s="13">
        <v>1</v>
      </c>
      <c r="AZ155" s="13">
        <v>1</v>
      </c>
      <c r="BA155" s="13">
        <v>1</v>
      </c>
      <c r="BB155" s="13">
        <v>1</v>
      </c>
      <c r="BC155" s="13">
        <v>1</v>
      </c>
      <c r="BD155" s="22">
        <v>1</v>
      </c>
      <c r="BE155" s="22">
        <v>1</v>
      </c>
      <c r="BF155" s="22">
        <v>1</v>
      </c>
      <c r="BG155" s="22">
        <v>1</v>
      </c>
      <c r="BH155" s="22">
        <v>1</v>
      </c>
      <c r="BI155" s="22">
        <v>1</v>
      </c>
      <c r="BJ155" s="22">
        <v>1</v>
      </c>
      <c r="BK155" s="22">
        <v>1</v>
      </c>
      <c r="BL155" s="22">
        <v>1</v>
      </c>
      <c r="BM155" s="22">
        <v>1</v>
      </c>
      <c r="BN155" s="22">
        <v>1</v>
      </c>
      <c r="BO155" s="22">
        <v>1</v>
      </c>
      <c r="BP155" s="22">
        <v>1</v>
      </c>
      <c r="BQ155" s="22">
        <v>1</v>
      </c>
      <c r="BR155" s="22">
        <v>1</v>
      </c>
      <c r="BS155" s="22">
        <v>1</v>
      </c>
      <c r="BT155" s="22">
        <v>1</v>
      </c>
      <c r="BU155" s="22">
        <v>1</v>
      </c>
      <c r="BV155" s="22">
        <v>1</v>
      </c>
      <c r="BW155" s="22">
        <v>1</v>
      </c>
      <c r="BX155" s="22">
        <v>1</v>
      </c>
      <c r="BY155" s="22">
        <v>1</v>
      </c>
    </row>
    <row r="156" spans="1:80" hidden="1" outlineLevel="2">
      <c r="A156" s="14" t="s">
        <v>469</v>
      </c>
      <c r="B156" s="14" t="s">
        <v>470</v>
      </c>
      <c r="C156" s="15" t="s">
        <v>22</v>
      </c>
      <c r="D156" s="15" t="s">
        <v>471</v>
      </c>
      <c r="E156" s="15" t="s">
        <v>472</v>
      </c>
      <c r="F156" s="16">
        <f t="shared" ref="F156:F161" si="5">+$F$154/7</f>
        <v>24665476.959090285</v>
      </c>
      <c r="G156" s="13"/>
      <c r="H156" s="13"/>
      <c r="I156" s="13"/>
      <c r="J156" s="13">
        <v>0.6</v>
      </c>
      <c r="K156" s="13">
        <v>1</v>
      </c>
      <c r="L156" s="13">
        <v>1</v>
      </c>
      <c r="M156" s="13">
        <v>1</v>
      </c>
      <c r="N156" s="13">
        <v>1</v>
      </c>
      <c r="O156" s="13">
        <v>1</v>
      </c>
      <c r="P156" s="13">
        <v>1</v>
      </c>
      <c r="Q156" s="13">
        <v>1</v>
      </c>
      <c r="R156" s="13">
        <v>1</v>
      </c>
      <c r="S156" s="13">
        <v>1</v>
      </c>
      <c r="T156" s="13">
        <v>1</v>
      </c>
      <c r="U156" s="13">
        <v>1</v>
      </c>
      <c r="V156" s="13">
        <v>1</v>
      </c>
      <c r="W156" s="13">
        <v>1</v>
      </c>
      <c r="X156" s="13">
        <v>1</v>
      </c>
      <c r="Y156" s="13">
        <v>1</v>
      </c>
      <c r="Z156" s="13">
        <v>1</v>
      </c>
      <c r="AA156" s="13">
        <v>1</v>
      </c>
      <c r="AB156" s="13">
        <v>1</v>
      </c>
      <c r="AC156" s="13">
        <v>1</v>
      </c>
      <c r="AD156" s="13">
        <v>1</v>
      </c>
      <c r="AE156" s="13">
        <v>1</v>
      </c>
      <c r="AF156" s="13">
        <v>1</v>
      </c>
      <c r="AG156" s="13">
        <v>1</v>
      </c>
      <c r="AH156" s="13">
        <v>1</v>
      </c>
      <c r="AI156" s="13">
        <v>1</v>
      </c>
      <c r="AJ156" s="13">
        <v>1</v>
      </c>
      <c r="AK156" s="13">
        <v>1</v>
      </c>
      <c r="AL156" s="13">
        <v>1</v>
      </c>
      <c r="AM156" s="13">
        <v>1</v>
      </c>
      <c r="AN156" s="13">
        <v>1</v>
      </c>
      <c r="AO156" s="13">
        <v>1</v>
      </c>
      <c r="AQ156" s="13"/>
      <c r="AR156" s="13"/>
      <c r="AS156" s="13"/>
      <c r="AT156" s="13">
        <v>0.27</v>
      </c>
      <c r="AU156" s="13">
        <v>1</v>
      </c>
      <c r="AV156" s="13">
        <v>1</v>
      </c>
      <c r="AW156" s="13">
        <v>1</v>
      </c>
      <c r="AX156" s="13">
        <v>1</v>
      </c>
      <c r="AY156" s="13">
        <v>1</v>
      </c>
      <c r="AZ156" s="13">
        <v>1</v>
      </c>
      <c r="BA156" s="13">
        <v>1</v>
      </c>
      <c r="BB156" s="13">
        <v>1</v>
      </c>
      <c r="BC156" s="13">
        <v>1</v>
      </c>
      <c r="BD156" s="22">
        <v>1</v>
      </c>
      <c r="BE156" s="22">
        <v>1</v>
      </c>
      <c r="BF156" s="22">
        <v>1</v>
      </c>
      <c r="BG156" s="22">
        <v>1</v>
      </c>
      <c r="BH156" s="22">
        <v>1</v>
      </c>
      <c r="BI156" s="22">
        <v>1</v>
      </c>
      <c r="BJ156" s="22">
        <v>1</v>
      </c>
      <c r="BK156" s="22">
        <v>1</v>
      </c>
      <c r="BL156" s="22">
        <v>1</v>
      </c>
      <c r="BM156" s="22">
        <v>1</v>
      </c>
      <c r="BN156" s="22">
        <v>1</v>
      </c>
      <c r="BO156" s="22">
        <v>1</v>
      </c>
      <c r="BP156" s="22">
        <v>1</v>
      </c>
      <c r="BQ156" s="22">
        <v>1</v>
      </c>
      <c r="BR156" s="22">
        <v>1</v>
      </c>
      <c r="BS156" s="22">
        <v>1</v>
      </c>
      <c r="BT156" s="22">
        <v>1</v>
      </c>
      <c r="BU156" s="22">
        <v>1</v>
      </c>
      <c r="BV156" s="22">
        <v>1</v>
      </c>
      <c r="BW156" s="22">
        <v>1</v>
      </c>
      <c r="BX156" s="22">
        <v>1</v>
      </c>
      <c r="BY156" s="22">
        <v>1</v>
      </c>
    </row>
    <row r="157" spans="1:80" hidden="1" outlineLevel="2">
      <c r="A157" s="14" t="s">
        <v>473</v>
      </c>
      <c r="B157" s="14" t="s">
        <v>474</v>
      </c>
      <c r="C157" s="15" t="s">
        <v>168</v>
      </c>
      <c r="D157" s="15" t="s">
        <v>475</v>
      </c>
      <c r="E157" s="15" t="s">
        <v>183</v>
      </c>
      <c r="F157" s="16">
        <f t="shared" si="5"/>
        <v>24665476.959090285</v>
      </c>
      <c r="G157" s="13"/>
      <c r="H157" s="13"/>
      <c r="I157" s="13"/>
      <c r="J157" s="13"/>
      <c r="K157" s="13">
        <v>0.7</v>
      </c>
      <c r="L157" s="13">
        <v>1</v>
      </c>
      <c r="M157" s="13">
        <v>1</v>
      </c>
      <c r="N157" s="13">
        <v>1</v>
      </c>
      <c r="O157" s="13">
        <v>1</v>
      </c>
      <c r="P157" s="13">
        <v>1</v>
      </c>
      <c r="Q157" s="13">
        <v>1</v>
      </c>
      <c r="R157" s="13">
        <v>1</v>
      </c>
      <c r="S157" s="13">
        <v>1</v>
      </c>
      <c r="T157" s="13">
        <v>1</v>
      </c>
      <c r="U157" s="13">
        <v>1</v>
      </c>
      <c r="V157" s="13">
        <v>1</v>
      </c>
      <c r="W157" s="13">
        <v>1</v>
      </c>
      <c r="X157" s="13">
        <v>1</v>
      </c>
      <c r="Y157" s="13">
        <v>1</v>
      </c>
      <c r="Z157" s="13">
        <v>1</v>
      </c>
      <c r="AA157" s="13">
        <v>1</v>
      </c>
      <c r="AB157" s="13">
        <v>1</v>
      </c>
      <c r="AC157" s="13">
        <v>1</v>
      </c>
      <c r="AD157" s="13">
        <v>1</v>
      </c>
      <c r="AE157" s="13">
        <v>1</v>
      </c>
      <c r="AF157" s="13">
        <v>1</v>
      </c>
      <c r="AG157" s="13">
        <v>1</v>
      </c>
      <c r="AH157" s="13">
        <v>1</v>
      </c>
      <c r="AI157" s="13">
        <v>1</v>
      </c>
      <c r="AJ157" s="13">
        <v>1</v>
      </c>
      <c r="AK157" s="13">
        <v>1</v>
      </c>
      <c r="AL157" s="13">
        <v>1</v>
      </c>
      <c r="AM157" s="13">
        <v>1</v>
      </c>
      <c r="AN157" s="13">
        <v>1</v>
      </c>
      <c r="AO157" s="13">
        <v>1</v>
      </c>
      <c r="AQ157" s="13"/>
      <c r="AR157" s="13"/>
      <c r="AS157" s="13"/>
      <c r="AT157" s="13"/>
      <c r="AU157" s="13">
        <v>0.1</v>
      </c>
      <c r="AV157" s="13">
        <v>1</v>
      </c>
      <c r="AW157" s="13">
        <v>1</v>
      </c>
      <c r="AX157" s="13">
        <v>1</v>
      </c>
      <c r="AY157" s="13">
        <v>1</v>
      </c>
      <c r="AZ157" s="13">
        <v>1</v>
      </c>
      <c r="BA157" s="13">
        <v>1</v>
      </c>
      <c r="BB157" s="13">
        <v>1</v>
      </c>
      <c r="BC157" s="13">
        <v>1</v>
      </c>
      <c r="BD157" s="22">
        <v>1</v>
      </c>
      <c r="BE157" s="22">
        <v>1</v>
      </c>
      <c r="BF157" s="22">
        <v>1</v>
      </c>
      <c r="BG157" s="22">
        <v>1</v>
      </c>
      <c r="BH157" s="22">
        <v>1</v>
      </c>
      <c r="BI157" s="22">
        <v>1</v>
      </c>
      <c r="BJ157" s="22">
        <v>1</v>
      </c>
      <c r="BK157" s="22">
        <v>1</v>
      </c>
      <c r="BL157" s="22">
        <v>1</v>
      </c>
      <c r="BM157" s="22">
        <v>1</v>
      </c>
      <c r="BN157" s="22">
        <v>1</v>
      </c>
      <c r="BO157" s="22">
        <v>1</v>
      </c>
      <c r="BP157" s="22">
        <v>1</v>
      </c>
      <c r="BQ157" s="22">
        <v>1</v>
      </c>
      <c r="BR157" s="22">
        <v>1</v>
      </c>
      <c r="BS157" s="22">
        <v>1</v>
      </c>
      <c r="BT157" s="22">
        <v>1</v>
      </c>
      <c r="BU157" s="22">
        <v>1</v>
      </c>
      <c r="BV157" s="22">
        <v>1</v>
      </c>
      <c r="BW157" s="22">
        <v>1</v>
      </c>
      <c r="BX157" s="22">
        <v>1</v>
      </c>
      <c r="BY157" s="22">
        <v>1</v>
      </c>
    </row>
    <row r="158" spans="1:80" hidden="1" outlineLevel="2">
      <c r="A158" s="14" t="s">
        <v>476</v>
      </c>
      <c r="B158" s="14" t="s">
        <v>477</v>
      </c>
      <c r="C158" s="15" t="s">
        <v>478</v>
      </c>
      <c r="D158" s="15" t="s">
        <v>44</v>
      </c>
      <c r="E158" s="15" t="s">
        <v>374</v>
      </c>
      <c r="F158" s="16">
        <f t="shared" si="5"/>
        <v>24665476.959090285</v>
      </c>
      <c r="G158" s="13"/>
      <c r="H158" s="13"/>
      <c r="I158" s="13"/>
      <c r="J158" s="13"/>
      <c r="K158" s="13"/>
      <c r="L158" s="13">
        <v>0.08</v>
      </c>
      <c r="M158" s="13">
        <v>0.18</v>
      </c>
      <c r="N158" s="13">
        <v>0.28999999999999998</v>
      </c>
      <c r="O158" s="13">
        <v>0.4</v>
      </c>
      <c r="P158" s="13">
        <v>0.51</v>
      </c>
      <c r="Q158" s="13">
        <v>0.62</v>
      </c>
      <c r="R158" s="13">
        <v>0.73</v>
      </c>
      <c r="S158" s="13">
        <v>0.83</v>
      </c>
      <c r="T158" s="13">
        <v>0.93</v>
      </c>
      <c r="U158" s="13">
        <v>1</v>
      </c>
      <c r="V158" s="13">
        <v>1</v>
      </c>
      <c r="W158" s="13">
        <v>1</v>
      </c>
      <c r="X158" s="13">
        <v>1</v>
      </c>
      <c r="Y158" s="13">
        <v>1</v>
      </c>
      <c r="Z158" s="13">
        <v>1</v>
      </c>
      <c r="AA158" s="13">
        <v>1</v>
      </c>
      <c r="AB158" s="13">
        <v>1</v>
      </c>
      <c r="AC158" s="13">
        <v>1</v>
      </c>
      <c r="AD158" s="13">
        <v>1</v>
      </c>
      <c r="AE158" s="13">
        <v>1</v>
      </c>
      <c r="AF158" s="13">
        <v>1</v>
      </c>
      <c r="AG158" s="13">
        <v>1</v>
      </c>
      <c r="AH158" s="13">
        <v>1</v>
      </c>
      <c r="AI158" s="13">
        <v>1</v>
      </c>
      <c r="AJ158" s="13">
        <v>1</v>
      </c>
      <c r="AK158" s="13">
        <v>1</v>
      </c>
      <c r="AL158" s="13">
        <v>1</v>
      </c>
      <c r="AM158" s="13">
        <v>1</v>
      </c>
      <c r="AN158" s="13">
        <v>1</v>
      </c>
      <c r="AO158" s="13">
        <v>1</v>
      </c>
      <c r="AQ158" s="13"/>
      <c r="AR158" s="13"/>
      <c r="AS158" s="13"/>
      <c r="AT158" s="13"/>
      <c r="AU158" s="13"/>
      <c r="AV158" s="13">
        <v>0.03</v>
      </c>
      <c r="AW158" s="13">
        <v>0.13</v>
      </c>
      <c r="AX158" s="13">
        <v>0.28000000000000003</v>
      </c>
      <c r="AY158" s="13">
        <v>0.38</v>
      </c>
      <c r="AZ158" s="13">
        <v>0.48</v>
      </c>
      <c r="BA158" s="13">
        <v>0.57999999999999996</v>
      </c>
      <c r="BB158" s="13">
        <v>0.68</v>
      </c>
      <c r="BC158" s="13">
        <v>0.83</v>
      </c>
      <c r="BD158" s="22">
        <v>1</v>
      </c>
      <c r="BE158" s="22">
        <v>1</v>
      </c>
      <c r="BF158" s="22">
        <v>1</v>
      </c>
      <c r="BG158" s="22">
        <v>1</v>
      </c>
      <c r="BH158" s="22">
        <v>1</v>
      </c>
      <c r="BI158" s="22">
        <v>1</v>
      </c>
      <c r="BJ158" s="22">
        <v>1</v>
      </c>
      <c r="BK158" s="22">
        <v>1</v>
      </c>
      <c r="BL158" s="22">
        <v>1</v>
      </c>
      <c r="BM158" s="22">
        <v>1</v>
      </c>
      <c r="BN158" s="22">
        <v>1</v>
      </c>
      <c r="BO158" s="22">
        <v>1</v>
      </c>
      <c r="BP158" s="22">
        <v>1</v>
      </c>
      <c r="BQ158" s="22">
        <v>1</v>
      </c>
      <c r="BR158" s="22">
        <v>1</v>
      </c>
      <c r="BS158" s="22">
        <v>1</v>
      </c>
      <c r="BT158" s="22">
        <v>1</v>
      </c>
      <c r="BU158" s="22">
        <v>1</v>
      </c>
      <c r="BV158" s="22">
        <v>1</v>
      </c>
      <c r="BW158" s="22">
        <v>1</v>
      </c>
      <c r="BX158" s="22">
        <v>1</v>
      </c>
      <c r="BY158" s="22">
        <v>1</v>
      </c>
    </row>
    <row r="159" spans="1:80" hidden="1" outlineLevel="2">
      <c r="A159" s="14" t="s">
        <v>479</v>
      </c>
      <c r="B159" s="14" t="s">
        <v>480</v>
      </c>
      <c r="C159" s="15" t="s">
        <v>168</v>
      </c>
      <c r="D159" s="15" t="s">
        <v>377</v>
      </c>
      <c r="E159" s="15" t="s">
        <v>481</v>
      </c>
      <c r="F159" s="16">
        <f t="shared" si="5"/>
        <v>24665476.959090285</v>
      </c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>
        <v>0.5</v>
      </c>
      <c r="V159" s="13">
        <v>1</v>
      </c>
      <c r="W159" s="13">
        <v>1</v>
      </c>
      <c r="X159" s="13">
        <v>1</v>
      </c>
      <c r="Y159" s="13">
        <v>1</v>
      </c>
      <c r="Z159" s="13">
        <v>1</v>
      </c>
      <c r="AA159" s="13">
        <v>1</v>
      </c>
      <c r="AB159" s="13">
        <v>1</v>
      </c>
      <c r="AC159" s="13">
        <v>1</v>
      </c>
      <c r="AD159" s="13">
        <v>1</v>
      </c>
      <c r="AE159" s="13">
        <v>1</v>
      </c>
      <c r="AF159" s="13">
        <v>1</v>
      </c>
      <c r="AG159" s="13">
        <v>1</v>
      </c>
      <c r="AH159" s="13">
        <v>1</v>
      </c>
      <c r="AI159" s="13">
        <v>1</v>
      </c>
      <c r="AJ159" s="13">
        <v>1</v>
      </c>
      <c r="AK159" s="13">
        <v>1</v>
      </c>
      <c r="AL159" s="13">
        <v>1</v>
      </c>
      <c r="AM159" s="13">
        <v>1</v>
      </c>
      <c r="AN159" s="13">
        <v>1</v>
      </c>
      <c r="AO159" s="13">
        <v>1</v>
      </c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22">
        <v>1</v>
      </c>
      <c r="BE159" s="22">
        <v>1</v>
      </c>
      <c r="BF159" s="22">
        <v>1</v>
      </c>
      <c r="BG159" s="22">
        <v>1</v>
      </c>
      <c r="BH159" s="22">
        <v>1</v>
      </c>
      <c r="BI159" s="22">
        <v>1</v>
      </c>
      <c r="BJ159" s="22">
        <v>1</v>
      </c>
      <c r="BK159" s="22">
        <v>1</v>
      </c>
      <c r="BL159" s="22">
        <v>1</v>
      </c>
      <c r="BM159" s="22">
        <v>1</v>
      </c>
      <c r="BN159" s="22">
        <v>1</v>
      </c>
      <c r="BO159" s="22">
        <v>1</v>
      </c>
      <c r="BP159" s="22">
        <v>1</v>
      </c>
      <c r="BQ159" s="22">
        <v>1</v>
      </c>
      <c r="BR159" s="22">
        <v>1</v>
      </c>
      <c r="BS159" s="22">
        <v>1</v>
      </c>
      <c r="BT159" s="22">
        <v>1</v>
      </c>
      <c r="BU159" s="22">
        <v>1</v>
      </c>
      <c r="BV159" s="22">
        <v>1</v>
      </c>
      <c r="BW159" s="22">
        <v>1</v>
      </c>
      <c r="BX159" s="22">
        <v>1</v>
      </c>
      <c r="BY159" s="22">
        <v>1</v>
      </c>
    </row>
    <row r="160" spans="1:80" hidden="1" outlineLevel="2">
      <c r="A160" s="14" t="s">
        <v>482</v>
      </c>
      <c r="B160" s="14" t="s">
        <v>483</v>
      </c>
      <c r="C160" s="15" t="s">
        <v>286</v>
      </c>
      <c r="D160" s="15" t="s">
        <v>484</v>
      </c>
      <c r="E160" s="15" t="s">
        <v>485</v>
      </c>
      <c r="F160" s="16">
        <f t="shared" si="5"/>
        <v>24665476.959090285</v>
      </c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>
        <v>0.18</v>
      </c>
      <c r="W160" s="13">
        <v>0.47</v>
      </c>
      <c r="X160" s="13">
        <v>0.76</v>
      </c>
      <c r="Y160" s="13">
        <v>1</v>
      </c>
      <c r="Z160" s="13">
        <v>1</v>
      </c>
      <c r="AA160" s="13">
        <v>1</v>
      </c>
      <c r="AB160" s="13">
        <v>1</v>
      </c>
      <c r="AC160" s="13">
        <v>1</v>
      </c>
      <c r="AD160" s="13">
        <v>1</v>
      </c>
      <c r="AE160" s="13">
        <v>1</v>
      </c>
      <c r="AF160" s="13">
        <v>1</v>
      </c>
      <c r="AG160" s="13">
        <v>1</v>
      </c>
      <c r="AH160" s="13">
        <v>1</v>
      </c>
      <c r="AI160" s="13">
        <v>1</v>
      </c>
      <c r="AJ160" s="13">
        <v>1</v>
      </c>
      <c r="AK160" s="13">
        <v>1</v>
      </c>
      <c r="AL160" s="13">
        <v>1</v>
      </c>
      <c r="AM160" s="13">
        <v>1</v>
      </c>
      <c r="AN160" s="13">
        <v>1</v>
      </c>
      <c r="AO160" s="13">
        <v>1</v>
      </c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22">
        <v>0.8</v>
      </c>
      <c r="BE160" s="22">
        <v>7.0000000000000007E-2</v>
      </c>
      <c r="BF160" s="22">
        <v>0.9</v>
      </c>
      <c r="BG160" s="22">
        <v>0.9</v>
      </c>
      <c r="BH160" s="22">
        <v>1</v>
      </c>
      <c r="BI160" s="22">
        <v>1</v>
      </c>
      <c r="BJ160" s="22">
        <v>1</v>
      </c>
      <c r="BK160" s="22">
        <v>1</v>
      </c>
      <c r="BL160" s="22">
        <v>1</v>
      </c>
      <c r="BM160" s="22">
        <v>1</v>
      </c>
      <c r="BN160" s="22">
        <v>1</v>
      </c>
      <c r="BO160" s="22">
        <v>1</v>
      </c>
      <c r="BP160" s="22">
        <v>1</v>
      </c>
      <c r="BQ160" s="22">
        <v>1</v>
      </c>
      <c r="BR160" s="22">
        <v>1</v>
      </c>
      <c r="BS160" s="22">
        <v>1</v>
      </c>
      <c r="BT160" s="22">
        <v>1</v>
      </c>
      <c r="BU160" s="22">
        <v>1</v>
      </c>
      <c r="BV160" s="22">
        <v>1</v>
      </c>
      <c r="BW160" s="22">
        <v>1</v>
      </c>
      <c r="BX160" s="22">
        <v>1</v>
      </c>
      <c r="BY160" s="22">
        <v>1</v>
      </c>
    </row>
    <row r="161" spans="1:77" hidden="1" outlineLevel="2">
      <c r="A161" s="14" t="s">
        <v>486</v>
      </c>
      <c r="B161" s="14" t="s">
        <v>487</v>
      </c>
      <c r="C161" s="15" t="s">
        <v>340</v>
      </c>
      <c r="D161" s="15" t="s">
        <v>488</v>
      </c>
      <c r="E161" s="15" t="s">
        <v>47</v>
      </c>
      <c r="F161" s="16">
        <f t="shared" si="5"/>
        <v>24665476.959090285</v>
      </c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>
        <v>0.4</v>
      </c>
      <c r="Z161" s="13">
        <v>1</v>
      </c>
      <c r="AA161" s="13">
        <v>1</v>
      </c>
      <c r="AB161" s="13">
        <v>1</v>
      </c>
      <c r="AC161" s="13">
        <v>1</v>
      </c>
      <c r="AD161" s="13">
        <v>1</v>
      </c>
      <c r="AE161" s="13">
        <v>1</v>
      </c>
      <c r="AF161" s="13">
        <v>1</v>
      </c>
      <c r="AG161" s="13">
        <v>1</v>
      </c>
      <c r="AH161" s="13">
        <v>1</v>
      </c>
      <c r="AI161" s="13">
        <v>1</v>
      </c>
      <c r="AJ161" s="13">
        <v>1</v>
      </c>
      <c r="AK161" s="13">
        <v>1</v>
      </c>
      <c r="AL161" s="13">
        <v>1</v>
      </c>
      <c r="AM161" s="13">
        <v>1</v>
      </c>
      <c r="AN161" s="13">
        <v>1</v>
      </c>
      <c r="AO161" s="13">
        <v>1</v>
      </c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22">
        <v>0</v>
      </c>
      <c r="BE161" s="22">
        <v>0</v>
      </c>
      <c r="BF161" s="22">
        <v>0</v>
      </c>
      <c r="BG161" s="22">
        <v>0</v>
      </c>
      <c r="BH161" s="22">
        <v>0</v>
      </c>
      <c r="BI161" s="22">
        <v>0</v>
      </c>
      <c r="BJ161" s="22">
        <v>0</v>
      </c>
      <c r="BK161" s="22">
        <v>0</v>
      </c>
      <c r="BL161" s="22">
        <v>1</v>
      </c>
      <c r="BM161" s="22">
        <v>1</v>
      </c>
      <c r="BN161" s="22">
        <v>1</v>
      </c>
      <c r="BO161" s="22">
        <v>1</v>
      </c>
      <c r="BP161" s="22">
        <v>1</v>
      </c>
      <c r="BQ161" s="22">
        <v>1</v>
      </c>
      <c r="BR161" s="22">
        <v>1</v>
      </c>
      <c r="BS161" s="22">
        <v>1</v>
      </c>
      <c r="BT161" s="22">
        <v>1</v>
      </c>
      <c r="BU161" s="22">
        <v>1</v>
      </c>
      <c r="BV161" s="22">
        <v>1</v>
      </c>
      <c r="BW161" s="22">
        <v>1</v>
      </c>
      <c r="BX161" s="22">
        <v>1</v>
      </c>
      <c r="BY161" s="22">
        <v>1</v>
      </c>
    </row>
    <row r="162" spans="1:77" hidden="1" outlineLevel="2">
      <c r="A162" s="5" t="s">
        <v>489</v>
      </c>
      <c r="B162" s="5" t="s">
        <v>490</v>
      </c>
      <c r="C162" s="6" t="s">
        <v>465</v>
      </c>
      <c r="D162" s="6" t="s">
        <v>165</v>
      </c>
      <c r="E162" s="6" t="s">
        <v>47</v>
      </c>
      <c r="F162" s="7">
        <f>+$F$153/5</f>
        <v>172658338.71363199</v>
      </c>
      <c r="G162" s="13"/>
      <c r="H162" s="13"/>
      <c r="I162" s="13">
        <v>0.05</v>
      </c>
      <c r="J162" s="13">
        <v>0.11</v>
      </c>
      <c r="K162" s="13">
        <v>0.16</v>
      </c>
      <c r="L162" s="13">
        <v>0.22</v>
      </c>
      <c r="M162" s="13">
        <v>0.28000000000000003</v>
      </c>
      <c r="N162" s="13">
        <v>0.34</v>
      </c>
      <c r="O162" s="13">
        <v>0.4</v>
      </c>
      <c r="P162" s="13">
        <v>0.45</v>
      </c>
      <c r="Q162" s="13">
        <v>0.52</v>
      </c>
      <c r="R162" s="13">
        <v>0.56999999999999995</v>
      </c>
      <c r="S162" s="13">
        <v>0.63</v>
      </c>
      <c r="T162" s="13">
        <v>0.69</v>
      </c>
      <c r="U162" s="13">
        <v>0.75</v>
      </c>
      <c r="V162" s="13">
        <v>0.81</v>
      </c>
      <c r="W162" s="13">
        <v>0.87</v>
      </c>
      <c r="X162" s="13">
        <v>0.93</v>
      </c>
      <c r="Y162" s="13">
        <v>0.99</v>
      </c>
      <c r="Z162" s="13">
        <v>1</v>
      </c>
      <c r="AA162" s="13">
        <v>1</v>
      </c>
      <c r="AB162" s="13">
        <v>1</v>
      </c>
      <c r="AC162" s="13">
        <v>1</v>
      </c>
      <c r="AD162" s="13">
        <v>1</v>
      </c>
      <c r="AE162" s="13">
        <v>1</v>
      </c>
      <c r="AF162" s="13">
        <v>1</v>
      </c>
      <c r="AG162" s="13">
        <v>1</v>
      </c>
      <c r="AH162" s="13">
        <v>1</v>
      </c>
      <c r="AI162" s="13">
        <v>1</v>
      </c>
      <c r="AJ162" s="13">
        <v>1</v>
      </c>
      <c r="AK162" s="13">
        <v>1</v>
      </c>
      <c r="AL162" s="13">
        <v>1</v>
      </c>
      <c r="AM162" s="13">
        <v>1</v>
      </c>
      <c r="AN162" s="13">
        <v>1</v>
      </c>
      <c r="AO162" s="13">
        <v>1</v>
      </c>
      <c r="AQ162" s="13"/>
      <c r="AR162" s="13"/>
      <c r="AS162" s="13">
        <v>0.03</v>
      </c>
      <c r="AT162" s="13">
        <v>0.09</v>
      </c>
      <c r="AU162" s="13">
        <v>0.14000000000000001</v>
      </c>
      <c r="AV162" s="13">
        <v>0.19</v>
      </c>
      <c r="AW162" s="13">
        <v>0.25</v>
      </c>
      <c r="AX162" s="13">
        <v>0.33</v>
      </c>
      <c r="AY162" s="13">
        <v>0.39</v>
      </c>
      <c r="AZ162" s="13">
        <v>0.44</v>
      </c>
      <c r="BA162" s="13">
        <v>0.49</v>
      </c>
      <c r="BB162" s="13">
        <v>0.55000000000000004</v>
      </c>
      <c r="BC162" s="13">
        <v>0.63</v>
      </c>
      <c r="BD162" s="22">
        <v>0.9</v>
      </c>
      <c r="BE162" s="22">
        <v>0.82</v>
      </c>
      <c r="BF162" s="22">
        <v>1</v>
      </c>
      <c r="BG162" s="22">
        <v>1</v>
      </c>
      <c r="BH162" s="20">
        <v>0.98</v>
      </c>
      <c r="BI162" s="20">
        <v>0.98</v>
      </c>
      <c r="BJ162" s="20">
        <v>0.98</v>
      </c>
      <c r="BK162" s="20">
        <v>0.98</v>
      </c>
      <c r="BL162" s="20">
        <v>1</v>
      </c>
      <c r="BM162" s="20">
        <v>1</v>
      </c>
      <c r="BN162" s="20">
        <v>1</v>
      </c>
      <c r="BO162" s="20">
        <v>1</v>
      </c>
      <c r="BP162" s="20">
        <v>1</v>
      </c>
      <c r="BQ162" s="20">
        <v>1</v>
      </c>
      <c r="BR162" s="20">
        <v>1</v>
      </c>
      <c r="BS162" s="20">
        <v>1</v>
      </c>
      <c r="BT162" s="20">
        <v>1</v>
      </c>
      <c r="BU162" s="20">
        <v>1</v>
      </c>
      <c r="BV162" s="20">
        <v>1</v>
      </c>
      <c r="BW162" s="20">
        <v>1</v>
      </c>
      <c r="BX162" s="20">
        <v>1</v>
      </c>
      <c r="BY162" s="20">
        <v>1</v>
      </c>
    </row>
    <row r="163" spans="1:77" hidden="1" outlineLevel="2">
      <c r="A163" s="14" t="s">
        <v>491</v>
      </c>
      <c r="B163" s="14" t="s">
        <v>492</v>
      </c>
      <c r="C163" s="15" t="s">
        <v>168</v>
      </c>
      <c r="D163" s="15" t="s">
        <v>165</v>
      </c>
      <c r="E163" s="15" t="s">
        <v>493</v>
      </c>
      <c r="F163" s="16">
        <f>+$F$162/7</f>
        <v>24665476.959090285</v>
      </c>
      <c r="G163" s="13"/>
      <c r="H163" s="13"/>
      <c r="I163" s="13">
        <v>1</v>
      </c>
      <c r="J163" s="13">
        <v>1</v>
      </c>
      <c r="K163" s="13">
        <v>1</v>
      </c>
      <c r="L163" s="13">
        <v>1</v>
      </c>
      <c r="M163" s="13">
        <v>1</v>
      </c>
      <c r="N163" s="13">
        <v>1</v>
      </c>
      <c r="O163" s="13">
        <v>1</v>
      </c>
      <c r="P163" s="13">
        <v>1</v>
      </c>
      <c r="Q163" s="13">
        <v>1</v>
      </c>
      <c r="R163" s="13">
        <v>1</v>
      </c>
      <c r="S163" s="13">
        <v>1</v>
      </c>
      <c r="T163" s="13">
        <v>1</v>
      </c>
      <c r="U163" s="13">
        <v>1</v>
      </c>
      <c r="V163" s="13">
        <v>1</v>
      </c>
      <c r="W163" s="13">
        <v>1</v>
      </c>
      <c r="X163" s="13">
        <v>1</v>
      </c>
      <c r="Y163" s="13">
        <v>1</v>
      </c>
      <c r="Z163" s="13">
        <v>1</v>
      </c>
      <c r="AA163" s="13">
        <v>1</v>
      </c>
      <c r="AB163" s="13">
        <v>1</v>
      </c>
      <c r="AC163" s="13">
        <v>1</v>
      </c>
      <c r="AD163" s="13">
        <v>1</v>
      </c>
      <c r="AE163" s="13">
        <v>1</v>
      </c>
      <c r="AF163" s="13">
        <v>1</v>
      </c>
      <c r="AG163" s="13">
        <v>1</v>
      </c>
      <c r="AH163" s="13">
        <v>1</v>
      </c>
      <c r="AI163" s="13">
        <v>1</v>
      </c>
      <c r="AJ163" s="13">
        <v>1</v>
      </c>
      <c r="AK163" s="13">
        <v>1</v>
      </c>
      <c r="AL163" s="13">
        <v>1</v>
      </c>
      <c r="AM163" s="13">
        <v>1</v>
      </c>
      <c r="AN163" s="13">
        <v>1</v>
      </c>
      <c r="AO163" s="13">
        <v>1</v>
      </c>
      <c r="AQ163" s="13"/>
      <c r="AR163" s="13"/>
      <c r="AS163" s="13">
        <v>0.7</v>
      </c>
      <c r="AT163" s="13">
        <v>1</v>
      </c>
      <c r="AU163" s="13">
        <v>1</v>
      </c>
      <c r="AV163" s="13">
        <v>1</v>
      </c>
      <c r="AW163" s="13">
        <v>1</v>
      </c>
      <c r="AX163" s="13">
        <v>1</v>
      </c>
      <c r="AY163" s="13">
        <v>1</v>
      </c>
      <c r="AZ163" s="13">
        <v>1</v>
      </c>
      <c r="BA163" s="13">
        <v>1</v>
      </c>
      <c r="BB163" s="13">
        <v>1</v>
      </c>
      <c r="BC163" s="13">
        <v>1</v>
      </c>
      <c r="BD163" s="22">
        <v>1</v>
      </c>
      <c r="BE163" s="22">
        <v>1</v>
      </c>
      <c r="BF163" s="22">
        <v>1</v>
      </c>
      <c r="BG163" s="22">
        <v>1</v>
      </c>
      <c r="BH163" s="22">
        <v>1</v>
      </c>
      <c r="BI163" s="22">
        <v>1</v>
      </c>
      <c r="BJ163" s="22">
        <v>1</v>
      </c>
      <c r="BK163" s="22">
        <v>1</v>
      </c>
      <c r="BL163" s="22">
        <v>1</v>
      </c>
      <c r="BM163" s="22">
        <v>1</v>
      </c>
      <c r="BN163" s="22">
        <v>1</v>
      </c>
      <c r="BO163" s="22">
        <v>1</v>
      </c>
      <c r="BP163" s="22">
        <v>1</v>
      </c>
      <c r="BQ163" s="22">
        <v>1</v>
      </c>
      <c r="BR163" s="22">
        <v>1</v>
      </c>
      <c r="BS163" s="22">
        <v>1</v>
      </c>
      <c r="BT163" s="22">
        <v>1</v>
      </c>
      <c r="BU163" s="22">
        <v>1</v>
      </c>
      <c r="BV163" s="22">
        <v>1</v>
      </c>
      <c r="BW163" s="22">
        <v>1</v>
      </c>
      <c r="BX163" s="22">
        <v>1</v>
      </c>
      <c r="BY163" s="22">
        <v>1</v>
      </c>
    </row>
    <row r="164" spans="1:77" hidden="1" outlineLevel="2">
      <c r="A164" s="14" t="s">
        <v>494</v>
      </c>
      <c r="B164" s="14" t="s">
        <v>495</v>
      </c>
      <c r="C164" s="15" t="s">
        <v>22</v>
      </c>
      <c r="D164" s="15" t="s">
        <v>154</v>
      </c>
      <c r="E164" s="15" t="s">
        <v>496</v>
      </c>
      <c r="F164" s="16">
        <f t="shared" ref="F164:F169" si="6">+$F$162/7</f>
        <v>24665476.959090285</v>
      </c>
      <c r="G164" s="13"/>
      <c r="H164" s="13"/>
      <c r="I164" s="13">
        <v>7.0000000000000007E-2</v>
      </c>
      <c r="J164" s="13">
        <v>0.93</v>
      </c>
      <c r="K164" s="13">
        <v>1</v>
      </c>
      <c r="L164" s="13">
        <v>1</v>
      </c>
      <c r="M164" s="13">
        <v>1</v>
      </c>
      <c r="N164" s="13">
        <v>1</v>
      </c>
      <c r="O164" s="13">
        <v>1</v>
      </c>
      <c r="P164" s="13">
        <v>1</v>
      </c>
      <c r="Q164" s="13">
        <v>1</v>
      </c>
      <c r="R164" s="13">
        <v>1</v>
      </c>
      <c r="S164" s="13">
        <v>1</v>
      </c>
      <c r="T164" s="13">
        <v>1</v>
      </c>
      <c r="U164" s="13">
        <v>1</v>
      </c>
      <c r="V164" s="13">
        <v>1</v>
      </c>
      <c r="W164" s="13">
        <v>1</v>
      </c>
      <c r="X164" s="13">
        <v>1</v>
      </c>
      <c r="Y164" s="13">
        <v>1</v>
      </c>
      <c r="Z164" s="13">
        <v>1</v>
      </c>
      <c r="AA164" s="13">
        <v>1</v>
      </c>
      <c r="AB164" s="13">
        <v>1</v>
      </c>
      <c r="AC164" s="13">
        <v>1</v>
      </c>
      <c r="AD164" s="13">
        <v>1</v>
      </c>
      <c r="AE164" s="13">
        <v>1</v>
      </c>
      <c r="AF164" s="13">
        <v>1</v>
      </c>
      <c r="AG164" s="13">
        <v>1</v>
      </c>
      <c r="AH164" s="13">
        <v>1</v>
      </c>
      <c r="AI164" s="13">
        <v>1</v>
      </c>
      <c r="AJ164" s="13">
        <v>1</v>
      </c>
      <c r="AK164" s="13">
        <v>1</v>
      </c>
      <c r="AL164" s="13">
        <v>1</v>
      </c>
      <c r="AM164" s="13">
        <v>1</v>
      </c>
      <c r="AN164" s="13">
        <v>1</v>
      </c>
      <c r="AO164" s="13">
        <v>1</v>
      </c>
      <c r="AQ164" s="13"/>
      <c r="AR164" s="13"/>
      <c r="AS164" s="13"/>
      <c r="AT164" s="13">
        <v>0.6</v>
      </c>
      <c r="AU164" s="13">
        <v>1</v>
      </c>
      <c r="AV164" s="13">
        <v>1</v>
      </c>
      <c r="AW164" s="13">
        <v>1</v>
      </c>
      <c r="AX164" s="13">
        <v>1</v>
      </c>
      <c r="AY164" s="13">
        <v>1</v>
      </c>
      <c r="AZ164" s="13">
        <v>1</v>
      </c>
      <c r="BA164" s="13">
        <v>1</v>
      </c>
      <c r="BB164" s="13">
        <v>1</v>
      </c>
      <c r="BC164" s="13">
        <v>1</v>
      </c>
      <c r="BD164" s="22">
        <v>1</v>
      </c>
      <c r="BE164" s="22">
        <v>1</v>
      </c>
      <c r="BF164" s="22">
        <v>1</v>
      </c>
      <c r="BG164" s="22">
        <v>1</v>
      </c>
      <c r="BH164" s="22">
        <v>1</v>
      </c>
      <c r="BI164" s="22">
        <v>1</v>
      </c>
      <c r="BJ164" s="22">
        <v>1</v>
      </c>
      <c r="BK164" s="22">
        <v>1</v>
      </c>
      <c r="BL164" s="22">
        <v>1</v>
      </c>
      <c r="BM164" s="22">
        <v>1</v>
      </c>
      <c r="BN164" s="22">
        <v>1</v>
      </c>
      <c r="BO164" s="22">
        <v>1</v>
      </c>
      <c r="BP164" s="22">
        <v>1</v>
      </c>
      <c r="BQ164" s="22">
        <v>1</v>
      </c>
      <c r="BR164" s="22">
        <v>1</v>
      </c>
      <c r="BS164" s="22">
        <v>1</v>
      </c>
      <c r="BT164" s="22">
        <v>1</v>
      </c>
      <c r="BU164" s="22">
        <v>1</v>
      </c>
      <c r="BV164" s="22">
        <v>1</v>
      </c>
      <c r="BW164" s="22">
        <v>1</v>
      </c>
      <c r="BX164" s="22">
        <v>1</v>
      </c>
      <c r="BY164" s="22">
        <v>1</v>
      </c>
    </row>
    <row r="165" spans="1:77" hidden="1" outlineLevel="2">
      <c r="A165" s="14" t="s">
        <v>497</v>
      </c>
      <c r="B165" s="14" t="s">
        <v>498</v>
      </c>
      <c r="C165" s="15" t="s">
        <v>168</v>
      </c>
      <c r="D165" s="15" t="s">
        <v>82</v>
      </c>
      <c r="E165" s="15" t="s">
        <v>283</v>
      </c>
      <c r="F165" s="16">
        <f t="shared" si="6"/>
        <v>24665476.959090285</v>
      </c>
      <c r="G165" s="13"/>
      <c r="H165" s="13"/>
      <c r="I165" s="13"/>
      <c r="J165" s="13"/>
      <c r="K165" s="13">
        <v>1</v>
      </c>
      <c r="L165" s="13">
        <v>1</v>
      </c>
      <c r="M165" s="13">
        <v>1</v>
      </c>
      <c r="N165" s="13">
        <v>1</v>
      </c>
      <c r="O165" s="13">
        <v>1</v>
      </c>
      <c r="P165" s="13">
        <v>1</v>
      </c>
      <c r="Q165" s="13">
        <v>1</v>
      </c>
      <c r="R165" s="13">
        <v>1</v>
      </c>
      <c r="S165" s="13">
        <v>1</v>
      </c>
      <c r="T165" s="13">
        <v>1</v>
      </c>
      <c r="U165" s="13">
        <v>1</v>
      </c>
      <c r="V165" s="13">
        <v>1</v>
      </c>
      <c r="W165" s="13">
        <v>1</v>
      </c>
      <c r="X165" s="13">
        <v>1</v>
      </c>
      <c r="Y165" s="13">
        <v>1</v>
      </c>
      <c r="Z165" s="13">
        <v>1</v>
      </c>
      <c r="AA165" s="13">
        <v>1</v>
      </c>
      <c r="AB165" s="13">
        <v>1</v>
      </c>
      <c r="AC165" s="13">
        <v>1</v>
      </c>
      <c r="AD165" s="13">
        <v>1</v>
      </c>
      <c r="AE165" s="13">
        <v>1</v>
      </c>
      <c r="AF165" s="13">
        <v>1</v>
      </c>
      <c r="AG165" s="13">
        <v>1</v>
      </c>
      <c r="AH165" s="13">
        <v>1</v>
      </c>
      <c r="AI165" s="13">
        <v>1</v>
      </c>
      <c r="AJ165" s="13">
        <v>1</v>
      </c>
      <c r="AK165" s="13">
        <v>1</v>
      </c>
      <c r="AL165" s="13">
        <v>1</v>
      </c>
      <c r="AM165" s="13">
        <v>1</v>
      </c>
      <c r="AN165" s="13">
        <v>1</v>
      </c>
      <c r="AO165" s="13">
        <v>1</v>
      </c>
      <c r="AQ165" s="13"/>
      <c r="AR165" s="13"/>
      <c r="AS165" s="13"/>
      <c r="AT165" s="13"/>
      <c r="AU165" s="13">
        <v>0.6</v>
      </c>
      <c r="AV165" s="13">
        <v>1</v>
      </c>
      <c r="AW165" s="13">
        <v>1</v>
      </c>
      <c r="AX165" s="13">
        <v>1</v>
      </c>
      <c r="AY165" s="13">
        <v>1</v>
      </c>
      <c r="AZ165" s="13">
        <v>1</v>
      </c>
      <c r="BA165" s="13">
        <v>1</v>
      </c>
      <c r="BB165" s="13">
        <v>1</v>
      </c>
      <c r="BC165" s="13">
        <v>1</v>
      </c>
      <c r="BD165" s="22">
        <v>1</v>
      </c>
      <c r="BE165" s="22">
        <v>1</v>
      </c>
      <c r="BF165" s="22">
        <v>1</v>
      </c>
      <c r="BG165" s="22">
        <v>1</v>
      </c>
      <c r="BH165" s="22">
        <v>1</v>
      </c>
      <c r="BI165" s="22">
        <v>1</v>
      </c>
      <c r="BJ165" s="22">
        <v>1</v>
      </c>
      <c r="BK165" s="22">
        <v>1</v>
      </c>
      <c r="BL165" s="22">
        <v>1</v>
      </c>
      <c r="BM165" s="22">
        <v>1</v>
      </c>
      <c r="BN165" s="22">
        <v>1</v>
      </c>
      <c r="BO165" s="22">
        <v>1</v>
      </c>
      <c r="BP165" s="22">
        <v>1</v>
      </c>
      <c r="BQ165" s="22">
        <v>1</v>
      </c>
      <c r="BR165" s="22">
        <v>1</v>
      </c>
      <c r="BS165" s="22">
        <v>1</v>
      </c>
      <c r="BT165" s="22">
        <v>1</v>
      </c>
      <c r="BU165" s="22">
        <v>1</v>
      </c>
      <c r="BV165" s="22">
        <v>1</v>
      </c>
      <c r="BW165" s="22">
        <v>1</v>
      </c>
      <c r="BX165" s="22">
        <v>1</v>
      </c>
      <c r="BY165" s="22">
        <v>1</v>
      </c>
    </row>
    <row r="166" spans="1:77" hidden="1" outlineLevel="2">
      <c r="A166" s="14" t="s">
        <v>499</v>
      </c>
      <c r="B166" s="14" t="s">
        <v>500</v>
      </c>
      <c r="C166" s="15" t="s">
        <v>501</v>
      </c>
      <c r="D166" s="15" t="s">
        <v>502</v>
      </c>
      <c r="E166" s="15" t="s">
        <v>374</v>
      </c>
      <c r="F166" s="16">
        <f t="shared" si="6"/>
        <v>24665476.959090285</v>
      </c>
      <c r="G166" s="13"/>
      <c r="H166" s="13"/>
      <c r="I166" s="13"/>
      <c r="J166" s="13"/>
      <c r="K166" s="13">
        <v>0.02</v>
      </c>
      <c r="L166" s="13">
        <v>0.11</v>
      </c>
      <c r="M166" s="13">
        <v>0.22</v>
      </c>
      <c r="N166" s="13">
        <v>0.32</v>
      </c>
      <c r="O166" s="13">
        <v>0.42</v>
      </c>
      <c r="P166" s="13">
        <v>0.53</v>
      </c>
      <c r="Q166" s="13">
        <v>0.63</v>
      </c>
      <c r="R166" s="13">
        <v>0.74</v>
      </c>
      <c r="S166" s="13">
        <v>0.83</v>
      </c>
      <c r="T166" s="13">
        <v>0.94</v>
      </c>
      <c r="U166" s="13">
        <v>1</v>
      </c>
      <c r="V166" s="13">
        <v>1</v>
      </c>
      <c r="W166" s="13">
        <v>1</v>
      </c>
      <c r="X166" s="13">
        <v>1</v>
      </c>
      <c r="Y166" s="13">
        <v>1</v>
      </c>
      <c r="Z166" s="13">
        <v>1</v>
      </c>
      <c r="AA166" s="13">
        <v>1</v>
      </c>
      <c r="AB166" s="13">
        <v>1</v>
      </c>
      <c r="AC166" s="13">
        <v>1</v>
      </c>
      <c r="AD166" s="13">
        <v>1</v>
      </c>
      <c r="AE166" s="13">
        <v>1</v>
      </c>
      <c r="AF166" s="13">
        <v>1</v>
      </c>
      <c r="AG166" s="13">
        <v>1</v>
      </c>
      <c r="AH166" s="13">
        <v>1</v>
      </c>
      <c r="AI166" s="13">
        <v>1</v>
      </c>
      <c r="AJ166" s="13">
        <v>1</v>
      </c>
      <c r="AK166" s="13">
        <v>1</v>
      </c>
      <c r="AL166" s="13">
        <v>1</v>
      </c>
      <c r="AM166" s="13">
        <v>1</v>
      </c>
      <c r="AN166" s="13">
        <v>1</v>
      </c>
      <c r="AO166" s="13">
        <v>1</v>
      </c>
      <c r="AQ166" s="13"/>
      <c r="AR166" s="13"/>
      <c r="AS166" s="13"/>
      <c r="AT166" s="13"/>
      <c r="AU166" s="13"/>
      <c r="AV166" s="13">
        <v>0.06</v>
      </c>
      <c r="AW166" s="13">
        <v>0.16</v>
      </c>
      <c r="AX166" s="13">
        <v>0.3</v>
      </c>
      <c r="AY166" s="13">
        <v>0.4</v>
      </c>
      <c r="AZ166" s="13">
        <v>0.5</v>
      </c>
      <c r="BA166" s="13">
        <v>0.59</v>
      </c>
      <c r="BB166" s="13">
        <v>0.69</v>
      </c>
      <c r="BC166" s="13">
        <v>0.83</v>
      </c>
      <c r="BD166" s="22">
        <v>1</v>
      </c>
      <c r="BE166" s="22">
        <v>1</v>
      </c>
      <c r="BF166" s="22">
        <v>1</v>
      </c>
      <c r="BG166" s="22">
        <v>1</v>
      </c>
      <c r="BH166" s="22">
        <v>1</v>
      </c>
      <c r="BI166" s="22">
        <v>1</v>
      </c>
      <c r="BJ166" s="22">
        <v>1</v>
      </c>
      <c r="BK166" s="22">
        <v>1</v>
      </c>
      <c r="BL166" s="22">
        <v>1</v>
      </c>
      <c r="BM166" s="22">
        <v>1</v>
      </c>
      <c r="BN166" s="22">
        <v>1</v>
      </c>
      <c r="BO166" s="22">
        <v>1</v>
      </c>
      <c r="BP166" s="22">
        <v>1</v>
      </c>
      <c r="BQ166" s="22">
        <v>1</v>
      </c>
      <c r="BR166" s="22">
        <v>1</v>
      </c>
      <c r="BS166" s="22">
        <v>1</v>
      </c>
      <c r="BT166" s="22">
        <v>1</v>
      </c>
      <c r="BU166" s="22">
        <v>1</v>
      </c>
      <c r="BV166" s="22">
        <v>1</v>
      </c>
      <c r="BW166" s="22">
        <v>1</v>
      </c>
      <c r="BX166" s="22">
        <v>1</v>
      </c>
      <c r="BY166" s="22">
        <v>1</v>
      </c>
    </row>
    <row r="167" spans="1:77" hidden="1" outlineLevel="2">
      <c r="A167" s="14" t="s">
        <v>503</v>
      </c>
      <c r="B167" s="14" t="s">
        <v>504</v>
      </c>
      <c r="C167" s="15" t="s">
        <v>168</v>
      </c>
      <c r="D167" s="15" t="s">
        <v>377</v>
      </c>
      <c r="E167" s="15" t="s">
        <v>481</v>
      </c>
      <c r="F167" s="16">
        <f t="shared" si="6"/>
        <v>24665476.959090285</v>
      </c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>
        <v>0.5</v>
      </c>
      <c r="V167" s="13">
        <v>1</v>
      </c>
      <c r="W167" s="13">
        <v>1</v>
      </c>
      <c r="X167" s="13">
        <v>1</v>
      </c>
      <c r="Y167" s="13">
        <v>1</v>
      </c>
      <c r="Z167" s="13">
        <v>1</v>
      </c>
      <c r="AA167" s="13">
        <v>1</v>
      </c>
      <c r="AB167" s="13">
        <v>1</v>
      </c>
      <c r="AC167" s="13">
        <v>1</v>
      </c>
      <c r="AD167" s="13">
        <v>1</v>
      </c>
      <c r="AE167" s="13">
        <v>1</v>
      </c>
      <c r="AF167" s="13">
        <v>1</v>
      </c>
      <c r="AG167" s="13">
        <v>1</v>
      </c>
      <c r="AH167" s="13">
        <v>1</v>
      </c>
      <c r="AI167" s="13">
        <v>1</v>
      </c>
      <c r="AJ167" s="13">
        <v>1</v>
      </c>
      <c r="AK167" s="13">
        <v>1</v>
      </c>
      <c r="AL167" s="13">
        <v>1</v>
      </c>
      <c r="AM167" s="13">
        <v>1</v>
      </c>
      <c r="AN167" s="13">
        <v>1</v>
      </c>
      <c r="AO167" s="13">
        <v>1</v>
      </c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22">
        <v>1</v>
      </c>
      <c r="BE167" s="22">
        <v>1</v>
      </c>
      <c r="BF167" s="22">
        <v>1</v>
      </c>
      <c r="BG167" s="22">
        <v>1</v>
      </c>
      <c r="BH167" s="22">
        <v>1</v>
      </c>
      <c r="BI167" s="22">
        <v>1</v>
      </c>
      <c r="BJ167" s="22">
        <v>1</v>
      </c>
      <c r="BK167" s="22">
        <v>1</v>
      </c>
      <c r="BL167" s="22">
        <v>1</v>
      </c>
      <c r="BM167" s="22">
        <v>1</v>
      </c>
      <c r="BN167" s="22">
        <v>1</v>
      </c>
      <c r="BO167" s="22">
        <v>1</v>
      </c>
      <c r="BP167" s="22">
        <v>1</v>
      </c>
      <c r="BQ167" s="22">
        <v>1</v>
      </c>
      <c r="BR167" s="22">
        <v>1</v>
      </c>
      <c r="BS167" s="22">
        <v>1</v>
      </c>
      <c r="BT167" s="22">
        <v>1</v>
      </c>
      <c r="BU167" s="22">
        <v>1</v>
      </c>
      <c r="BV167" s="22">
        <v>1</v>
      </c>
      <c r="BW167" s="22">
        <v>1</v>
      </c>
      <c r="BX167" s="22">
        <v>1</v>
      </c>
      <c r="BY167" s="22">
        <v>1</v>
      </c>
    </row>
    <row r="168" spans="1:77" hidden="1" outlineLevel="2">
      <c r="A168" s="14" t="s">
        <v>505</v>
      </c>
      <c r="B168" s="14" t="s">
        <v>506</v>
      </c>
      <c r="C168" s="15" t="s">
        <v>286</v>
      </c>
      <c r="D168" s="15" t="s">
        <v>484</v>
      </c>
      <c r="E168" s="15" t="s">
        <v>485</v>
      </c>
      <c r="F168" s="16">
        <f t="shared" si="6"/>
        <v>24665476.959090285</v>
      </c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>
        <v>0.18</v>
      </c>
      <c r="W168" s="13">
        <v>0.47</v>
      </c>
      <c r="X168" s="13">
        <v>0.76</v>
      </c>
      <c r="Y168" s="13">
        <v>1</v>
      </c>
      <c r="Z168" s="13">
        <v>1</v>
      </c>
      <c r="AA168" s="13">
        <v>1</v>
      </c>
      <c r="AB168" s="13">
        <v>1</v>
      </c>
      <c r="AC168" s="13">
        <v>1</v>
      </c>
      <c r="AD168" s="13">
        <v>1</v>
      </c>
      <c r="AE168" s="13">
        <v>1</v>
      </c>
      <c r="AF168" s="13">
        <v>1</v>
      </c>
      <c r="AG168" s="13">
        <v>1</v>
      </c>
      <c r="AH168" s="13">
        <v>1</v>
      </c>
      <c r="AI168" s="13">
        <v>1</v>
      </c>
      <c r="AJ168" s="13">
        <v>1</v>
      </c>
      <c r="AK168" s="13">
        <v>1</v>
      </c>
      <c r="AL168" s="13">
        <v>1</v>
      </c>
      <c r="AM168" s="13">
        <v>1</v>
      </c>
      <c r="AN168" s="13">
        <v>1</v>
      </c>
      <c r="AO168" s="13">
        <v>1</v>
      </c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22">
        <v>0.6</v>
      </c>
      <c r="BE168" s="22">
        <v>0.22</v>
      </c>
      <c r="BF168" s="22">
        <v>1</v>
      </c>
      <c r="BG168" s="22">
        <v>1</v>
      </c>
      <c r="BH168" s="22">
        <v>1</v>
      </c>
      <c r="BI168" s="22">
        <v>1</v>
      </c>
      <c r="BJ168" s="22">
        <v>1</v>
      </c>
      <c r="BK168" s="22">
        <v>1</v>
      </c>
      <c r="BL168" s="22">
        <v>1</v>
      </c>
      <c r="BM168" s="22">
        <v>1</v>
      </c>
      <c r="BN168" s="22">
        <v>1</v>
      </c>
      <c r="BO168" s="22">
        <v>1</v>
      </c>
      <c r="BP168" s="22">
        <v>1</v>
      </c>
      <c r="BQ168" s="22">
        <v>1</v>
      </c>
      <c r="BR168" s="22">
        <v>1</v>
      </c>
      <c r="BS168" s="22">
        <v>1</v>
      </c>
      <c r="BT168" s="22">
        <v>1</v>
      </c>
      <c r="BU168" s="22">
        <v>1</v>
      </c>
      <c r="BV168" s="22">
        <v>1</v>
      </c>
      <c r="BW168" s="22">
        <v>1</v>
      </c>
      <c r="BX168" s="22">
        <v>1</v>
      </c>
      <c r="BY168" s="22">
        <v>1</v>
      </c>
    </row>
    <row r="169" spans="1:77" hidden="1" outlineLevel="2">
      <c r="A169" s="14" t="s">
        <v>507</v>
      </c>
      <c r="B169" s="14" t="s">
        <v>508</v>
      </c>
      <c r="C169" s="15" t="s">
        <v>340</v>
      </c>
      <c r="D169" s="15" t="s">
        <v>488</v>
      </c>
      <c r="E169" s="15" t="s">
        <v>47</v>
      </c>
      <c r="F169" s="16">
        <f t="shared" si="6"/>
        <v>24665476.959090285</v>
      </c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>
        <v>0.4</v>
      </c>
      <c r="Z169" s="13">
        <v>1</v>
      </c>
      <c r="AA169" s="13">
        <v>1</v>
      </c>
      <c r="AB169" s="13">
        <v>1</v>
      </c>
      <c r="AC169" s="13">
        <v>1</v>
      </c>
      <c r="AD169" s="13">
        <v>1</v>
      </c>
      <c r="AE169" s="13">
        <v>1</v>
      </c>
      <c r="AF169" s="13">
        <v>1</v>
      </c>
      <c r="AG169" s="13">
        <v>1</v>
      </c>
      <c r="AH169" s="13">
        <v>1</v>
      </c>
      <c r="AI169" s="13">
        <v>1</v>
      </c>
      <c r="AJ169" s="13">
        <v>1</v>
      </c>
      <c r="AK169" s="13">
        <v>1</v>
      </c>
      <c r="AL169" s="13">
        <v>1</v>
      </c>
      <c r="AM169" s="13">
        <v>1</v>
      </c>
      <c r="AN169" s="13">
        <v>1</v>
      </c>
      <c r="AO169" s="13">
        <v>1</v>
      </c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22">
        <v>0</v>
      </c>
      <c r="BE169" s="22">
        <v>0</v>
      </c>
      <c r="BF169" s="22">
        <v>1</v>
      </c>
      <c r="BG169" s="22">
        <v>1</v>
      </c>
      <c r="BH169" s="22">
        <v>0</v>
      </c>
      <c r="BI169" s="22">
        <v>0</v>
      </c>
      <c r="BJ169" s="22">
        <v>0</v>
      </c>
      <c r="BK169" s="22">
        <v>0</v>
      </c>
      <c r="BL169" s="22">
        <v>1</v>
      </c>
      <c r="BM169" s="22">
        <v>1</v>
      </c>
      <c r="BN169" s="22">
        <v>1</v>
      </c>
      <c r="BO169" s="22">
        <v>1</v>
      </c>
      <c r="BP169" s="22">
        <v>1</v>
      </c>
      <c r="BQ169" s="22">
        <v>1</v>
      </c>
      <c r="BR169" s="22">
        <v>1</v>
      </c>
      <c r="BS169" s="22">
        <v>1</v>
      </c>
      <c r="BT169" s="22">
        <v>1</v>
      </c>
      <c r="BU169" s="22">
        <v>1</v>
      </c>
      <c r="BV169" s="22">
        <v>1</v>
      </c>
      <c r="BW169" s="22">
        <v>1</v>
      </c>
      <c r="BX169" s="22">
        <v>1</v>
      </c>
      <c r="BY169" s="22">
        <v>1</v>
      </c>
    </row>
    <row r="170" spans="1:77" hidden="1" outlineLevel="2">
      <c r="A170" s="5" t="s">
        <v>509</v>
      </c>
      <c r="B170" s="5" t="s">
        <v>510</v>
      </c>
      <c r="C170" s="6" t="s">
        <v>465</v>
      </c>
      <c r="D170" s="6" t="s">
        <v>165</v>
      </c>
      <c r="E170" s="6" t="s">
        <v>47</v>
      </c>
      <c r="F170" s="7">
        <f>+$F$153/5</f>
        <v>172658338.71363199</v>
      </c>
      <c r="G170" s="13"/>
      <c r="H170" s="13"/>
      <c r="I170" s="13">
        <v>0.05</v>
      </c>
      <c r="J170" s="13">
        <v>0.11</v>
      </c>
      <c r="K170" s="13">
        <v>0.16</v>
      </c>
      <c r="L170" s="13">
        <v>0.22</v>
      </c>
      <c r="M170" s="13">
        <v>0.28000000000000003</v>
      </c>
      <c r="N170" s="13">
        <v>0.34</v>
      </c>
      <c r="O170" s="13">
        <v>0.4</v>
      </c>
      <c r="P170" s="13">
        <v>0.45</v>
      </c>
      <c r="Q170" s="13">
        <v>0.52</v>
      </c>
      <c r="R170" s="13">
        <v>0.56999999999999995</v>
      </c>
      <c r="S170" s="13">
        <v>0.63</v>
      </c>
      <c r="T170" s="13">
        <v>0.69</v>
      </c>
      <c r="U170" s="13">
        <v>0.75</v>
      </c>
      <c r="V170" s="13">
        <v>0.81</v>
      </c>
      <c r="W170" s="13">
        <v>0.87</v>
      </c>
      <c r="X170" s="13">
        <v>0.93</v>
      </c>
      <c r="Y170" s="13">
        <v>0.99</v>
      </c>
      <c r="Z170" s="13">
        <v>1</v>
      </c>
      <c r="AA170" s="13">
        <v>1</v>
      </c>
      <c r="AB170" s="13">
        <v>1</v>
      </c>
      <c r="AC170" s="13">
        <v>1</v>
      </c>
      <c r="AD170" s="13">
        <v>1</v>
      </c>
      <c r="AE170" s="13">
        <v>1</v>
      </c>
      <c r="AF170" s="13">
        <v>1</v>
      </c>
      <c r="AG170" s="13">
        <v>1</v>
      </c>
      <c r="AH170" s="13">
        <v>1</v>
      </c>
      <c r="AI170" s="13">
        <v>1</v>
      </c>
      <c r="AJ170" s="13">
        <v>1</v>
      </c>
      <c r="AK170" s="13">
        <v>1</v>
      </c>
      <c r="AL170" s="13">
        <v>1</v>
      </c>
      <c r="AM170" s="13">
        <v>1</v>
      </c>
      <c r="AN170" s="13">
        <v>1</v>
      </c>
      <c r="AO170" s="13">
        <v>1</v>
      </c>
      <c r="AQ170" s="13"/>
      <c r="AR170" s="13"/>
      <c r="AS170" s="13">
        <v>0.03</v>
      </c>
      <c r="AT170" s="13">
        <v>0.09</v>
      </c>
      <c r="AU170" s="13">
        <v>0.14000000000000001</v>
      </c>
      <c r="AV170" s="13">
        <v>0.19</v>
      </c>
      <c r="AW170" s="13">
        <v>0.25</v>
      </c>
      <c r="AX170" s="13">
        <v>0.33</v>
      </c>
      <c r="AY170" s="13">
        <v>0.39</v>
      </c>
      <c r="AZ170" s="13">
        <v>0.44</v>
      </c>
      <c r="BA170" s="13">
        <v>0.49</v>
      </c>
      <c r="BB170" s="13">
        <v>0.55000000000000004</v>
      </c>
      <c r="BC170" s="13">
        <v>0.63</v>
      </c>
      <c r="BD170" s="22">
        <v>0.73</v>
      </c>
      <c r="BE170" s="22">
        <v>0.81</v>
      </c>
      <c r="BF170" s="22">
        <v>0.94</v>
      </c>
      <c r="BG170" s="22">
        <v>0.94</v>
      </c>
      <c r="BH170" s="20">
        <v>0.98</v>
      </c>
      <c r="BI170" s="20">
        <v>0.98</v>
      </c>
      <c r="BJ170" s="20">
        <v>0.98</v>
      </c>
      <c r="BK170" s="20">
        <v>0.98</v>
      </c>
      <c r="BL170" s="20">
        <v>1</v>
      </c>
      <c r="BM170" s="20">
        <v>1</v>
      </c>
      <c r="BN170" s="20">
        <v>1</v>
      </c>
      <c r="BO170" s="20">
        <v>1</v>
      </c>
      <c r="BP170" s="20">
        <v>1</v>
      </c>
      <c r="BQ170" s="20">
        <v>1</v>
      </c>
      <c r="BR170" s="20">
        <v>1</v>
      </c>
      <c r="BS170" s="20">
        <v>1</v>
      </c>
      <c r="BT170" s="20">
        <v>1</v>
      </c>
      <c r="BU170" s="20">
        <v>1</v>
      </c>
      <c r="BV170" s="20">
        <v>1</v>
      </c>
      <c r="BW170" s="20">
        <v>1</v>
      </c>
      <c r="BX170" s="20">
        <v>1</v>
      </c>
      <c r="BY170" s="20">
        <v>1</v>
      </c>
    </row>
    <row r="171" spans="1:77" hidden="1" outlineLevel="2">
      <c r="A171" s="14" t="s">
        <v>511</v>
      </c>
      <c r="B171" s="14" t="s">
        <v>512</v>
      </c>
      <c r="C171" s="15" t="s">
        <v>168</v>
      </c>
      <c r="D171" s="15" t="s">
        <v>165</v>
      </c>
      <c r="E171" s="15" t="s">
        <v>493</v>
      </c>
      <c r="F171" s="16">
        <f>+$F$170/7</f>
        <v>24665476.959090285</v>
      </c>
      <c r="G171" s="13"/>
      <c r="H171" s="13"/>
      <c r="I171" s="13">
        <v>1</v>
      </c>
      <c r="J171" s="13">
        <v>1</v>
      </c>
      <c r="K171" s="13">
        <v>1</v>
      </c>
      <c r="L171" s="13">
        <v>1</v>
      </c>
      <c r="M171" s="13">
        <v>1</v>
      </c>
      <c r="N171" s="13">
        <v>1</v>
      </c>
      <c r="O171" s="13">
        <v>1</v>
      </c>
      <c r="P171" s="13">
        <v>1</v>
      </c>
      <c r="Q171" s="13">
        <v>1</v>
      </c>
      <c r="R171" s="13">
        <v>1</v>
      </c>
      <c r="S171" s="13">
        <v>1</v>
      </c>
      <c r="T171" s="13">
        <v>1</v>
      </c>
      <c r="U171" s="13">
        <v>1</v>
      </c>
      <c r="V171" s="13">
        <v>1</v>
      </c>
      <c r="W171" s="13">
        <v>1</v>
      </c>
      <c r="X171" s="13">
        <v>1</v>
      </c>
      <c r="Y171" s="13">
        <v>1</v>
      </c>
      <c r="Z171" s="13">
        <v>1</v>
      </c>
      <c r="AA171" s="13">
        <v>1</v>
      </c>
      <c r="AB171" s="13">
        <v>1</v>
      </c>
      <c r="AC171" s="13">
        <v>1</v>
      </c>
      <c r="AD171" s="13">
        <v>1</v>
      </c>
      <c r="AE171" s="13">
        <v>1</v>
      </c>
      <c r="AF171" s="13">
        <v>1</v>
      </c>
      <c r="AG171" s="13">
        <v>1</v>
      </c>
      <c r="AH171" s="13">
        <v>1</v>
      </c>
      <c r="AI171" s="13">
        <v>1</v>
      </c>
      <c r="AJ171" s="13">
        <v>1</v>
      </c>
      <c r="AK171" s="13">
        <v>1</v>
      </c>
      <c r="AL171" s="13">
        <v>1</v>
      </c>
      <c r="AM171" s="13">
        <v>1</v>
      </c>
      <c r="AN171" s="13">
        <v>1</v>
      </c>
      <c r="AO171" s="13">
        <v>1</v>
      </c>
      <c r="AQ171" s="13"/>
      <c r="AR171" s="13"/>
      <c r="AS171" s="13">
        <v>0.7</v>
      </c>
      <c r="AT171" s="13">
        <v>1</v>
      </c>
      <c r="AU171" s="13">
        <v>1</v>
      </c>
      <c r="AV171" s="13">
        <v>1</v>
      </c>
      <c r="AW171" s="13">
        <v>1</v>
      </c>
      <c r="AX171" s="13">
        <v>1</v>
      </c>
      <c r="AY171" s="13">
        <v>1</v>
      </c>
      <c r="AZ171" s="13">
        <v>1</v>
      </c>
      <c r="BA171" s="13">
        <v>1</v>
      </c>
      <c r="BB171" s="13">
        <v>1</v>
      </c>
      <c r="BC171" s="13">
        <v>1</v>
      </c>
      <c r="BD171" s="22">
        <v>1</v>
      </c>
      <c r="BE171" s="22">
        <v>1</v>
      </c>
      <c r="BF171" s="22">
        <v>1</v>
      </c>
      <c r="BG171" s="22">
        <v>1</v>
      </c>
      <c r="BH171" s="22">
        <v>1</v>
      </c>
      <c r="BI171" s="22">
        <v>1</v>
      </c>
      <c r="BJ171" s="22">
        <v>1</v>
      </c>
      <c r="BK171" s="22">
        <v>1</v>
      </c>
      <c r="BL171" s="22">
        <v>1</v>
      </c>
      <c r="BM171" s="22">
        <v>1</v>
      </c>
      <c r="BN171" s="22">
        <v>1</v>
      </c>
      <c r="BO171" s="22">
        <v>1</v>
      </c>
      <c r="BP171" s="22">
        <v>1</v>
      </c>
      <c r="BQ171" s="22">
        <v>1</v>
      </c>
      <c r="BR171" s="22">
        <v>1</v>
      </c>
      <c r="BS171" s="22">
        <v>1</v>
      </c>
      <c r="BT171" s="22">
        <v>1</v>
      </c>
      <c r="BU171" s="22">
        <v>1</v>
      </c>
      <c r="BV171" s="22">
        <v>1</v>
      </c>
      <c r="BW171" s="22">
        <v>1</v>
      </c>
      <c r="BX171" s="22">
        <v>1</v>
      </c>
      <c r="BY171" s="22">
        <v>1</v>
      </c>
    </row>
    <row r="172" spans="1:77" hidden="1" outlineLevel="2">
      <c r="A172" s="14" t="s">
        <v>513</v>
      </c>
      <c r="B172" s="14" t="s">
        <v>514</v>
      </c>
      <c r="C172" s="15" t="s">
        <v>22</v>
      </c>
      <c r="D172" s="15" t="s">
        <v>154</v>
      </c>
      <c r="E172" s="15" t="s">
        <v>496</v>
      </c>
      <c r="F172" s="16">
        <f t="shared" ref="F172:F177" si="7">+$F$170/7</f>
        <v>24665476.959090285</v>
      </c>
      <c r="G172" s="13"/>
      <c r="H172" s="13"/>
      <c r="I172" s="13">
        <v>7.0000000000000007E-2</v>
      </c>
      <c r="J172" s="13">
        <v>0.93</v>
      </c>
      <c r="K172" s="13">
        <v>1</v>
      </c>
      <c r="L172" s="13">
        <v>1</v>
      </c>
      <c r="M172" s="13">
        <v>1</v>
      </c>
      <c r="N172" s="13">
        <v>1</v>
      </c>
      <c r="O172" s="13">
        <v>1</v>
      </c>
      <c r="P172" s="13">
        <v>1</v>
      </c>
      <c r="Q172" s="13">
        <v>1</v>
      </c>
      <c r="R172" s="13">
        <v>1</v>
      </c>
      <c r="S172" s="13">
        <v>1</v>
      </c>
      <c r="T172" s="13">
        <v>1</v>
      </c>
      <c r="U172" s="13">
        <v>1</v>
      </c>
      <c r="V172" s="13">
        <v>1</v>
      </c>
      <c r="W172" s="13">
        <v>1</v>
      </c>
      <c r="X172" s="13">
        <v>1</v>
      </c>
      <c r="Y172" s="13">
        <v>1</v>
      </c>
      <c r="Z172" s="13">
        <v>1</v>
      </c>
      <c r="AA172" s="13">
        <v>1</v>
      </c>
      <c r="AB172" s="13">
        <v>1</v>
      </c>
      <c r="AC172" s="13">
        <v>1</v>
      </c>
      <c r="AD172" s="13">
        <v>1</v>
      </c>
      <c r="AE172" s="13">
        <v>1</v>
      </c>
      <c r="AF172" s="13">
        <v>1</v>
      </c>
      <c r="AG172" s="13">
        <v>1</v>
      </c>
      <c r="AH172" s="13">
        <v>1</v>
      </c>
      <c r="AI172" s="13">
        <v>1</v>
      </c>
      <c r="AJ172" s="13">
        <v>1</v>
      </c>
      <c r="AK172" s="13">
        <v>1</v>
      </c>
      <c r="AL172" s="13">
        <v>1</v>
      </c>
      <c r="AM172" s="13">
        <v>1</v>
      </c>
      <c r="AN172" s="13">
        <v>1</v>
      </c>
      <c r="AO172" s="13">
        <v>1</v>
      </c>
      <c r="AQ172" s="13"/>
      <c r="AR172" s="13"/>
      <c r="AS172" s="13"/>
      <c r="AT172" s="13">
        <v>0.6</v>
      </c>
      <c r="AU172" s="13">
        <v>1</v>
      </c>
      <c r="AV172" s="13">
        <v>1</v>
      </c>
      <c r="AW172" s="13">
        <v>1</v>
      </c>
      <c r="AX172" s="13">
        <v>1</v>
      </c>
      <c r="AY172" s="13">
        <v>1</v>
      </c>
      <c r="AZ172" s="13">
        <v>1</v>
      </c>
      <c r="BA172" s="13">
        <v>1</v>
      </c>
      <c r="BB172" s="13">
        <v>1</v>
      </c>
      <c r="BC172" s="13">
        <v>1</v>
      </c>
      <c r="BD172" s="22">
        <v>1</v>
      </c>
      <c r="BE172" s="22">
        <v>1</v>
      </c>
      <c r="BF172" s="22">
        <v>1</v>
      </c>
      <c r="BG172" s="22">
        <v>1</v>
      </c>
      <c r="BH172" s="22">
        <v>1</v>
      </c>
      <c r="BI172" s="22">
        <v>1</v>
      </c>
      <c r="BJ172" s="22">
        <v>1</v>
      </c>
      <c r="BK172" s="22">
        <v>1</v>
      </c>
      <c r="BL172" s="22">
        <v>1</v>
      </c>
      <c r="BM172" s="22">
        <v>1</v>
      </c>
      <c r="BN172" s="22">
        <v>1</v>
      </c>
      <c r="BO172" s="22">
        <v>1</v>
      </c>
      <c r="BP172" s="22">
        <v>1</v>
      </c>
      <c r="BQ172" s="22">
        <v>1</v>
      </c>
      <c r="BR172" s="22">
        <v>1</v>
      </c>
      <c r="BS172" s="22">
        <v>1</v>
      </c>
      <c r="BT172" s="22">
        <v>1</v>
      </c>
      <c r="BU172" s="22">
        <v>1</v>
      </c>
      <c r="BV172" s="22">
        <v>1</v>
      </c>
      <c r="BW172" s="22">
        <v>1</v>
      </c>
      <c r="BX172" s="22">
        <v>1</v>
      </c>
      <c r="BY172" s="22">
        <v>1</v>
      </c>
    </row>
    <row r="173" spans="1:77" hidden="1" outlineLevel="2">
      <c r="A173" s="14" t="s">
        <v>515</v>
      </c>
      <c r="B173" s="14" t="s">
        <v>516</v>
      </c>
      <c r="C173" s="15" t="s">
        <v>168</v>
      </c>
      <c r="D173" s="15" t="s">
        <v>82</v>
      </c>
      <c r="E173" s="15" t="s">
        <v>283</v>
      </c>
      <c r="F173" s="16">
        <f t="shared" si="7"/>
        <v>24665476.959090285</v>
      </c>
      <c r="G173" s="13"/>
      <c r="H173" s="13"/>
      <c r="I173" s="13"/>
      <c r="J173" s="13"/>
      <c r="K173" s="13">
        <v>1</v>
      </c>
      <c r="L173" s="13">
        <v>1</v>
      </c>
      <c r="M173" s="13">
        <v>1</v>
      </c>
      <c r="N173" s="13">
        <v>1</v>
      </c>
      <c r="O173" s="13">
        <v>1</v>
      </c>
      <c r="P173" s="13">
        <v>1</v>
      </c>
      <c r="Q173" s="13">
        <v>1</v>
      </c>
      <c r="R173" s="13">
        <v>1</v>
      </c>
      <c r="S173" s="13">
        <v>1</v>
      </c>
      <c r="T173" s="13">
        <v>1</v>
      </c>
      <c r="U173" s="13">
        <v>1</v>
      </c>
      <c r="V173" s="13">
        <v>1</v>
      </c>
      <c r="W173" s="13">
        <v>1</v>
      </c>
      <c r="X173" s="13">
        <v>1</v>
      </c>
      <c r="Y173" s="13">
        <v>1</v>
      </c>
      <c r="Z173" s="13">
        <v>1</v>
      </c>
      <c r="AA173" s="13">
        <v>1</v>
      </c>
      <c r="AB173" s="13">
        <v>1</v>
      </c>
      <c r="AC173" s="13">
        <v>1</v>
      </c>
      <c r="AD173" s="13">
        <v>1</v>
      </c>
      <c r="AE173" s="13">
        <v>1</v>
      </c>
      <c r="AF173" s="13">
        <v>1</v>
      </c>
      <c r="AG173" s="13">
        <v>1</v>
      </c>
      <c r="AH173" s="13">
        <v>1</v>
      </c>
      <c r="AI173" s="13">
        <v>1</v>
      </c>
      <c r="AJ173" s="13">
        <v>1</v>
      </c>
      <c r="AK173" s="13">
        <v>1</v>
      </c>
      <c r="AL173" s="13">
        <v>1</v>
      </c>
      <c r="AM173" s="13">
        <v>1</v>
      </c>
      <c r="AN173" s="13">
        <v>1</v>
      </c>
      <c r="AO173" s="13">
        <v>1</v>
      </c>
      <c r="AQ173" s="13"/>
      <c r="AR173" s="13"/>
      <c r="AS173" s="13"/>
      <c r="AT173" s="13"/>
      <c r="AU173" s="13">
        <v>0.6</v>
      </c>
      <c r="AV173" s="13">
        <v>1</v>
      </c>
      <c r="AW173" s="13">
        <v>1</v>
      </c>
      <c r="AX173" s="13">
        <v>1</v>
      </c>
      <c r="AY173" s="13">
        <v>1</v>
      </c>
      <c r="AZ173" s="13">
        <v>1</v>
      </c>
      <c r="BA173" s="13">
        <v>1</v>
      </c>
      <c r="BB173" s="13">
        <v>1</v>
      </c>
      <c r="BC173" s="13">
        <v>1</v>
      </c>
      <c r="BD173" s="22">
        <v>1</v>
      </c>
      <c r="BE173" s="22">
        <v>1</v>
      </c>
      <c r="BF173" s="22">
        <v>1</v>
      </c>
      <c r="BG173" s="22">
        <v>1</v>
      </c>
      <c r="BH173" s="22">
        <v>1</v>
      </c>
      <c r="BI173" s="22">
        <v>1</v>
      </c>
      <c r="BJ173" s="22">
        <v>1</v>
      </c>
      <c r="BK173" s="22">
        <v>1</v>
      </c>
      <c r="BL173" s="22">
        <v>1</v>
      </c>
      <c r="BM173" s="22">
        <v>1</v>
      </c>
      <c r="BN173" s="22">
        <v>1</v>
      </c>
      <c r="BO173" s="22">
        <v>1</v>
      </c>
      <c r="BP173" s="22">
        <v>1</v>
      </c>
      <c r="BQ173" s="22">
        <v>1</v>
      </c>
      <c r="BR173" s="22">
        <v>1</v>
      </c>
      <c r="BS173" s="22">
        <v>1</v>
      </c>
      <c r="BT173" s="22">
        <v>1</v>
      </c>
      <c r="BU173" s="22">
        <v>1</v>
      </c>
      <c r="BV173" s="22">
        <v>1</v>
      </c>
      <c r="BW173" s="22">
        <v>1</v>
      </c>
      <c r="BX173" s="22">
        <v>1</v>
      </c>
      <c r="BY173" s="22">
        <v>1</v>
      </c>
    </row>
    <row r="174" spans="1:77" hidden="1" outlineLevel="2">
      <c r="A174" s="14" t="s">
        <v>517</v>
      </c>
      <c r="B174" s="14" t="s">
        <v>518</v>
      </c>
      <c r="C174" s="15" t="s">
        <v>501</v>
      </c>
      <c r="D174" s="15" t="s">
        <v>502</v>
      </c>
      <c r="E174" s="15" t="s">
        <v>374</v>
      </c>
      <c r="F174" s="16">
        <f t="shared" si="7"/>
        <v>24665476.959090285</v>
      </c>
      <c r="G174" s="13"/>
      <c r="H174" s="13"/>
      <c r="I174" s="13"/>
      <c r="J174" s="13"/>
      <c r="K174" s="13">
        <v>0.02</v>
      </c>
      <c r="L174" s="13">
        <v>0.11</v>
      </c>
      <c r="M174" s="13">
        <v>0.22</v>
      </c>
      <c r="N174" s="13">
        <v>0.32</v>
      </c>
      <c r="O174" s="13">
        <v>0.42</v>
      </c>
      <c r="P174" s="13">
        <v>0.53</v>
      </c>
      <c r="Q174" s="13">
        <v>0.63</v>
      </c>
      <c r="R174" s="13">
        <v>0.74</v>
      </c>
      <c r="S174" s="13">
        <v>0.83</v>
      </c>
      <c r="T174" s="13">
        <v>0.94</v>
      </c>
      <c r="U174" s="13">
        <v>1</v>
      </c>
      <c r="V174" s="13">
        <v>1</v>
      </c>
      <c r="W174" s="13">
        <v>1</v>
      </c>
      <c r="X174" s="13">
        <v>1</v>
      </c>
      <c r="Y174" s="13">
        <v>1</v>
      </c>
      <c r="Z174" s="13">
        <v>1</v>
      </c>
      <c r="AA174" s="13">
        <v>1</v>
      </c>
      <c r="AB174" s="13">
        <v>1</v>
      </c>
      <c r="AC174" s="13">
        <v>1</v>
      </c>
      <c r="AD174" s="13">
        <v>1</v>
      </c>
      <c r="AE174" s="13">
        <v>1</v>
      </c>
      <c r="AF174" s="13">
        <v>1</v>
      </c>
      <c r="AG174" s="13">
        <v>1</v>
      </c>
      <c r="AH174" s="13">
        <v>1</v>
      </c>
      <c r="AI174" s="13">
        <v>1</v>
      </c>
      <c r="AJ174" s="13">
        <v>1</v>
      </c>
      <c r="AK174" s="13">
        <v>1</v>
      </c>
      <c r="AL174" s="13">
        <v>1</v>
      </c>
      <c r="AM174" s="13">
        <v>1</v>
      </c>
      <c r="AN174" s="13">
        <v>1</v>
      </c>
      <c r="AO174" s="13">
        <v>1</v>
      </c>
      <c r="AQ174" s="13"/>
      <c r="AR174" s="13"/>
      <c r="AS174" s="13"/>
      <c r="AT174" s="13"/>
      <c r="AU174" s="13"/>
      <c r="AV174" s="13">
        <v>0.06</v>
      </c>
      <c r="AW174" s="13">
        <v>0.16</v>
      </c>
      <c r="AX174" s="13">
        <v>0.3</v>
      </c>
      <c r="AY174" s="13">
        <v>0.4</v>
      </c>
      <c r="AZ174" s="13">
        <v>0.5</v>
      </c>
      <c r="BA174" s="13">
        <v>0.59</v>
      </c>
      <c r="BB174" s="13">
        <v>0.69</v>
      </c>
      <c r="BC174" s="13">
        <v>0.83</v>
      </c>
      <c r="BD174" s="22">
        <v>1</v>
      </c>
      <c r="BE174" s="22">
        <v>1</v>
      </c>
      <c r="BF174" s="22">
        <v>1</v>
      </c>
      <c r="BG174" s="22">
        <v>1</v>
      </c>
      <c r="BH174" s="22">
        <v>1</v>
      </c>
      <c r="BI174" s="22">
        <v>1</v>
      </c>
      <c r="BJ174" s="22">
        <v>1</v>
      </c>
      <c r="BK174" s="22">
        <v>1</v>
      </c>
      <c r="BL174" s="22">
        <v>1</v>
      </c>
      <c r="BM174" s="22">
        <v>1</v>
      </c>
      <c r="BN174" s="22">
        <v>1</v>
      </c>
      <c r="BO174" s="22">
        <v>1</v>
      </c>
      <c r="BP174" s="22">
        <v>1</v>
      </c>
      <c r="BQ174" s="22">
        <v>1</v>
      </c>
      <c r="BR174" s="22">
        <v>1</v>
      </c>
      <c r="BS174" s="22">
        <v>1</v>
      </c>
      <c r="BT174" s="22">
        <v>1</v>
      </c>
      <c r="BU174" s="22">
        <v>1</v>
      </c>
      <c r="BV174" s="22">
        <v>1</v>
      </c>
      <c r="BW174" s="22">
        <v>1</v>
      </c>
      <c r="BX174" s="22">
        <v>1</v>
      </c>
      <c r="BY174" s="22">
        <v>1</v>
      </c>
    </row>
    <row r="175" spans="1:77" hidden="1" outlineLevel="2">
      <c r="A175" s="14" t="s">
        <v>519</v>
      </c>
      <c r="B175" s="14" t="s">
        <v>520</v>
      </c>
      <c r="C175" s="15" t="s">
        <v>168</v>
      </c>
      <c r="D175" s="15" t="s">
        <v>377</v>
      </c>
      <c r="E175" s="15" t="s">
        <v>481</v>
      </c>
      <c r="F175" s="16">
        <f t="shared" si="7"/>
        <v>24665476.959090285</v>
      </c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>
        <v>0.5</v>
      </c>
      <c r="V175" s="13">
        <v>1</v>
      </c>
      <c r="W175" s="13">
        <v>1</v>
      </c>
      <c r="X175" s="13">
        <v>1</v>
      </c>
      <c r="Y175" s="13">
        <v>1</v>
      </c>
      <c r="Z175" s="13">
        <v>1</v>
      </c>
      <c r="AA175" s="13">
        <v>1</v>
      </c>
      <c r="AB175" s="13">
        <v>1</v>
      </c>
      <c r="AC175" s="13">
        <v>1</v>
      </c>
      <c r="AD175" s="13">
        <v>1</v>
      </c>
      <c r="AE175" s="13">
        <v>1</v>
      </c>
      <c r="AF175" s="13">
        <v>1</v>
      </c>
      <c r="AG175" s="13">
        <v>1</v>
      </c>
      <c r="AH175" s="13">
        <v>1</v>
      </c>
      <c r="AI175" s="13">
        <v>1</v>
      </c>
      <c r="AJ175" s="13">
        <v>1</v>
      </c>
      <c r="AK175" s="13">
        <v>1</v>
      </c>
      <c r="AL175" s="13">
        <v>1</v>
      </c>
      <c r="AM175" s="13">
        <v>1</v>
      </c>
      <c r="AN175" s="13">
        <v>1</v>
      </c>
      <c r="AO175" s="13">
        <v>1</v>
      </c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22">
        <v>0</v>
      </c>
      <c r="BE175" s="22">
        <v>1</v>
      </c>
      <c r="BF175" s="22">
        <v>1</v>
      </c>
      <c r="BG175" s="22">
        <v>1</v>
      </c>
      <c r="BH175" s="22">
        <v>1</v>
      </c>
      <c r="BI175" s="22">
        <v>1</v>
      </c>
      <c r="BJ175" s="22">
        <v>1</v>
      </c>
      <c r="BK175" s="22">
        <v>1</v>
      </c>
      <c r="BL175" s="22">
        <v>1</v>
      </c>
      <c r="BM175" s="22">
        <v>1</v>
      </c>
      <c r="BN175" s="22">
        <v>1</v>
      </c>
      <c r="BO175" s="22">
        <v>1</v>
      </c>
      <c r="BP175" s="22">
        <v>1</v>
      </c>
      <c r="BQ175" s="22">
        <v>1</v>
      </c>
      <c r="BR175" s="22">
        <v>1</v>
      </c>
      <c r="BS175" s="22">
        <v>1</v>
      </c>
      <c r="BT175" s="22">
        <v>1</v>
      </c>
      <c r="BU175" s="22">
        <v>1</v>
      </c>
      <c r="BV175" s="22">
        <v>1</v>
      </c>
      <c r="BW175" s="22">
        <v>1</v>
      </c>
      <c r="BX175" s="22">
        <v>1</v>
      </c>
      <c r="BY175" s="22">
        <v>1</v>
      </c>
    </row>
    <row r="176" spans="1:77" hidden="1" outlineLevel="2">
      <c r="A176" s="14" t="s">
        <v>521</v>
      </c>
      <c r="B176" s="14" t="s">
        <v>522</v>
      </c>
      <c r="C176" s="15" t="s">
        <v>286</v>
      </c>
      <c r="D176" s="15" t="s">
        <v>484</v>
      </c>
      <c r="E176" s="15" t="s">
        <v>485</v>
      </c>
      <c r="F176" s="16">
        <f t="shared" si="7"/>
        <v>24665476.959090285</v>
      </c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>
        <v>0.18</v>
      </c>
      <c r="W176" s="13">
        <v>0.47</v>
      </c>
      <c r="X176" s="13">
        <v>0.76</v>
      </c>
      <c r="Y176" s="13">
        <v>1</v>
      </c>
      <c r="Z176" s="13">
        <v>1</v>
      </c>
      <c r="AA176" s="13">
        <v>1</v>
      </c>
      <c r="AB176" s="13">
        <v>1</v>
      </c>
      <c r="AC176" s="13">
        <v>1</v>
      </c>
      <c r="AD176" s="13">
        <v>1</v>
      </c>
      <c r="AE176" s="13">
        <v>1</v>
      </c>
      <c r="AF176" s="13">
        <v>1</v>
      </c>
      <c r="AG176" s="13">
        <v>1</v>
      </c>
      <c r="AH176" s="13">
        <v>1</v>
      </c>
      <c r="AI176" s="13">
        <v>1</v>
      </c>
      <c r="AJ176" s="13">
        <v>1</v>
      </c>
      <c r="AK176" s="13">
        <v>1</v>
      </c>
      <c r="AL176" s="13">
        <v>1</v>
      </c>
      <c r="AM176" s="13">
        <v>1</v>
      </c>
      <c r="AN176" s="13">
        <v>1</v>
      </c>
      <c r="AO176" s="13">
        <v>1</v>
      </c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22">
        <v>0</v>
      </c>
      <c r="BE176" s="22">
        <v>0.18</v>
      </c>
      <c r="BF176" s="22">
        <v>0.8</v>
      </c>
      <c r="BG176" s="22">
        <v>0.8</v>
      </c>
      <c r="BH176" s="22">
        <v>1</v>
      </c>
      <c r="BI176" s="22">
        <v>1</v>
      </c>
      <c r="BJ176" s="22">
        <v>1</v>
      </c>
      <c r="BK176" s="22">
        <v>1</v>
      </c>
      <c r="BL176" s="22">
        <v>1</v>
      </c>
      <c r="BM176" s="22">
        <v>1</v>
      </c>
      <c r="BN176" s="22">
        <v>1</v>
      </c>
      <c r="BO176" s="22">
        <v>1</v>
      </c>
      <c r="BP176" s="22">
        <v>1</v>
      </c>
      <c r="BQ176" s="22">
        <v>1</v>
      </c>
      <c r="BR176" s="22">
        <v>1</v>
      </c>
      <c r="BS176" s="22">
        <v>1</v>
      </c>
      <c r="BT176" s="22">
        <v>1</v>
      </c>
      <c r="BU176" s="22">
        <v>1</v>
      </c>
      <c r="BV176" s="22">
        <v>1</v>
      </c>
      <c r="BW176" s="22">
        <v>1</v>
      </c>
      <c r="BX176" s="22">
        <v>1</v>
      </c>
      <c r="BY176" s="22">
        <v>1</v>
      </c>
    </row>
    <row r="177" spans="1:77" hidden="1" outlineLevel="2">
      <c r="A177" s="14" t="s">
        <v>523</v>
      </c>
      <c r="B177" s="14" t="s">
        <v>524</v>
      </c>
      <c r="C177" s="15" t="s">
        <v>340</v>
      </c>
      <c r="D177" s="15" t="s">
        <v>488</v>
      </c>
      <c r="E177" s="15" t="s">
        <v>47</v>
      </c>
      <c r="F177" s="16">
        <f t="shared" si="7"/>
        <v>24665476.959090285</v>
      </c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>
        <v>0.4</v>
      </c>
      <c r="Z177" s="13">
        <v>1</v>
      </c>
      <c r="AA177" s="13">
        <v>1</v>
      </c>
      <c r="AB177" s="13">
        <v>1</v>
      </c>
      <c r="AC177" s="13">
        <v>1</v>
      </c>
      <c r="AD177" s="13">
        <v>1</v>
      </c>
      <c r="AE177" s="13">
        <v>1</v>
      </c>
      <c r="AF177" s="13">
        <v>1</v>
      </c>
      <c r="AG177" s="13">
        <v>1</v>
      </c>
      <c r="AH177" s="13">
        <v>1</v>
      </c>
      <c r="AI177" s="13">
        <v>1</v>
      </c>
      <c r="AJ177" s="13">
        <v>1</v>
      </c>
      <c r="AK177" s="13">
        <v>1</v>
      </c>
      <c r="AL177" s="13">
        <v>1</v>
      </c>
      <c r="AM177" s="13">
        <v>1</v>
      </c>
      <c r="AN177" s="13">
        <v>1</v>
      </c>
      <c r="AO177" s="13">
        <v>1</v>
      </c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22">
        <v>0</v>
      </c>
      <c r="BE177" s="22">
        <v>0</v>
      </c>
      <c r="BF177" s="22">
        <v>0</v>
      </c>
      <c r="BG177" s="22">
        <v>0</v>
      </c>
      <c r="BH177" s="22">
        <v>0</v>
      </c>
      <c r="BI177" s="22">
        <v>0</v>
      </c>
      <c r="BJ177" s="22">
        <v>0</v>
      </c>
      <c r="BK177" s="22">
        <v>0</v>
      </c>
      <c r="BL177" s="22">
        <v>1</v>
      </c>
      <c r="BM177" s="22">
        <v>1</v>
      </c>
      <c r="BN177" s="22">
        <v>1</v>
      </c>
      <c r="BO177" s="22">
        <v>1</v>
      </c>
      <c r="BP177" s="22">
        <v>1</v>
      </c>
      <c r="BQ177" s="22">
        <v>1</v>
      </c>
      <c r="BR177" s="22">
        <v>1</v>
      </c>
      <c r="BS177" s="22">
        <v>1</v>
      </c>
      <c r="BT177" s="22">
        <v>1</v>
      </c>
      <c r="BU177" s="22">
        <v>1</v>
      </c>
      <c r="BV177" s="22">
        <v>1</v>
      </c>
      <c r="BW177" s="22">
        <v>1</v>
      </c>
      <c r="BX177" s="22">
        <v>1</v>
      </c>
      <c r="BY177" s="22">
        <v>1</v>
      </c>
    </row>
    <row r="178" spans="1:77" hidden="1" outlineLevel="2">
      <c r="A178" s="5" t="s">
        <v>525</v>
      </c>
      <c r="B178" s="5" t="s">
        <v>526</v>
      </c>
      <c r="C178" s="6" t="s">
        <v>459</v>
      </c>
      <c r="D178" s="6" t="s">
        <v>165</v>
      </c>
      <c r="E178" s="6" t="s">
        <v>460</v>
      </c>
      <c r="F178" s="7">
        <f>+$F$153/5</f>
        <v>172658338.71363199</v>
      </c>
      <c r="G178" s="13"/>
      <c r="H178" s="13"/>
      <c r="I178" s="13">
        <v>0.05</v>
      </c>
      <c r="J178" s="13">
        <v>0.11</v>
      </c>
      <c r="K178" s="13">
        <v>0.16</v>
      </c>
      <c r="L178" s="13">
        <v>0.22</v>
      </c>
      <c r="M178" s="13">
        <v>0.27</v>
      </c>
      <c r="N178" s="13">
        <v>0.33</v>
      </c>
      <c r="O178" s="13">
        <v>0.39</v>
      </c>
      <c r="P178" s="13">
        <v>0.45</v>
      </c>
      <c r="Q178" s="13">
        <v>0.5</v>
      </c>
      <c r="R178" s="13">
        <v>0.56000000000000005</v>
      </c>
      <c r="S178" s="13">
        <v>0.62</v>
      </c>
      <c r="T178" s="13">
        <v>0.67</v>
      </c>
      <c r="U178" s="13">
        <v>0.73</v>
      </c>
      <c r="V178" s="13">
        <v>0.79</v>
      </c>
      <c r="W178" s="13">
        <v>0.85</v>
      </c>
      <c r="X178" s="13">
        <v>0.91</v>
      </c>
      <c r="Y178" s="13">
        <v>0.96</v>
      </c>
      <c r="Z178" s="13">
        <v>1</v>
      </c>
      <c r="AA178" s="13">
        <v>1</v>
      </c>
      <c r="AB178" s="13">
        <v>1</v>
      </c>
      <c r="AC178" s="13">
        <v>1</v>
      </c>
      <c r="AD178" s="13">
        <v>1</v>
      </c>
      <c r="AE178" s="13">
        <v>1</v>
      </c>
      <c r="AF178" s="13">
        <v>1</v>
      </c>
      <c r="AG178" s="13">
        <v>1</v>
      </c>
      <c r="AH178" s="13">
        <v>1</v>
      </c>
      <c r="AI178" s="13">
        <v>1</v>
      </c>
      <c r="AJ178" s="13">
        <v>1</v>
      </c>
      <c r="AK178" s="13">
        <v>1</v>
      </c>
      <c r="AL178" s="13">
        <v>1</v>
      </c>
      <c r="AM178" s="13">
        <v>1</v>
      </c>
      <c r="AN178" s="13">
        <v>1</v>
      </c>
      <c r="AO178" s="13">
        <v>1</v>
      </c>
      <c r="AQ178" s="13"/>
      <c r="AR178" s="13"/>
      <c r="AS178" s="13">
        <v>0.03</v>
      </c>
      <c r="AT178" s="13">
        <v>0.08</v>
      </c>
      <c r="AU178" s="13">
        <v>0.14000000000000001</v>
      </c>
      <c r="AV178" s="13">
        <v>0.19</v>
      </c>
      <c r="AW178" s="13">
        <v>0.24</v>
      </c>
      <c r="AX178" s="13">
        <v>0.32</v>
      </c>
      <c r="AY178" s="13">
        <v>0.38</v>
      </c>
      <c r="AZ178" s="13">
        <v>0.43</v>
      </c>
      <c r="BA178" s="13">
        <v>0.48</v>
      </c>
      <c r="BB178" s="13">
        <v>0.54</v>
      </c>
      <c r="BC178" s="13">
        <v>0.62</v>
      </c>
      <c r="BD178" s="22">
        <v>0.63</v>
      </c>
      <c r="BE178" s="22">
        <v>0.81</v>
      </c>
      <c r="BF178" s="22">
        <v>0.94</v>
      </c>
      <c r="BG178" s="22">
        <v>0.94</v>
      </c>
      <c r="BH178" s="20">
        <v>0.98</v>
      </c>
      <c r="BI178" s="20">
        <v>0.98</v>
      </c>
      <c r="BJ178" s="20">
        <v>0.98</v>
      </c>
      <c r="BK178" s="20">
        <v>0.98</v>
      </c>
      <c r="BL178" s="20">
        <v>1</v>
      </c>
      <c r="BM178" s="20">
        <v>1</v>
      </c>
      <c r="BN178" s="20">
        <v>1</v>
      </c>
      <c r="BO178" s="20">
        <v>1</v>
      </c>
      <c r="BP178" s="20">
        <v>1</v>
      </c>
      <c r="BQ178" s="20">
        <v>1</v>
      </c>
      <c r="BR178" s="20">
        <v>1</v>
      </c>
      <c r="BS178" s="20">
        <v>1</v>
      </c>
      <c r="BT178" s="20">
        <v>1</v>
      </c>
      <c r="BU178" s="20">
        <v>1</v>
      </c>
      <c r="BV178" s="20">
        <v>1</v>
      </c>
      <c r="BW178" s="20">
        <v>1</v>
      </c>
      <c r="BX178" s="20">
        <v>1</v>
      </c>
      <c r="BY178" s="20">
        <v>1</v>
      </c>
    </row>
    <row r="179" spans="1:77" hidden="1" outlineLevel="2">
      <c r="A179" s="14" t="s">
        <v>527</v>
      </c>
      <c r="B179" s="14" t="s">
        <v>528</v>
      </c>
      <c r="C179" s="15" t="s">
        <v>22</v>
      </c>
      <c r="D179" s="15" t="s">
        <v>165</v>
      </c>
      <c r="E179" s="15" t="s">
        <v>468</v>
      </c>
      <c r="F179" s="16">
        <f>+$F$178/7</f>
        <v>24665476.959090285</v>
      </c>
      <c r="G179" s="13"/>
      <c r="H179" s="13"/>
      <c r="I179" s="13">
        <v>0.73</v>
      </c>
      <c r="J179" s="13">
        <v>1</v>
      </c>
      <c r="K179" s="13">
        <v>1</v>
      </c>
      <c r="L179" s="13">
        <v>1</v>
      </c>
      <c r="M179" s="13">
        <v>1</v>
      </c>
      <c r="N179" s="13">
        <v>1</v>
      </c>
      <c r="O179" s="13">
        <v>1</v>
      </c>
      <c r="P179" s="13">
        <v>1</v>
      </c>
      <c r="Q179" s="13">
        <v>1</v>
      </c>
      <c r="R179" s="13">
        <v>1</v>
      </c>
      <c r="S179" s="13">
        <v>1</v>
      </c>
      <c r="T179" s="13">
        <v>1</v>
      </c>
      <c r="U179" s="13">
        <v>1</v>
      </c>
      <c r="V179" s="13">
        <v>1</v>
      </c>
      <c r="W179" s="13">
        <v>1</v>
      </c>
      <c r="X179" s="13">
        <v>1</v>
      </c>
      <c r="Y179" s="13">
        <v>1</v>
      </c>
      <c r="Z179" s="13">
        <v>1</v>
      </c>
      <c r="AA179" s="13">
        <v>1</v>
      </c>
      <c r="AB179" s="13">
        <v>1</v>
      </c>
      <c r="AC179" s="13">
        <v>1</v>
      </c>
      <c r="AD179" s="13">
        <v>1</v>
      </c>
      <c r="AE179" s="13">
        <v>1</v>
      </c>
      <c r="AF179" s="13">
        <v>1</v>
      </c>
      <c r="AG179" s="13">
        <v>1</v>
      </c>
      <c r="AH179" s="13">
        <v>1</v>
      </c>
      <c r="AI179" s="13">
        <v>1</v>
      </c>
      <c r="AJ179" s="13">
        <v>1</v>
      </c>
      <c r="AK179" s="13">
        <v>1</v>
      </c>
      <c r="AL179" s="13">
        <v>1</v>
      </c>
      <c r="AM179" s="13">
        <v>1</v>
      </c>
      <c r="AN179" s="13">
        <v>1</v>
      </c>
      <c r="AO179" s="13">
        <v>1</v>
      </c>
      <c r="AQ179" s="13"/>
      <c r="AR179" s="13"/>
      <c r="AS179" s="13">
        <v>0.47</v>
      </c>
      <c r="AT179" s="13">
        <v>1</v>
      </c>
      <c r="AU179" s="13">
        <v>1</v>
      </c>
      <c r="AV179" s="13">
        <v>1</v>
      </c>
      <c r="AW179" s="13">
        <v>1</v>
      </c>
      <c r="AX179" s="13">
        <v>1</v>
      </c>
      <c r="AY179" s="13">
        <v>1</v>
      </c>
      <c r="AZ179" s="13">
        <v>1</v>
      </c>
      <c r="BA179" s="13">
        <v>1</v>
      </c>
      <c r="BB179" s="13">
        <v>1</v>
      </c>
      <c r="BC179" s="13">
        <v>1</v>
      </c>
      <c r="BD179" s="22">
        <v>1</v>
      </c>
      <c r="BE179" s="22">
        <v>1</v>
      </c>
      <c r="BF179" s="22">
        <v>1</v>
      </c>
      <c r="BG179" s="22">
        <v>1</v>
      </c>
      <c r="BH179" s="22">
        <v>1</v>
      </c>
      <c r="BI179" s="22">
        <v>1</v>
      </c>
      <c r="BJ179" s="22">
        <v>1</v>
      </c>
      <c r="BK179" s="22">
        <v>1</v>
      </c>
      <c r="BL179" s="22">
        <v>1</v>
      </c>
      <c r="BM179" s="22">
        <v>1</v>
      </c>
      <c r="BN179" s="22">
        <v>1</v>
      </c>
      <c r="BO179" s="22">
        <v>1</v>
      </c>
      <c r="BP179" s="22">
        <v>1</v>
      </c>
      <c r="BQ179" s="22">
        <v>1</v>
      </c>
      <c r="BR179" s="22">
        <v>1</v>
      </c>
      <c r="BS179" s="22">
        <v>1</v>
      </c>
      <c r="BT179" s="22">
        <v>1</v>
      </c>
      <c r="BU179" s="22">
        <v>1</v>
      </c>
      <c r="BV179" s="22">
        <v>1</v>
      </c>
      <c r="BW179" s="22">
        <v>1</v>
      </c>
      <c r="BX179" s="22">
        <v>1</v>
      </c>
      <c r="BY179" s="22">
        <v>1</v>
      </c>
    </row>
    <row r="180" spans="1:77" hidden="1" outlineLevel="2">
      <c r="A180" s="14" t="s">
        <v>529</v>
      </c>
      <c r="B180" s="14" t="s">
        <v>530</v>
      </c>
      <c r="C180" s="15" t="s">
        <v>22</v>
      </c>
      <c r="D180" s="15" t="s">
        <v>471</v>
      </c>
      <c r="E180" s="15" t="s">
        <v>472</v>
      </c>
      <c r="F180" s="16">
        <f t="shared" ref="F180:F185" si="8">+$F$178/7</f>
        <v>24665476.959090285</v>
      </c>
      <c r="G180" s="13"/>
      <c r="H180" s="13"/>
      <c r="I180" s="13"/>
      <c r="J180" s="13">
        <v>0.6</v>
      </c>
      <c r="K180" s="13">
        <v>1</v>
      </c>
      <c r="L180" s="13">
        <v>1</v>
      </c>
      <c r="M180" s="13">
        <v>1</v>
      </c>
      <c r="N180" s="13">
        <v>1</v>
      </c>
      <c r="O180" s="13">
        <v>1</v>
      </c>
      <c r="P180" s="13">
        <v>1</v>
      </c>
      <c r="Q180" s="13">
        <v>1</v>
      </c>
      <c r="R180" s="13">
        <v>1</v>
      </c>
      <c r="S180" s="13">
        <v>1</v>
      </c>
      <c r="T180" s="13">
        <v>1</v>
      </c>
      <c r="U180" s="13">
        <v>1</v>
      </c>
      <c r="V180" s="13">
        <v>1</v>
      </c>
      <c r="W180" s="13">
        <v>1</v>
      </c>
      <c r="X180" s="13">
        <v>1</v>
      </c>
      <c r="Y180" s="13">
        <v>1</v>
      </c>
      <c r="Z180" s="13">
        <v>1</v>
      </c>
      <c r="AA180" s="13">
        <v>1</v>
      </c>
      <c r="AB180" s="13">
        <v>1</v>
      </c>
      <c r="AC180" s="13">
        <v>1</v>
      </c>
      <c r="AD180" s="13">
        <v>1</v>
      </c>
      <c r="AE180" s="13">
        <v>1</v>
      </c>
      <c r="AF180" s="13">
        <v>1</v>
      </c>
      <c r="AG180" s="13">
        <v>1</v>
      </c>
      <c r="AH180" s="13">
        <v>1</v>
      </c>
      <c r="AI180" s="13">
        <v>1</v>
      </c>
      <c r="AJ180" s="13">
        <v>1</v>
      </c>
      <c r="AK180" s="13">
        <v>1</v>
      </c>
      <c r="AL180" s="13">
        <v>1</v>
      </c>
      <c r="AM180" s="13">
        <v>1</v>
      </c>
      <c r="AN180" s="13">
        <v>1</v>
      </c>
      <c r="AO180" s="13">
        <v>1</v>
      </c>
      <c r="AQ180" s="13"/>
      <c r="AR180" s="13"/>
      <c r="AS180" s="13"/>
      <c r="AT180" s="13">
        <v>0.27</v>
      </c>
      <c r="AU180" s="13">
        <v>1</v>
      </c>
      <c r="AV180" s="13">
        <v>1</v>
      </c>
      <c r="AW180" s="13">
        <v>1</v>
      </c>
      <c r="AX180" s="13">
        <v>1</v>
      </c>
      <c r="AY180" s="13">
        <v>1</v>
      </c>
      <c r="AZ180" s="13">
        <v>1</v>
      </c>
      <c r="BA180" s="13">
        <v>1</v>
      </c>
      <c r="BB180" s="13">
        <v>1</v>
      </c>
      <c r="BC180" s="13">
        <v>1</v>
      </c>
      <c r="BD180" s="22">
        <v>1</v>
      </c>
      <c r="BE180" s="22">
        <v>1</v>
      </c>
      <c r="BF180" s="22">
        <v>1</v>
      </c>
      <c r="BG180" s="22">
        <v>1</v>
      </c>
      <c r="BH180" s="22">
        <v>1</v>
      </c>
      <c r="BI180" s="22">
        <v>1</v>
      </c>
      <c r="BJ180" s="22">
        <v>1</v>
      </c>
      <c r="BK180" s="22">
        <v>1</v>
      </c>
      <c r="BL180" s="22">
        <v>1</v>
      </c>
      <c r="BM180" s="22">
        <v>1</v>
      </c>
      <c r="BN180" s="22">
        <v>1</v>
      </c>
      <c r="BO180" s="22">
        <v>1</v>
      </c>
      <c r="BP180" s="22">
        <v>1</v>
      </c>
      <c r="BQ180" s="22">
        <v>1</v>
      </c>
      <c r="BR180" s="22">
        <v>1</v>
      </c>
      <c r="BS180" s="22">
        <v>1</v>
      </c>
      <c r="BT180" s="22">
        <v>1</v>
      </c>
      <c r="BU180" s="22">
        <v>1</v>
      </c>
      <c r="BV180" s="22">
        <v>1</v>
      </c>
      <c r="BW180" s="22">
        <v>1</v>
      </c>
      <c r="BX180" s="22">
        <v>1</v>
      </c>
      <c r="BY180" s="22">
        <v>1</v>
      </c>
    </row>
    <row r="181" spans="1:77" hidden="1" outlineLevel="2">
      <c r="A181" s="14" t="s">
        <v>531</v>
      </c>
      <c r="B181" s="14" t="s">
        <v>532</v>
      </c>
      <c r="C181" s="15" t="s">
        <v>22</v>
      </c>
      <c r="D181" s="15" t="s">
        <v>475</v>
      </c>
      <c r="E181" s="15" t="s">
        <v>533</v>
      </c>
      <c r="F181" s="16">
        <f t="shared" si="8"/>
        <v>24665476.959090285</v>
      </c>
      <c r="G181" s="13"/>
      <c r="H181" s="13"/>
      <c r="I181" s="13"/>
      <c r="J181" s="13"/>
      <c r="K181" s="13">
        <v>0.47</v>
      </c>
      <c r="L181" s="13">
        <v>1</v>
      </c>
      <c r="M181" s="13">
        <v>1</v>
      </c>
      <c r="N181" s="13">
        <v>1</v>
      </c>
      <c r="O181" s="13">
        <v>1</v>
      </c>
      <c r="P181" s="13">
        <v>1</v>
      </c>
      <c r="Q181" s="13">
        <v>1</v>
      </c>
      <c r="R181" s="13">
        <v>1</v>
      </c>
      <c r="S181" s="13">
        <v>1</v>
      </c>
      <c r="T181" s="13">
        <v>1</v>
      </c>
      <c r="U181" s="13">
        <v>1</v>
      </c>
      <c r="V181" s="13">
        <v>1</v>
      </c>
      <c r="W181" s="13">
        <v>1</v>
      </c>
      <c r="X181" s="13">
        <v>1</v>
      </c>
      <c r="Y181" s="13">
        <v>1</v>
      </c>
      <c r="Z181" s="13">
        <v>1</v>
      </c>
      <c r="AA181" s="13">
        <v>1</v>
      </c>
      <c r="AB181" s="13">
        <v>1</v>
      </c>
      <c r="AC181" s="13">
        <v>1</v>
      </c>
      <c r="AD181" s="13">
        <v>1</v>
      </c>
      <c r="AE181" s="13">
        <v>1</v>
      </c>
      <c r="AF181" s="13">
        <v>1</v>
      </c>
      <c r="AG181" s="13">
        <v>1</v>
      </c>
      <c r="AH181" s="13">
        <v>1</v>
      </c>
      <c r="AI181" s="13">
        <v>1</v>
      </c>
      <c r="AJ181" s="13">
        <v>1</v>
      </c>
      <c r="AK181" s="13">
        <v>1</v>
      </c>
      <c r="AL181" s="13">
        <v>1</v>
      </c>
      <c r="AM181" s="13">
        <v>1</v>
      </c>
      <c r="AN181" s="13">
        <v>1</v>
      </c>
      <c r="AO181" s="13">
        <v>1</v>
      </c>
      <c r="AQ181" s="13"/>
      <c r="AR181" s="13"/>
      <c r="AS181" s="13"/>
      <c r="AT181" s="13"/>
      <c r="AU181" s="13">
        <v>7.0000000000000007E-2</v>
      </c>
      <c r="AV181" s="13">
        <v>0.87</v>
      </c>
      <c r="AW181" s="13">
        <v>1</v>
      </c>
      <c r="AX181" s="13">
        <v>1</v>
      </c>
      <c r="AY181" s="13">
        <v>1</v>
      </c>
      <c r="AZ181" s="13">
        <v>1</v>
      </c>
      <c r="BA181" s="13">
        <v>1</v>
      </c>
      <c r="BB181" s="13">
        <v>1</v>
      </c>
      <c r="BC181" s="13">
        <v>1</v>
      </c>
      <c r="BD181" s="22">
        <v>1</v>
      </c>
      <c r="BE181" s="22">
        <v>1</v>
      </c>
      <c r="BF181" s="22">
        <v>1</v>
      </c>
      <c r="BG181" s="22">
        <v>1</v>
      </c>
      <c r="BH181" s="22">
        <v>1</v>
      </c>
      <c r="BI181" s="22">
        <v>1</v>
      </c>
      <c r="BJ181" s="22">
        <v>1</v>
      </c>
      <c r="BK181" s="22">
        <v>1</v>
      </c>
      <c r="BL181" s="22">
        <v>1</v>
      </c>
      <c r="BM181" s="22">
        <v>1</v>
      </c>
      <c r="BN181" s="22">
        <v>1</v>
      </c>
      <c r="BO181" s="22">
        <v>1</v>
      </c>
      <c r="BP181" s="22">
        <v>1</v>
      </c>
      <c r="BQ181" s="22">
        <v>1</v>
      </c>
      <c r="BR181" s="22">
        <v>1</v>
      </c>
      <c r="BS181" s="22">
        <v>1</v>
      </c>
      <c r="BT181" s="22">
        <v>1</v>
      </c>
      <c r="BU181" s="22">
        <v>1</v>
      </c>
      <c r="BV181" s="22">
        <v>1</v>
      </c>
      <c r="BW181" s="22">
        <v>1</v>
      </c>
      <c r="BX181" s="22">
        <v>1</v>
      </c>
      <c r="BY181" s="22">
        <v>1</v>
      </c>
    </row>
    <row r="182" spans="1:77" hidden="1" outlineLevel="2">
      <c r="A182" s="14" t="s">
        <v>534</v>
      </c>
      <c r="B182" s="14" t="s">
        <v>535</v>
      </c>
      <c r="C182" s="15" t="s">
        <v>478</v>
      </c>
      <c r="D182" s="15" t="s">
        <v>147</v>
      </c>
      <c r="E182" s="15" t="s">
        <v>92</v>
      </c>
      <c r="F182" s="16">
        <f t="shared" si="8"/>
        <v>24665476.959090285</v>
      </c>
      <c r="G182" s="13"/>
      <c r="H182" s="13"/>
      <c r="I182" s="13"/>
      <c r="J182" s="13"/>
      <c r="K182" s="13"/>
      <c r="L182" s="13">
        <v>0.03</v>
      </c>
      <c r="M182" s="13">
        <v>0.14000000000000001</v>
      </c>
      <c r="N182" s="13">
        <v>0.25</v>
      </c>
      <c r="O182" s="13">
        <v>0.36</v>
      </c>
      <c r="P182" s="13">
        <v>0.47</v>
      </c>
      <c r="Q182" s="13">
        <v>0.57999999999999996</v>
      </c>
      <c r="R182" s="13">
        <v>0.68</v>
      </c>
      <c r="S182" s="13">
        <v>0.78</v>
      </c>
      <c r="T182" s="13">
        <v>0.89</v>
      </c>
      <c r="U182" s="13">
        <v>1</v>
      </c>
      <c r="V182" s="13">
        <v>1</v>
      </c>
      <c r="W182" s="13">
        <v>1</v>
      </c>
      <c r="X182" s="13">
        <v>1</v>
      </c>
      <c r="Y182" s="13">
        <v>1</v>
      </c>
      <c r="Z182" s="13">
        <v>1</v>
      </c>
      <c r="AA182" s="13">
        <v>1</v>
      </c>
      <c r="AB182" s="13">
        <v>1</v>
      </c>
      <c r="AC182" s="13">
        <v>1</v>
      </c>
      <c r="AD182" s="13">
        <v>1</v>
      </c>
      <c r="AE182" s="13">
        <v>1</v>
      </c>
      <c r="AF182" s="13">
        <v>1</v>
      </c>
      <c r="AG182" s="13">
        <v>1</v>
      </c>
      <c r="AH182" s="13">
        <v>1</v>
      </c>
      <c r="AI182" s="13">
        <v>1</v>
      </c>
      <c r="AJ182" s="13">
        <v>1</v>
      </c>
      <c r="AK182" s="13">
        <v>1</v>
      </c>
      <c r="AL182" s="13">
        <v>1</v>
      </c>
      <c r="AM182" s="13">
        <v>1</v>
      </c>
      <c r="AN182" s="13">
        <v>1</v>
      </c>
      <c r="AO182" s="13">
        <v>1</v>
      </c>
      <c r="AQ182" s="13"/>
      <c r="AR182" s="13"/>
      <c r="AS182" s="13"/>
      <c r="AT182" s="13"/>
      <c r="AU182" s="13"/>
      <c r="AV182" s="13"/>
      <c r="AW182" s="13">
        <v>0.08</v>
      </c>
      <c r="AX182" s="13">
        <v>0.23</v>
      </c>
      <c r="AY182" s="13">
        <v>0.33</v>
      </c>
      <c r="AZ182" s="13">
        <v>0.43</v>
      </c>
      <c r="BA182" s="13">
        <v>0.53</v>
      </c>
      <c r="BB182" s="13">
        <v>0.63</v>
      </c>
      <c r="BC182" s="13">
        <v>0.78</v>
      </c>
      <c r="BD182" s="22">
        <v>0.8</v>
      </c>
      <c r="BE182" s="22">
        <v>1</v>
      </c>
      <c r="BF182" s="22">
        <v>1</v>
      </c>
      <c r="BG182" s="22">
        <v>1</v>
      </c>
      <c r="BH182" s="22">
        <v>1</v>
      </c>
      <c r="BI182" s="22">
        <v>1</v>
      </c>
      <c r="BJ182" s="22">
        <v>1</v>
      </c>
      <c r="BK182" s="22">
        <v>1</v>
      </c>
      <c r="BL182" s="22">
        <v>1</v>
      </c>
      <c r="BM182" s="22">
        <v>1</v>
      </c>
      <c r="BN182" s="22">
        <v>1</v>
      </c>
      <c r="BO182" s="22">
        <v>1</v>
      </c>
      <c r="BP182" s="22">
        <v>1</v>
      </c>
      <c r="BQ182" s="22">
        <v>1</v>
      </c>
      <c r="BR182" s="22">
        <v>1</v>
      </c>
      <c r="BS182" s="22">
        <v>1</v>
      </c>
      <c r="BT182" s="22">
        <v>1</v>
      </c>
      <c r="BU182" s="22">
        <v>1</v>
      </c>
      <c r="BV182" s="22">
        <v>1</v>
      </c>
      <c r="BW182" s="22">
        <v>1</v>
      </c>
      <c r="BX182" s="22">
        <v>1</v>
      </c>
      <c r="BY182" s="22">
        <v>1</v>
      </c>
    </row>
    <row r="183" spans="1:77" hidden="1" outlineLevel="2">
      <c r="A183" s="14" t="s">
        <v>536</v>
      </c>
      <c r="B183" s="14" t="s">
        <v>537</v>
      </c>
      <c r="C183" s="15" t="s">
        <v>168</v>
      </c>
      <c r="D183" s="15" t="s">
        <v>293</v>
      </c>
      <c r="E183" s="15" t="s">
        <v>351</v>
      </c>
      <c r="F183" s="16">
        <f t="shared" si="8"/>
        <v>24665476.959090285</v>
      </c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>
        <v>1</v>
      </c>
      <c r="W183" s="13">
        <v>1</v>
      </c>
      <c r="X183" s="13">
        <v>1</v>
      </c>
      <c r="Y183" s="13">
        <v>1</v>
      </c>
      <c r="Z183" s="13">
        <v>1</v>
      </c>
      <c r="AA183" s="13">
        <v>1</v>
      </c>
      <c r="AB183" s="13">
        <v>1</v>
      </c>
      <c r="AC183" s="13">
        <v>1</v>
      </c>
      <c r="AD183" s="13">
        <v>1</v>
      </c>
      <c r="AE183" s="13">
        <v>1</v>
      </c>
      <c r="AF183" s="13">
        <v>1</v>
      </c>
      <c r="AG183" s="13">
        <v>1</v>
      </c>
      <c r="AH183" s="13">
        <v>1</v>
      </c>
      <c r="AI183" s="13">
        <v>1</v>
      </c>
      <c r="AJ183" s="13">
        <v>1</v>
      </c>
      <c r="AK183" s="13">
        <v>1</v>
      </c>
      <c r="AL183" s="13">
        <v>1</v>
      </c>
      <c r="AM183" s="13">
        <v>1</v>
      </c>
      <c r="AN183" s="13">
        <v>1</v>
      </c>
      <c r="AO183" s="13">
        <v>1</v>
      </c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22">
        <v>0</v>
      </c>
      <c r="BE183" s="22">
        <v>1</v>
      </c>
      <c r="BF183" s="22">
        <v>1</v>
      </c>
      <c r="BG183" s="22">
        <v>1</v>
      </c>
      <c r="BH183" s="22">
        <v>1</v>
      </c>
      <c r="BI183" s="22">
        <v>1</v>
      </c>
      <c r="BJ183" s="22">
        <v>1</v>
      </c>
      <c r="BK183" s="22">
        <v>1</v>
      </c>
      <c r="BL183" s="22">
        <v>1</v>
      </c>
      <c r="BM183" s="22">
        <v>1</v>
      </c>
      <c r="BN183" s="22">
        <v>1</v>
      </c>
      <c r="BO183" s="22">
        <v>1</v>
      </c>
      <c r="BP183" s="22">
        <v>1</v>
      </c>
      <c r="BQ183" s="22">
        <v>1</v>
      </c>
      <c r="BR183" s="22">
        <v>1</v>
      </c>
      <c r="BS183" s="22">
        <v>1</v>
      </c>
      <c r="BT183" s="22">
        <v>1</v>
      </c>
      <c r="BU183" s="22">
        <v>1</v>
      </c>
      <c r="BV183" s="22">
        <v>1</v>
      </c>
      <c r="BW183" s="22">
        <v>1</v>
      </c>
      <c r="BX183" s="22">
        <v>1</v>
      </c>
      <c r="BY183" s="22">
        <v>1</v>
      </c>
    </row>
    <row r="184" spans="1:77" hidden="1" outlineLevel="2">
      <c r="A184" s="14" t="s">
        <v>538</v>
      </c>
      <c r="B184" s="14" t="s">
        <v>539</v>
      </c>
      <c r="C184" s="15" t="s">
        <v>286</v>
      </c>
      <c r="D184" s="15" t="s">
        <v>540</v>
      </c>
      <c r="E184" s="15" t="s">
        <v>47</v>
      </c>
      <c r="F184" s="16">
        <f t="shared" si="8"/>
        <v>24665476.959090285</v>
      </c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>
        <v>7.0000000000000007E-2</v>
      </c>
      <c r="W184" s="13">
        <v>0.36</v>
      </c>
      <c r="X184" s="13">
        <v>0.64</v>
      </c>
      <c r="Y184" s="13">
        <v>0.93</v>
      </c>
      <c r="Z184" s="13">
        <v>1</v>
      </c>
      <c r="AA184" s="13">
        <v>1</v>
      </c>
      <c r="AB184" s="13">
        <v>1</v>
      </c>
      <c r="AC184" s="13">
        <v>1</v>
      </c>
      <c r="AD184" s="13">
        <v>1</v>
      </c>
      <c r="AE184" s="13">
        <v>1</v>
      </c>
      <c r="AF184" s="13">
        <v>1</v>
      </c>
      <c r="AG184" s="13">
        <v>1</v>
      </c>
      <c r="AH184" s="13">
        <v>1</v>
      </c>
      <c r="AI184" s="13">
        <v>1</v>
      </c>
      <c r="AJ184" s="13">
        <v>1</v>
      </c>
      <c r="AK184" s="13">
        <v>1</v>
      </c>
      <c r="AL184" s="13">
        <v>1</v>
      </c>
      <c r="AM184" s="13">
        <v>1</v>
      </c>
      <c r="AN184" s="13">
        <v>1</v>
      </c>
      <c r="AO184" s="13">
        <v>1</v>
      </c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22">
        <v>0</v>
      </c>
      <c r="BE184" s="22">
        <v>0.18</v>
      </c>
      <c r="BF184" s="22">
        <v>0.8</v>
      </c>
      <c r="BG184" s="22">
        <v>0.8</v>
      </c>
      <c r="BH184" s="22">
        <v>1</v>
      </c>
      <c r="BI184" s="22">
        <v>1</v>
      </c>
      <c r="BJ184" s="22">
        <v>1</v>
      </c>
      <c r="BK184" s="22">
        <v>1</v>
      </c>
      <c r="BL184" s="22">
        <v>1</v>
      </c>
      <c r="BM184" s="22">
        <v>1</v>
      </c>
      <c r="BN184" s="22">
        <v>1</v>
      </c>
      <c r="BO184" s="22">
        <v>1</v>
      </c>
      <c r="BP184" s="22">
        <v>1</v>
      </c>
      <c r="BQ184" s="22">
        <v>1</v>
      </c>
      <c r="BR184" s="22">
        <v>1</v>
      </c>
      <c r="BS184" s="22">
        <v>1</v>
      </c>
      <c r="BT184" s="22">
        <v>1</v>
      </c>
      <c r="BU184" s="22">
        <v>1</v>
      </c>
      <c r="BV184" s="22">
        <v>1</v>
      </c>
      <c r="BW184" s="22">
        <v>1</v>
      </c>
      <c r="BX184" s="22">
        <v>1</v>
      </c>
      <c r="BY184" s="22">
        <v>1</v>
      </c>
    </row>
    <row r="185" spans="1:77" hidden="1" outlineLevel="2">
      <c r="A185" s="14" t="s">
        <v>541</v>
      </c>
      <c r="B185" s="14" t="s">
        <v>542</v>
      </c>
      <c r="C185" s="15" t="s">
        <v>340</v>
      </c>
      <c r="D185" s="15" t="s">
        <v>543</v>
      </c>
      <c r="E185" s="15" t="s">
        <v>460</v>
      </c>
      <c r="F185" s="16">
        <f t="shared" si="8"/>
        <v>24665476.959090285</v>
      </c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>
        <v>1</v>
      </c>
      <c r="AA185" s="13">
        <v>1</v>
      </c>
      <c r="AB185" s="13">
        <v>1</v>
      </c>
      <c r="AC185" s="13">
        <v>1</v>
      </c>
      <c r="AD185" s="13">
        <v>1</v>
      </c>
      <c r="AE185" s="13">
        <v>1</v>
      </c>
      <c r="AF185" s="13">
        <v>1</v>
      </c>
      <c r="AG185" s="13">
        <v>1</v>
      </c>
      <c r="AH185" s="13">
        <v>1</v>
      </c>
      <c r="AI185" s="13">
        <v>1</v>
      </c>
      <c r="AJ185" s="13">
        <v>1</v>
      </c>
      <c r="AK185" s="13">
        <v>1</v>
      </c>
      <c r="AL185" s="13">
        <v>1</v>
      </c>
      <c r="AM185" s="13">
        <v>1</v>
      </c>
      <c r="AN185" s="13">
        <v>1</v>
      </c>
      <c r="AO185" s="13">
        <v>1</v>
      </c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22">
        <v>0</v>
      </c>
      <c r="BE185" s="22">
        <v>0</v>
      </c>
      <c r="BF185" s="22">
        <v>0</v>
      </c>
      <c r="BG185" s="22">
        <v>0</v>
      </c>
      <c r="BH185" s="22">
        <v>0</v>
      </c>
      <c r="BI185" s="22">
        <v>0</v>
      </c>
      <c r="BJ185" s="22">
        <v>0</v>
      </c>
      <c r="BK185" s="22">
        <v>0</v>
      </c>
      <c r="BL185" s="22">
        <v>1</v>
      </c>
      <c r="BM185" s="22">
        <v>1</v>
      </c>
      <c r="BN185" s="22">
        <v>1</v>
      </c>
      <c r="BO185" s="22">
        <v>1</v>
      </c>
      <c r="BP185" s="22">
        <v>1</v>
      </c>
      <c r="BQ185" s="22">
        <v>1</v>
      </c>
      <c r="BR185" s="22">
        <v>1</v>
      </c>
      <c r="BS185" s="22">
        <v>1</v>
      </c>
      <c r="BT185" s="22">
        <v>1</v>
      </c>
      <c r="BU185" s="22">
        <v>1</v>
      </c>
      <c r="BV185" s="22">
        <v>1</v>
      </c>
      <c r="BW185" s="22">
        <v>1</v>
      </c>
      <c r="BX185" s="22">
        <v>1</v>
      </c>
      <c r="BY185" s="22">
        <v>1</v>
      </c>
    </row>
    <row r="186" spans="1:77" hidden="1" outlineLevel="2">
      <c r="A186" s="5" t="s">
        <v>544</v>
      </c>
      <c r="B186" s="5" t="s">
        <v>545</v>
      </c>
      <c r="C186" s="6" t="s">
        <v>465</v>
      </c>
      <c r="D186" s="6" t="s">
        <v>165</v>
      </c>
      <c r="E186" s="6" t="s">
        <v>47</v>
      </c>
      <c r="F186" s="7">
        <f>+$F$153/5</f>
        <v>172658338.71363199</v>
      </c>
      <c r="G186" s="13"/>
      <c r="H186" s="13"/>
      <c r="I186" s="13">
        <v>0.05</v>
      </c>
      <c r="J186" s="13">
        <v>0.11</v>
      </c>
      <c r="K186" s="13">
        <v>0.17</v>
      </c>
      <c r="L186" s="13">
        <v>0.22</v>
      </c>
      <c r="M186" s="13">
        <v>0.28000000000000003</v>
      </c>
      <c r="N186" s="13">
        <v>0.34</v>
      </c>
      <c r="O186" s="13">
        <v>0.4</v>
      </c>
      <c r="P186" s="13">
        <v>0.45</v>
      </c>
      <c r="Q186" s="13">
        <v>0.51</v>
      </c>
      <c r="R186" s="13">
        <v>0.56999999999999995</v>
      </c>
      <c r="S186" s="13">
        <v>0.63</v>
      </c>
      <c r="T186" s="13">
        <v>0.69</v>
      </c>
      <c r="U186" s="13">
        <v>0.75</v>
      </c>
      <c r="V186" s="13">
        <v>0.81</v>
      </c>
      <c r="W186" s="13">
        <v>0.87</v>
      </c>
      <c r="X186" s="13">
        <v>0.93</v>
      </c>
      <c r="Y186" s="13">
        <v>0.99</v>
      </c>
      <c r="Z186" s="13">
        <v>1</v>
      </c>
      <c r="AA186" s="13">
        <v>1</v>
      </c>
      <c r="AB186" s="13">
        <v>1</v>
      </c>
      <c r="AC186" s="13">
        <v>1</v>
      </c>
      <c r="AD186" s="13">
        <v>1</v>
      </c>
      <c r="AE186" s="13">
        <v>1</v>
      </c>
      <c r="AF186" s="13">
        <v>1</v>
      </c>
      <c r="AG186" s="13">
        <v>1</v>
      </c>
      <c r="AH186" s="13">
        <v>1</v>
      </c>
      <c r="AI186" s="13">
        <v>1</v>
      </c>
      <c r="AJ186" s="13">
        <v>1</v>
      </c>
      <c r="AK186" s="13">
        <v>1</v>
      </c>
      <c r="AL186" s="13">
        <v>1</v>
      </c>
      <c r="AM186" s="13">
        <v>1</v>
      </c>
      <c r="AN186" s="13">
        <v>1</v>
      </c>
      <c r="AO186" s="13">
        <v>1</v>
      </c>
      <c r="AQ186" s="13"/>
      <c r="AR186" s="13"/>
      <c r="AS186" s="13">
        <v>0.03</v>
      </c>
      <c r="AT186" s="13">
        <v>0.09</v>
      </c>
      <c r="AU186" s="13">
        <v>0.14000000000000001</v>
      </c>
      <c r="AV186" s="13">
        <v>0.19</v>
      </c>
      <c r="AW186" s="13">
        <v>0.25</v>
      </c>
      <c r="AX186" s="13">
        <v>0.33</v>
      </c>
      <c r="AY186" s="13">
        <v>0.38</v>
      </c>
      <c r="AZ186" s="13">
        <v>0.44</v>
      </c>
      <c r="BA186" s="13">
        <v>0.49</v>
      </c>
      <c r="BB186" s="13">
        <v>0.55000000000000004</v>
      </c>
      <c r="BC186" s="13">
        <v>0.63</v>
      </c>
      <c r="BD186" s="22">
        <v>0.7</v>
      </c>
      <c r="BE186" s="22">
        <v>0.79</v>
      </c>
      <c r="BF186" s="22">
        <v>0.83</v>
      </c>
      <c r="BG186" s="22">
        <v>0.83</v>
      </c>
      <c r="BH186" s="20">
        <v>0.98</v>
      </c>
      <c r="BI186" s="20">
        <v>0.98</v>
      </c>
      <c r="BJ186" s="20">
        <v>0.98</v>
      </c>
      <c r="BK186" s="20">
        <v>0.98</v>
      </c>
      <c r="BL186" s="20">
        <v>0.98</v>
      </c>
      <c r="BM186" s="20">
        <v>0.98</v>
      </c>
      <c r="BN186" s="20">
        <v>0.98</v>
      </c>
      <c r="BO186" s="20">
        <v>1</v>
      </c>
      <c r="BP186" s="20">
        <v>1</v>
      </c>
      <c r="BQ186" s="20">
        <v>1</v>
      </c>
      <c r="BR186" s="20">
        <v>1</v>
      </c>
      <c r="BS186" s="20">
        <v>1</v>
      </c>
      <c r="BT186" s="20">
        <v>1</v>
      </c>
      <c r="BU186" s="20">
        <v>1</v>
      </c>
      <c r="BV186" s="20">
        <v>1</v>
      </c>
      <c r="BW186" s="20">
        <v>1</v>
      </c>
      <c r="BX186" s="20">
        <v>1</v>
      </c>
      <c r="BY186" s="20">
        <v>1</v>
      </c>
    </row>
    <row r="187" spans="1:77" hidden="1" outlineLevel="2">
      <c r="A187" s="14" t="s">
        <v>546</v>
      </c>
      <c r="B187" s="14" t="s">
        <v>547</v>
      </c>
      <c r="C187" s="15" t="s">
        <v>168</v>
      </c>
      <c r="D187" s="15" t="s">
        <v>165</v>
      </c>
      <c r="E187" s="15" t="s">
        <v>493</v>
      </c>
      <c r="F187" s="16">
        <f>+$F$186/7</f>
        <v>24665476.959090285</v>
      </c>
      <c r="G187" s="13"/>
      <c r="H187" s="13"/>
      <c r="I187" s="13">
        <v>1</v>
      </c>
      <c r="J187" s="13">
        <v>1</v>
      </c>
      <c r="K187" s="13">
        <v>1</v>
      </c>
      <c r="L187" s="13">
        <v>1</v>
      </c>
      <c r="M187" s="13">
        <v>1</v>
      </c>
      <c r="N187" s="13">
        <v>1</v>
      </c>
      <c r="O187" s="13">
        <v>1</v>
      </c>
      <c r="P187" s="13">
        <v>1</v>
      </c>
      <c r="Q187" s="13">
        <v>1</v>
      </c>
      <c r="R187" s="13">
        <v>1</v>
      </c>
      <c r="S187" s="13">
        <v>1</v>
      </c>
      <c r="T187" s="13">
        <v>1</v>
      </c>
      <c r="U187" s="13">
        <v>1</v>
      </c>
      <c r="V187" s="13">
        <v>1</v>
      </c>
      <c r="W187" s="13">
        <v>1</v>
      </c>
      <c r="X187" s="13">
        <v>1</v>
      </c>
      <c r="Y187" s="13">
        <v>1</v>
      </c>
      <c r="Z187" s="13">
        <v>1</v>
      </c>
      <c r="AA187" s="13">
        <v>1</v>
      </c>
      <c r="AB187" s="13">
        <v>1</v>
      </c>
      <c r="AC187" s="13">
        <v>1</v>
      </c>
      <c r="AD187" s="13">
        <v>1</v>
      </c>
      <c r="AE187" s="13">
        <v>1</v>
      </c>
      <c r="AF187" s="13">
        <v>1</v>
      </c>
      <c r="AG187" s="13">
        <v>1</v>
      </c>
      <c r="AH187" s="13">
        <v>1</v>
      </c>
      <c r="AI187" s="13">
        <v>1</v>
      </c>
      <c r="AJ187" s="13">
        <v>1</v>
      </c>
      <c r="AK187" s="13">
        <v>1</v>
      </c>
      <c r="AL187" s="13">
        <v>1</v>
      </c>
      <c r="AM187" s="13">
        <v>1</v>
      </c>
      <c r="AN187" s="13">
        <v>1</v>
      </c>
      <c r="AO187" s="13">
        <v>1</v>
      </c>
      <c r="AQ187" s="13"/>
      <c r="AR187" s="13"/>
      <c r="AS187" s="13">
        <v>0.7</v>
      </c>
      <c r="AT187" s="13">
        <v>1</v>
      </c>
      <c r="AU187" s="13">
        <v>1</v>
      </c>
      <c r="AV187" s="13">
        <v>1</v>
      </c>
      <c r="AW187" s="13">
        <v>1</v>
      </c>
      <c r="AX187" s="13">
        <v>1</v>
      </c>
      <c r="AY187" s="13">
        <v>1</v>
      </c>
      <c r="AZ187" s="13">
        <v>1</v>
      </c>
      <c r="BA187" s="13">
        <v>1</v>
      </c>
      <c r="BB187" s="13">
        <v>1</v>
      </c>
      <c r="BC187" s="13">
        <v>1</v>
      </c>
      <c r="BD187" s="22">
        <v>1</v>
      </c>
      <c r="BE187" s="22">
        <v>1</v>
      </c>
      <c r="BF187" s="22">
        <v>1</v>
      </c>
      <c r="BG187" s="22">
        <v>1</v>
      </c>
      <c r="BH187" s="22">
        <v>1</v>
      </c>
      <c r="BI187" s="22">
        <v>1</v>
      </c>
      <c r="BJ187" s="22">
        <v>1</v>
      </c>
      <c r="BK187" s="22">
        <v>1</v>
      </c>
      <c r="BL187" s="22">
        <v>1</v>
      </c>
      <c r="BM187" s="22">
        <v>1</v>
      </c>
      <c r="BN187" s="22">
        <v>1</v>
      </c>
      <c r="BO187" s="22">
        <v>1</v>
      </c>
      <c r="BP187" s="22">
        <v>1</v>
      </c>
      <c r="BQ187" s="22">
        <v>1</v>
      </c>
      <c r="BR187" s="22">
        <v>1</v>
      </c>
      <c r="BS187" s="22">
        <v>1</v>
      </c>
      <c r="BT187" s="22">
        <v>1</v>
      </c>
      <c r="BU187" s="22">
        <v>1</v>
      </c>
      <c r="BV187" s="22">
        <v>1</v>
      </c>
      <c r="BW187" s="22">
        <v>1</v>
      </c>
      <c r="BX187" s="22">
        <v>1</v>
      </c>
      <c r="BY187" s="22">
        <v>1</v>
      </c>
    </row>
    <row r="188" spans="1:77" hidden="1" outlineLevel="2">
      <c r="A188" s="14" t="s">
        <v>548</v>
      </c>
      <c r="B188" s="14" t="s">
        <v>549</v>
      </c>
      <c r="C188" s="15" t="s">
        <v>22</v>
      </c>
      <c r="D188" s="15" t="s">
        <v>154</v>
      </c>
      <c r="E188" s="15" t="s">
        <v>496</v>
      </c>
      <c r="F188" s="16">
        <f t="shared" ref="F188:F193" si="9">+$F$186/7</f>
        <v>24665476.959090285</v>
      </c>
      <c r="G188" s="13"/>
      <c r="H188" s="13"/>
      <c r="I188" s="13">
        <v>7.0000000000000007E-2</v>
      </c>
      <c r="J188" s="13">
        <v>0.93</v>
      </c>
      <c r="K188" s="13">
        <v>1</v>
      </c>
      <c r="L188" s="13">
        <v>1</v>
      </c>
      <c r="M188" s="13">
        <v>1</v>
      </c>
      <c r="N188" s="13">
        <v>1</v>
      </c>
      <c r="O188" s="13">
        <v>1</v>
      </c>
      <c r="P188" s="13">
        <v>1</v>
      </c>
      <c r="Q188" s="13">
        <v>1</v>
      </c>
      <c r="R188" s="13">
        <v>1</v>
      </c>
      <c r="S188" s="13">
        <v>1</v>
      </c>
      <c r="T188" s="13">
        <v>1</v>
      </c>
      <c r="U188" s="13">
        <v>1</v>
      </c>
      <c r="V188" s="13">
        <v>1</v>
      </c>
      <c r="W188" s="13">
        <v>1</v>
      </c>
      <c r="X188" s="13">
        <v>1</v>
      </c>
      <c r="Y188" s="13">
        <v>1</v>
      </c>
      <c r="Z188" s="13">
        <v>1</v>
      </c>
      <c r="AA188" s="13">
        <v>1</v>
      </c>
      <c r="AB188" s="13">
        <v>1</v>
      </c>
      <c r="AC188" s="13">
        <v>1</v>
      </c>
      <c r="AD188" s="13">
        <v>1</v>
      </c>
      <c r="AE188" s="13">
        <v>1</v>
      </c>
      <c r="AF188" s="13">
        <v>1</v>
      </c>
      <c r="AG188" s="13">
        <v>1</v>
      </c>
      <c r="AH188" s="13">
        <v>1</v>
      </c>
      <c r="AI188" s="13">
        <v>1</v>
      </c>
      <c r="AJ188" s="13">
        <v>1</v>
      </c>
      <c r="AK188" s="13">
        <v>1</v>
      </c>
      <c r="AL188" s="13">
        <v>1</v>
      </c>
      <c r="AM188" s="13">
        <v>1</v>
      </c>
      <c r="AN188" s="13">
        <v>1</v>
      </c>
      <c r="AO188" s="13">
        <v>1</v>
      </c>
      <c r="AQ188" s="13"/>
      <c r="AR188" s="13"/>
      <c r="AS188" s="13"/>
      <c r="AT188" s="13">
        <v>0.6</v>
      </c>
      <c r="AU188" s="13">
        <v>1</v>
      </c>
      <c r="AV188" s="13">
        <v>1</v>
      </c>
      <c r="AW188" s="13">
        <v>1</v>
      </c>
      <c r="AX188" s="13">
        <v>1</v>
      </c>
      <c r="AY188" s="13">
        <v>1</v>
      </c>
      <c r="AZ188" s="13">
        <v>1</v>
      </c>
      <c r="BA188" s="13">
        <v>1</v>
      </c>
      <c r="BB188" s="13">
        <v>1</v>
      </c>
      <c r="BC188" s="13">
        <v>1</v>
      </c>
      <c r="BD188" s="22">
        <v>1</v>
      </c>
      <c r="BE188" s="22">
        <v>1</v>
      </c>
      <c r="BF188" s="22">
        <v>1</v>
      </c>
      <c r="BG188" s="22">
        <v>1</v>
      </c>
      <c r="BH188" s="22">
        <v>1</v>
      </c>
      <c r="BI188" s="22">
        <v>1</v>
      </c>
      <c r="BJ188" s="22">
        <v>1</v>
      </c>
      <c r="BK188" s="22">
        <v>1</v>
      </c>
      <c r="BL188" s="22">
        <v>1</v>
      </c>
      <c r="BM188" s="22">
        <v>1</v>
      </c>
      <c r="BN188" s="22">
        <v>1</v>
      </c>
      <c r="BO188" s="22">
        <v>1</v>
      </c>
      <c r="BP188" s="22">
        <v>1</v>
      </c>
      <c r="BQ188" s="22">
        <v>1</v>
      </c>
      <c r="BR188" s="22">
        <v>1</v>
      </c>
      <c r="BS188" s="22">
        <v>1</v>
      </c>
      <c r="BT188" s="22">
        <v>1</v>
      </c>
      <c r="BU188" s="22">
        <v>1</v>
      </c>
      <c r="BV188" s="22">
        <v>1</v>
      </c>
      <c r="BW188" s="22">
        <v>1</v>
      </c>
      <c r="BX188" s="22">
        <v>1</v>
      </c>
      <c r="BY188" s="22">
        <v>1</v>
      </c>
    </row>
    <row r="189" spans="1:77" hidden="1" outlineLevel="2">
      <c r="A189" s="14" t="s">
        <v>550</v>
      </c>
      <c r="B189" s="14" t="s">
        <v>551</v>
      </c>
      <c r="C189" s="15" t="s">
        <v>22</v>
      </c>
      <c r="D189" s="15" t="s">
        <v>82</v>
      </c>
      <c r="E189" s="15" t="s">
        <v>183</v>
      </c>
      <c r="F189" s="16">
        <f t="shared" si="9"/>
        <v>24665476.959090285</v>
      </c>
      <c r="G189" s="13"/>
      <c r="H189" s="13"/>
      <c r="I189" s="13"/>
      <c r="J189" s="13"/>
      <c r="K189" s="13">
        <v>0.8</v>
      </c>
      <c r="L189" s="13">
        <v>1</v>
      </c>
      <c r="M189" s="13">
        <v>1</v>
      </c>
      <c r="N189" s="13">
        <v>1</v>
      </c>
      <c r="O189" s="13">
        <v>1</v>
      </c>
      <c r="P189" s="13">
        <v>1</v>
      </c>
      <c r="Q189" s="13">
        <v>1</v>
      </c>
      <c r="R189" s="13">
        <v>1</v>
      </c>
      <c r="S189" s="13">
        <v>1</v>
      </c>
      <c r="T189" s="13">
        <v>1</v>
      </c>
      <c r="U189" s="13">
        <v>1</v>
      </c>
      <c r="V189" s="13">
        <v>1</v>
      </c>
      <c r="W189" s="13">
        <v>1</v>
      </c>
      <c r="X189" s="13">
        <v>1</v>
      </c>
      <c r="Y189" s="13">
        <v>1</v>
      </c>
      <c r="Z189" s="13">
        <v>1</v>
      </c>
      <c r="AA189" s="13">
        <v>1</v>
      </c>
      <c r="AB189" s="13">
        <v>1</v>
      </c>
      <c r="AC189" s="13">
        <v>1</v>
      </c>
      <c r="AD189" s="13">
        <v>1</v>
      </c>
      <c r="AE189" s="13">
        <v>1</v>
      </c>
      <c r="AF189" s="13">
        <v>1</v>
      </c>
      <c r="AG189" s="13">
        <v>1</v>
      </c>
      <c r="AH189" s="13">
        <v>1</v>
      </c>
      <c r="AI189" s="13">
        <v>1</v>
      </c>
      <c r="AJ189" s="13">
        <v>1</v>
      </c>
      <c r="AK189" s="13">
        <v>1</v>
      </c>
      <c r="AL189" s="13">
        <v>1</v>
      </c>
      <c r="AM189" s="13">
        <v>1</v>
      </c>
      <c r="AN189" s="13">
        <v>1</v>
      </c>
      <c r="AO189" s="13">
        <v>1</v>
      </c>
      <c r="AQ189" s="13"/>
      <c r="AR189" s="13"/>
      <c r="AS189" s="13"/>
      <c r="AT189" s="13"/>
      <c r="AU189" s="13">
        <v>0.4</v>
      </c>
      <c r="AV189" s="13">
        <v>1</v>
      </c>
      <c r="AW189" s="13">
        <v>1</v>
      </c>
      <c r="AX189" s="13">
        <v>1</v>
      </c>
      <c r="AY189" s="13">
        <v>1</v>
      </c>
      <c r="AZ189" s="13">
        <v>1</v>
      </c>
      <c r="BA189" s="13">
        <v>1</v>
      </c>
      <c r="BB189" s="13">
        <v>1</v>
      </c>
      <c r="BC189" s="13">
        <v>1</v>
      </c>
      <c r="BD189" s="22">
        <v>1</v>
      </c>
      <c r="BE189" s="22">
        <v>1</v>
      </c>
      <c r="BF189" s="22">
        <v>1</v>
      </c>
      <c r="BG189" s="22">
        <v>1</v>
      </c>
      <c r="BH189" s="22">
        <v>1</v>
      </c>
      <c r="BI189" s="22">
        <v>1</v>
      </c>
      <c r="BJ189" s="22">
        <v>1</v>
      </c>
      <c r="BK189" s="22">
        <v>1</v>
      </c>
      <c r="BL189" s="22">
        <v>1</v>
      </c>
      <c r="BM189" s="22">
        <v>1</v>
      </c>
      <c r="BN189" s="22">
        <v>1</v>
      </c>
      <c r="BO189" s="22">
        <v>1</v>
      </c>
      <c r="BP189" s="22">
        <v>1</v>
      </c>
      <c r="BQ189" s="22">
        <v>1</v>
      </c>
      <c r="BR189" s="22">
        <v>1</v>
      </c>
      <c r="BS189" s="22">
        <v>1</v>
      </c>
      <c r="BT189" s="22">
        <v>1</v>
      </c>
      <c r="BU189" s="22">
        <v>1</v>
      </c>
      <c r="BV189" s="22">
        <v>1</v>
      </c>
      <c r="BW189" s="22">
        <v>1</v>
      </c>
      <c r="BX189" s="22">
        <v>1</v>
      </c>
      <c r="BY189" s="22">
        <v>1</v>
      </c>
    </row>
    <row r="190" spans="1:77" hidden="1" outlineLevel="2">
      <c r="A190" s="14" t="s">
        <v>552</v>
      </c>
      <c r="B190" s="14" t="s">
        <v>553</v>
      </c>
      <c r="C190" s="15" t="s">
        <v>478</v>
      </c>
      <c r="D190" s="15" t="s">
        <v>44</v>
      </c>
      <c r="E190" s="15" t="s">
        <v>374</v>
      </c>
      <c r="F190" s="16">
        <f t="shared" si="9"/>
        <v>24665476.959090285</v>
      </c>
      <c r="G190" s="13"/>
      <c r="H190" s="13"/>
      <c r="I190" s="13"/>
      <c r="J190" s="13"/>
      <c r="K190" s="13"/>
      <c r="L190" s="13">
        <v>0.08</v>
      </c>
      <c r="M190" s="13">
        <v>0.18</v>
      </c>
      <c r="N190" s="13">
        <v>0.28999999999999998</v>
      </c>
      <c r="O190" s="13">
        <v>0.4</v>
      </c>
      <c r="P190" s="13">
        <v>0.51</v>
      </c>
      <c r="Q190" s="13">
        <v>0.62</v>
      </c>
      <c r="R190" s="13">
        <v>0.73</v>
      </c>
      <c r="S190" s="13">
        <v>0.83</v>
      </c>
      <c r="T190" s="13">
        <v>0.93</v>
      </c>
      <c r="U190" s="13">
        <v>1</v>
      </c>
      <c r="V190" s="13">
        <v>1</v>
      </c>
      <c r="W190" s="13">
        <v>1</v>
      </c>
      <c r="X190" s="13">
        <v>1</v>
      </c>
      <c r="Y190" s="13">
        <v>1</v>
      </c>
      <c r="Z190" s="13">
        <v>1</v>
      </c>
      <c r="AA190" s="13">
        <v>1</v>
      </c>
      <c r="AB190" s="13">
        <v>1</v>
      </c>
      <c r="AC190" s="13">
        <v>1</v>
      </c>
      <c r="AD190" s="13">
        <v>1</v>
      </c>
      <c r="AE190" s="13">
        <v>1</v>
      </c>
      <c r="AF190" s="13">
        <v>1</v>
      </c>
      <c r="AG190" s="13">
        <v>1</v>
      </c>
      <c r="AH190" s="13">
        <v>1</v>
      </c>
      <c r="AI190" s="13">
        <v>1</v>
      </c>
      <c r="AJ190" s="13">
        <v>1</v>
      </c>
      <c r="AK190" s="13">
        <v>1</v>
      </c>
      <c r="AL190" s="13">
        <v>1</v>
      </c>
      <c r="AM190" s="13">
        <v>1</v>
      </c>
      <c r="AN190" s="13">
        <v>1</v>
      </c>
      <c r="AO190" s="13">
        <v>1</v>
      </c>
      <c r="AQ190" s="13"/>
      <c r="AR190" s="13"/>
      <c r="AS190" s="13"/>
      <c r="AT190" s="13"/>
      <c r="AU190" s="13"/>
      <c r="AV190" s="13">
        <v>0.03</v>
      </c>
      <c r="AW190" s="13">
        <v>0.13</v>
      </c>
      <c r="AX190" s="13">
        <v>0.28000000000000003</v>
      </c>
      <c r="AY190" s="13">
        <v>0.38</v>
      </c>
      <c r="AZ190" s="13">
        <v>0.48</v>
      </c>
      <c r="BA190" s="13">
        <v>0.57999999999999996</v>
      </c>
      <c r="BB190" s="13">
        <v>0.68</v>
      </c>
      <c r="BC190" s="13">
        <v>0.83</v>
      </c>
      <c r="BD190" s="22">
        <v>0.95</v>
      </c>
      <c r="BE190" s="22">
        <v>1</v>
      </c>
      <c r="BF190" s="22">
        <v>1</v>
      </c>
      <c r="BG190" s="22">
        <v>1</v>
      </c>
      <c r="BH190" s="22">
        <v>1</v>
      </c>
      <c r="BI190" s="22">
        <v>1</v>
      </c>
      <c r="BJ190" s="22">
        <v>1</v>
      </c>
      <c r="BK190" s="22">
        <v>1</v>
      </c>
      <c r="BL190" s="22">
        <v>1</v>
      </c>
      <c r="BM190" s="22">
        <v>1</v>
      </c>
      <c r="BN190" s="22">
        <v>1</v>
      </c>
      <c r="BO190" s="22">
        <v>1</v>
      </c>
      <c r="BP190" s="22">
        <v>1</v>
      </c>
      <c r="BQ190" s="22">
        <v>1</v>
      </c>
      <c r="BR190" s="22">
        <v>1</v>
      </c>
      <c r="BS190" s="22">
        <v>1</v>
      </c>
      <c r="BT190" s="22">
        <v>1</v>
      </c>
      <c r="BU190" s="22">
        <v>1</v>
      </c>
      <c r="BV190" s="22">
        <v>1</v>
      </c>
      <c r="BW190" s="22">
        <v>1</v>
      </c>
      <c r="BX190" s="22">
        <v>1</v>
      </c>
      <c r="BY190" s="22">
        <v>1</v>
      </c>
    </row>
    <row r="191" spans="1:77" hidden="1" outlineLevel="2">
      <c r="A191" s="14" t="s">
        <v>554</v>
      </c>
      <c r="B191" s="14" t="s">
        <v>555</v>
      </c>
      <c r="C191" s="15" t="s">
        <v>168</v>
      </c>
      <c r="D191" s="15" t="s">
        <v>377</v>
      </c>
      <c r="E191" s="15" t="s">
        <v>481</v>
      </c>
      <c r="F191" s="16">
        <f t="shared" si="9"/>
        <v>24665476.959090285</v>
      </c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>
        <v>0.5</v>
      </c>
      <c r="V191" s="13">
        <v>1</v>
      </c>
      <c r="W191" s="13">
        <v>1</v>
      </c>
      <c r="X191" s="13">
        <v>1</v>
      </c>
      <c r="Y191" s="13">
        <v>1</v>
      </c>
      <c r="Z191" s="13">
        <v>1</v>
      </c>
      <c r="AA191" s="13">
        <v>1</v>
      </c>
      <c r="AB191" s="13">
        <v>1</v>
      </c>
      <c r="AC191" s="13">
        <v>1</v>
      </c>
      <c r="AD191" s="13">
        <v>1</v>
      </c>
      <c r="AE191" s="13">
        <v>1</v>
      </c>
      <c r="AF191" s="13">
        <v>1</v>
      </c>
      <c r="AG191" s="13">
        <v>1</v>
      </c>
      <c r="AH191" s="13">
        <v>1</v>
      </c>
      <c r="AI191" s="13">
        <v>1</v>
      </c>
      <c r="AJ191" s="13">
        <v>1</v>
      </c>
      <c r="AK191" s="13">
        <v>1</v>
      </c>
      <c r="AL191" s="13">
        <v>1</v>
      </c>
      <c r="AM191" s="13">
        <v>1</v>
      </c>
      <c r="AN191" s="13">
        <v>1</v>
      </c>
      <c r="AO191" s="13">
        <v>1</v>
      </c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22">
        <v>0</v>
      </c>
      <c r="BE191" s="22">
        <v>1</v>
      </c>
      <c r="BF191" s="22">
        <v>1</v>
      </c>
      <c r="BG191" s="22">
        <v>1</v>
      </c>
      <c r="BH191" s="22">
        <v>1</v>
      </c>
      <c r="BI191" s="22">
        <v>1</v>
      </c>
      <c r="BJ191" s="22">
        <v>1</v>
      </c>
      <c r="BK191" s="22">
        <v>1</v>
      </c>
      <c r="BL191" s="22">
        <v>1</v>
      </c>
      <c r="BM191" s="22">
        <v>1</v>
      </c>
      <c r="BN191" s="22">
        <v>1</v>
      </c>
      <c r="BO191" s="22">
        <v>1</v>
      </c>
      <c r="BP191" s="22">
        <v>1</v>
      </c>
      <c r="BQ191" s="22">
        <v>1</v>
      </c>
      <c r="BR191" s="22">
        <v>1</v>
      </c>
      <c r="BS191" s="22">
        <v>1</v>
      </c>
      <c r="BT191" s="22">
        <v>1</v>
      </c>
      <c r="BU191" s="22">
        <v>1</v>
      </c>
      <c r="BV191" s="22">
        <v>1</v>
      </c>
      <c r="BW191" s="22">
        <v>1</v>
      </c>
      <c r="BX191" s="22">
        <v>1</v>
      </c>
      <c r="BY191" s="22">
        <v>1</v>
      </c>
    </row>
    <row r="192" spans="1:77" hidden="1" outlineLevel="2">
      <c r="A192" s="14" t="s">
        <v>556</v>
      </c>
      <c r="B192" s="14" t="s">
        <v>557</v>
      </c>
      <c r="C192" s="15" t="s">
        <v>286</v>
      </c>
      <c r="D192" s="15" t="s">
        <v>484</v>
      </c>
      <c r="E192" s="15" t="s">
        <v>485</v>
      </c>
      <c r="F192" s="16">
        <f t="shared" si="9"/>
        <v>24665476.959090285</v>
      </c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>
        <v>0.18</v>
      </c>
      <c r="W192" s="13">
        <v>0.47</v>
      </c>
      <c r="X192" s="13">
        <v>0.76</v>
      </c>
      <c r="Y192" s="13">
        <v>1</v>
      </c>
      <c r="Z192" s="13">
        <v>1</v>
      </c>
      <c r="AA192" s="13">
        <v>1</v>
      </c>
      <c r="AB192" s="13">
        <v>1</v>
      </c>
      <c r="AC192" s="13">
        <v>1</v>
      </c>
      <c r="AD192" s="13">
        <v>1</v>
      </c>
      <c r="AE192" s="13">
        <v>1</v>
      </c>
      <c r="AF192" s="13">
        <v>1</v>
      </c>
      <c r="AG192" s="13">
        <v>1</v>
      </c>
      <c r="AH192" s="13">
        <v>1</v>
      </c>
      <c r="AI192" s="13">
        <v>1</v>
      </c>
      <c r="AJ192" s="13">
        <v>1</v>
      </c>
      <c r="AK192" s="13">
        <v>1</v>
      </c>
      <c r="AL192" s="13">
        <v>1</v>
      </c>
      <c r="AM192" s="13">
        <v>1</v>
      </c>
      <c r="AN192" s="13">
        <v>1</v>
      </c>
      <c r="AO192" s="13">
        <v>1</v>
      </c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22">
        <v>0</v>
      </c>
      <c r="BE192" s="22">
        <v>7.0000000000000007E-2</v>
      </c>
      <c r="BF192" s="22">
        <v>0.27</v>
      </c>
      <c r="BG192" s="22">
        <v>0.27</v>
      </c>
      <c r="BH192" s="22">
        <v>1</v>
      </c>
      <c r="BI192" s="22">
        <v>1</v>
      </c>
      <c r="BJ192" s="22">
        <v>1</v>
      </c>
      <c r="BK192" s="22">
        <v>1</v>
      </c>
      <c r="BL192" s="22">
        <v>1</v>
      </c>
      <c r="BM192" s="22">
        <v>1</v>
      </c>
      <c r="BN192" s="22">
        <v>1</v>
      </c>
      <c r="BO192" s="22">
        <v>1</v>
      </c>
      <c r="BP192" s="22">
        <v>1</v>
      </c>
      <c r="BQ192" s="22">
        <v>1</v>
      </c>
      <c r="BR192" s="22">
        <v>1</v>
      </c>
      <c r="BS192" s="22">
        <v>1</v>
      </c>
      <c r="BT192" s="22">
        <v>1</v>
      </c>
      <c r="BU192" s="22">
        <v>1</v>
      </c>
      <c r="BV192" s="22">
        <v>1</v>
      </c>
      <c r="BW192" s="22">
        <v>1</v>
      </c>
      <c r="BX192" s="22">
        <v>1</v>
      </c>
      <c r="BY192" s="22">
        <v>1</v>
      </c>
    </row>
    <row r="193" spans="1:80" hidden="1" outlineLevel="2">
      <c r="A193" s="14" t="s">
        <v>558</v>
      </c>
      <c r="B193" s="14" t="s">
        <v>559</v>
      </c>
      <c r="C193" s="15" t="s">
        <v>340</v>
      </c>
      <c r="D193" s="15" t="s">
        <v>488</v>
      </c>
      <c r="E193" s="15" t="s">
        <v>47</v>
      </c>
      <c r="F193" s="16">
        <f t="shared" si="9"/>
        <v>24665476.959090285</v>
      </c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>
        <v>0.4</v>
      </c>
      <c r="Z193" s="13">
        <v>1</v>
      </c>
      <c r="AA193" s="13">
        <v>1</v>
      </c>
      <c r="AB193" s="13">
        <v>1</v>
      </c>
      <c r="AC193" s="13">
        <v>1</v>
      </c>
      <c r="AD193" s="13">
        <v>1</v>
      </c>
      <c r="AE193" s="13">
        <v>1</v>
      </c>
      <c r="AF193" s="13">
        <v>1</v>
      </c>
      <c r="AG193" s="13">
        <v>1</v>
      </c>
      <c r="AH193" s="13">
        <v>1</v>
      </c>
      <c r="AI193" s="13">
        <v>1</v>
      </c>
      <c r="AJ193" s="13">
        <v>1</v>
      </c>
      <c r="AK193" s="13">
        <v>1</v>
      </c>
      <c r="AL193" s="13">
        <v>1</v>
      </c>
      <c r="AM193" s="13">
        <v>1</v>
      </c>
      <c r="AN193" s="13">
        <v>1</v>
      </c>
      <c r="AO193" s="13">
        <v>1</v>
      </c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22">
        <v>0</v>
      </c>
      <c r="BE193" s="22">
        <v>0</v>
      </c>
      <c r="BF193" s="22">
        <v>0</v>
      </c>
      <c r="BG193" s="22">
        <v>0</v>
      </c>
      <c r="BH193" s="22">
        <v>0</v>
      </c>
      <c r="BI193" s="22">
        <v>0</v>
      </c>
      <c r="BJ193" s="22">
        <v>0</v>
      </c>
      <c r="BK193" s="22">
        <v>0</v>
      </c>
      <c r="BL193" s="22">
        <v>0</v>
      </c>
      <c r="BM193" s="22">
        <v>0</v>
      </c>
      <c r="BN193" s="22">
        <v>0</v>
      </c>
      <c r="BO193" s="22">
        <v>1</v>
      </c>
      <c r="BP193" s="22">
        <v>1</v>
      </c>
      <c r="BQ193" s="22">
        <v>1</v>
      </c>
      <c r="BR193" s="22">
        <v>1</v>
      </c>
      <c r="BS193" s="22">
        <v>1</v>
      </c>
      <c r="BT193" s="22">
        <v>1</v>
      </c>
      <c r="BU193" s="22">
        <v>1</v>
      </c>
      <c r="BV193" s="22">
        <v>1</v>
      </c>
      <c r="BW193" s="22">
        <v>1</v>
      </c>
      <c r="BX193" s="22">
        <v>1</v>
      </c>
      <c r="BY193" s="22">
        <v>1</v>
      </c>
    </row>
    <row r="194" spans="1:80" hidden="1" outlineLevel="1">
      <c r="A194" s="5" t="s">
        <v>560</v>
      </c>
      <c r="B194" s="5" t="s">
        <v>561</v>
      </c>
      <c r="C194" s="6" t="s">
        <v>562</v>
      </c>
      <c r="D194" s="6" t="s">
        <v>393</v>
      </c>
      <c r="E194" s="6" t="s">
        <v>563</v>
      </c>
      <c r="F194" s="7">
        <v>70099091.789999992</v>
      </c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>
        <v>0.06</v>
      </c>
      <c r="T194" s="13">
        <v>0.17</v>
      </c>
      <c r="U194" s="13">
        <v>0.28000000000000003</v>
      </c>
      <c r="V194" s="13">
        <v>0.39</v>
      </c>
      <c r="W194" s="13">
        <v>0.5</v>
      </c>
      <c r="X194" s="13">
        <v>0.61</v>
      </c>
      <c r="Y194" s="13">
        <v>0.72</v>
      </c>
      <c r="Z194" s="13">
        <v>0.83</v>
      </c>
      <c r="AA194" s="13">
        <v>0.94</v>
      </c>
      <c r="AB194" s="13">
        <v>1</v>
      </c>
      <c r="AC194" s="13">
        <v>1</v>
      </c>
      <c r="AD194" s="13">
        <v>1</v>
      </c>
      <c r="AE194" s="13">
        <v>1</v>
      </c>
      <c r="AF194" s="13">
        <v>1</v>
      </c>
      <c r="AG194" s="13">
        <v>1</v>
      </c>
      <c r="AH194" s="13">
        <v>1</v>
      </c>
      <c r="AI194" s="13">
        <v>1</v>
      </c>
      <c r="AJ194" s="13">
        <v>1</v>
      </c>
      <c r="AK194" s="13">
        <v>1</v>
      </c>
      <c r="AL194" s="13">
        <v>1</v>
      </c>
      <c r="AM194" s="13">
        <v>1</v>
      </c>
      <c r="AN194" s="13">
        <v>1</v>
      </c>
      <c r="AO194" s="13">
        <v>1</v>
      </c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>
        <v>0.06</v>
      </c>
      <c r="BD194" s="22">
        <v>0.09</v>
      </c>
      <c r="BE194" s="22">
        <v>0.27</v>
      </c>
      <c r="BF194" s="22">
        <v>0.17</v>
      </c>
      <c r="BG194" s="22">
        <v>0.17</v>
      </c>
      <c r="BH194" s="20">
        <v>0.27</v>
      </c>
      <c r="BI194" s="20">
        <v>0.83</v>
      </c>
      <c r="BJ194" s="20">
        <v>0.83</v>
      </c>
      <c r="BK194" s="20">
        <v>0.83</v>
      </c>
      <c r="BL194" s="20">
        <v>1</v>
      </c>
      <c r="BM194" s="20">
        <v>1</v>
      </c>
      <c r="BN194" s="20">
        <v>1</v>
      </c>
      <c r="BO194" s="20">
        <v>1</v>
      </c>
      <c r="BP194" s="20">
        <v>1</v>
      </c>
      <c r="BQ194" s="20">
        <v>1</v>
      </c>
      <c r="BR194" s="20">
        <v>1</v>
      </c>
      <c r="BS194" s="20">
        <v>1</v>
      </c>
      <c r="BT194" s="20">
        <v>1</v>
      </c>
      <c r="BU194" s="20">
        <v>1</v>
      </c>
      <c r="BV194" s="20">
        <v>1</v>
      </c>
      <c r="BW194" s="20">
        <v>1</v>
      </c>
      <c r="BX194" s="20">
        <v>1</v>
      </c>
      <c r="BY194" s="20">
        <v>1</v>
      </c>
    </row>
    <row r="195" spans="1:80" hidden="1" outlineLevel="2">
      <c r="A195" s="14" t="s">
        <v>564</v>
      </c>
      <c r="B195" s="14" t="s">
        <v>565</v>
      </c>
      <c r="C195" s="15" t="s">
        <v>168</v>
      </c>
      <c r="D195" s="15" t="s">
        <v>393</v>
      </c>
      <c r="E195" s="15" t="s">
        <v>262</v>
      </c>
      <c r="F195" s="16">
        <f t="shared" ref="F195:F200" si="10">+$F$194/6</f>
        <v>11683181.964999998</v>
      </c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>
        <v>0.7</v>
      </c>
      <c r="T195" s="13">
        <v>1</v>
      </c>
      <c r="U195" s="13">
        <v>1</v>
      </c>
      <c r="V195" s="13">
        <v>1</v>
      </c>
      <c r="W195" s="13">
        <v>1</v>
      </c>
      <c r="X195" s="13">
        <v>1</v>
      </c>
      <c r="Y195" s="13">
        <v>1</v>
      </c>
      <c r="Z195" s="13">
        <v>1</v>
      </c>
      <c r="AA195" s="13">
        <v>1</v>
      </c>
      <c r="AB195" s="13">
        <v>1</v>
      </c>
      <c r="AC195" s="13">
        <v>1</v>
      </c>
      <c r="AD195" s="13">
        <v>1</v>
      </c>
      <c r="AE195" s="13">
        <v>1</v>
      </c>
      <c r="AF195" s="13">
        <v>1</v>
      </c>
      <c r="AG195" s="13">
        <v>1</v>
      </c>
      <c r="AH195" s="13">
        <v>1</v>
      </c>
      <c r="AI195" s="13">
        <v>1</v>
      </c>
      <c r="AJ195" s="13">
        <v>1</v>
      </c>
      <c r="AK195" s="13">
        <v>1</v>
      </c>
      <c r="AL195" s="13">
        <v>1</v>
      </c>
      <c r="AM195" s="13">
        <v>1</v>
      </c>
      <c r="AN195" s="13">
        <v>1</v>
      </c>
      <c r="AO195" s="13">
        <v>1</v>
      </c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>
        <v>0.7</v>
      </c>
      <c r="BD195" s="22">
        <v>1</v>
      </c>
      <c r="BE195" s="22">
        <v>1</v>
      </c>
      <c r="BF195" s="22">
        <v>1</v>
      </c>
      <c r="BG195" s="22">
        <v>1</v>
      </c>
      <c r="BH195" s="22">
        <v>1</v>
      </c>
      <c r="BI195" s="22">
        <v>1</v>
      </c>
      <c r="BJ195" s="22">
        <v>1</v>
      </c>
      <c r="BK195" s="22">
        <v>1</v>
      </c>
      <c r="BL195" s="22">
        <v>1</v>
      </c>
      <c r="BM195" s="22">
        <v>1</v>
      </c>
      <c r="BN195" s="22">
        <v>1</v>
      </c>
      <c r="BO195" s="22">
        <v>1</v>
      </c>
      <c r="BP195" s="22">
        <v>1</v>
      </c>
      <c r="BQ195" s="22">
        <v>1</v>
      </c>
      <c r="BR195" s="22">
        <v>1</v>
      </c>
      <c r="BS195" s="22">
        <v>1</v>
      </c>
      <c r="BT195" s="22">
        <v>1</v>
      </c>
      <c r="BU195" s="22">
        <v>1</v>
      </c>
      <c r="BV195" s="22">
        <v>1</v>
      </c>
      <c r="BW195" s="22">
        <v>1</v>
      </c>
      <c r="BX195" s="22">
        <v>1</v>
      </c>
      <c r="BY195" s="22">
        <v>1</v>
      </c>
    </row>
    <row r="196" spans="1:80" hidden="1" outlineLevel="2">
      <c r="A196" s="14" t="s">
        <v>566</v>
      </c>
      <c r="B196" s="14" t="s">
        <v>567</v>
      </c>
      <c r="C196" s="15" t="s">
        <v>168</v>
      </c>
      <c r="D196" s="15" t="s">
        <v>265</v>
      </c>
      <c r="E196" s="15" t="s">
        <v>266</v>
      </c>
      <c r="F196" s="16">
        <f t="shared" si="10"/>
        <v>11683181.964999998</v>
      </c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>
        <v>1</v>
      </c>
      <c r="U196" s="13">
        <v>1</v>
      </c>
      <c r="V196" s="13">
        <v>1</v>
      </c>
      <c r="W196" s="13">
        <v>1</v>
      </c>
      <c r="X196" s="13">
        <v>1</v>
      </c>
      <c r="Y196" s="13">
        <v>1</v>
      </c>
      <c r="Z196" s="13">
        <v>1</v>
      </c>
      <c r="AA196" s="13">
        <v>1</v>
      </c>
      <c r="AB196" s="13">
        <v>1</v>
      </c>
      <c r="AC196" s="13">
        <v>1</v>
      </c>
      <c r="AD196" s="13">
        <v>1</v>
      </c>
      <c r="AE196" s="13">
        <v>1</v>
      </c>
      <c r="AF196" s="13">
        <v>1</v>
      </c>
      <c r="AG196" s="13">
        <v>1</v>
      </c>
      <c r="AH196" s="13">
        <v>1</v>
      </c>
      <c r="AI196" s="13">
        <v>1</v>
      </c>
      <c r="AJ196" s="13">
        <v>1</v>
      </c>
      <c r="AK196" s="13">
        <v>1</v>
      </c>
      <c r="AL196" s="13">
        <v>1</v>
      </c>
      <c r="AM196" s="13">
        <v>1</v>
      </c>
      <c r="AN196" s="13">
        <v>1</v>
      </c>
      <c r="AO196" s="13">
        <v>1</v>
      </c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22">
        <v>0</v>
      </c>
      <c r="BE196" s="22">
        <v>1</v>
      </c>
      <c r="BF196" s="22">
        <v>1</v>
      </c>
      <c r="BG196" s="22">
        <v>1</v>
      </c>
      <c r="BH196" s="22">
        <v>1</v>
      </c>
      <c r="BI196" s="22">
        <v>1</v>
      </c>
      <c r="BJ196" s="22">
        <v>1</v>
      </c>
      <c r="BK196" s="22">
        <v>1</v>
      </c>
      <c r="BL196" s="22">
        <v>1</v>
      </c>
      <c r="BM196" s="22">
        <v>1</v>
      </c>
      <c r="BN196" s="22">
        <v>1</v>
      </c>
      <c r="BO196" s="22">
        <v>1</v>
      </c>
      <c r="BP196" s="22">
        <v>1</v>
      </c>
      <c r="BQ196" s="22">
        <v>1</v>
      </c>
      <c r="BR196" s="22">
        <v>1</v>
      </c>
      <c r="BS196" s="22">
        <v>1</v>
      </c>
      <c r="BT196" s="22">
        <v>1</v>
      </c>
      <c r="BU196" s="22">
        <v>1</v>
      </c>
      <c r="BV196" s="22">
        <v>1</v>
      </c>
      <c r="BW196" s="22">
        <v>1</v>
      </c>
      <c r="BX196" s="22">
        <v>1</v>
      </c>
      <c r="BY196" s="22">
        <v>1</v>
      </c>
    </row>
    <row r="197" spans="1:80" hidden="1" outlineLevel="2">
      <c r="A197" s="14" t="s">
        <v>568</v>
      </c>
      <c r="B197" s="14" t="s">
        <v>569</v>
      </c>
      <c r="C197" s="15" t="s">
        <v>260</v>
      </c>
      <c r="D197" s="15" t="s">
        <v>337</v>
      </c>
      <c r="E197" s="15" t="s">
        <v>570</v>
      </c>
      <c r="F197" s="16">
        <f t="shared" si="10"/>
        <v>11683181.964999998</v>
      </c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>
        <v>1</v>
      </c>
      <c r="V197" s="13">
        <v>1</v>
      </c>
      <c r="W197" s="13">
        <v>1</v>
      </c>
      <c r="X197" s="13">
        <v>1</v>
      </c>
      <c r="Y197" s="13">
        <v>1</v>
      </c>
      <c r="Z197" s="13">
        <v>1</v>
      </c>
      <c r="AA197" s="13">
        <v>1</v>
      </c>
      <c r="AB197" s="13">
        <v>1</v>
      </c>
      <c r="AC197" s="13">
        <v>1</v>
      </c>
      <c r="AD197" s="13">
        <v>1</v>
      </c>
      <c r="AE197" s="13">
        <v>1</v>
      </c>
      <c r="AF197" s="13">
        <v>1</v>
      </c>
      <c r="AG197" s="13">
        <v>1</v>
      </c>
      <c r="AH197" s="13">
        <v>1</v>
      </c>
      <c r="AI197" s="13">
        <v>1</v>
      </c>
      <c r="AJ197" s="13">
        <v>1</v>
      </c>
      <c r="AK197" s="13">
        <v>1</v>
      </c>
      <c r="AL197" s="13">
        <v>1</v>
      </c>
      <c r="AM197" s="13">
        <v>1</v>
      </c>
      <c r="AN197" s="13">
        <v>1</v>
      </c>
      <c r="AO197" s="13">
        <v>1</v>
      </c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22">
        <v>0</v>
      </c>
      <c r="BE197" s="22">
        <v>0.92</v>
      </c>
      <c r="BF197" s="22">
        <v>0</v>
      </c>
      <c r="BG197" s="22">
        <v>0</v>
      </c>
      <c r="BH197" s="22">
        <v>1</v>
      </c>
      <c r="BI197" s="22">
        <v>1</v>
      </c>
      <c r="BJ197" s="22">
        <v>1</v>
      </c>
      <c r="BK197" s="22">
        <v>1</v>
      </c>
      <c r="BL197" s="22">
        <v>1</v>
      </c>
      <c r="BM197" s="22">
        <v>1</v>
      </c>
      <c r="BN197" s="22">
        <v>1</v>
      </c>
      <c r="BO197" s="22">
        <v>1</v>
      </c>
      <c r="BP197" s="22">
        <v>1</v>
      </c>
      <c r="BQ197" s="22">
        <v>1</v>
      </c>
      <c r="BR197" s="22">
        <v>1</v>
      </c>
      <c r="BS197" s="22">
        <v>1</v>
      </c>
      <c r="BT197" s="22">
        <v>1</v>
      </c>
      <c r="BU197" s="22">
        <v>1</v>
      </c>
      <c r="BV197" s="22">
        <v>1</v>
      </c>
      <c r="BW197" s="22">
        <v>1</v>
      </c>
      <c r="BX197" s="22">
        <v>1</v>
      </c>
      <c r="BY197" s="22">
        <v>1</v>
      </c>
    </row>
    <row r="198" spans="1:80" hidden="1" outlineLevel="2">
      <c r="A198" s="14" t="s">
        <v>571</v>
      </c>
      <c r="B198" s="14" t="s">
        <v>572</v>
      </c>
      <c r="C198" s="15" t="s">
        <v>573</v>
      </c>
      <c r="D198" s="15" t="s">
        <v>92</v>
      </c>
      <c r="E198" s="15" t="s">
        <v>574</v>
      </c>
      <c r="F198" s="16">
        <f t="shared" si="10"/>
        <v>11683181.964999998</v>
      </c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>
        <v>0.02</v>
      </c>
      <c r="V198" s="13">
        <v>0.22</v>
      </c>
      <c r="W198" s="13">
        <v>0.42</v>
      </c>
      <c r="X198" s="13">
        <v>0.62</v>
      </c>
      <c r="Y198" s="13">
        <v>0.82</v>
      </c>
      <c r="Z198" s="13">
        <v>1</v>
      </c>
      <c r="AA198" s="13">
        <v>1</v>
      </c>
      <c r="AB198" s="13">
        <v>1</v>
      </c>
      <c r="AC198" s="13">
        <v>1</v>
      </c>
      <c r="AD198" s="13">
        <v>1</v>
      </c>
      <c r="AE198" s="13">
        <v>1</v>
      </c>
      <c r="AF198" s="13">
        <v>1</v>
      </c>
      <c r="AG198" s="13">
        <v>1</v>
      </c>
      <c r="AH198" s="13">
        <v>1</v>
      </c>
      <c r="AI198" s="13">
        <v>1</v>
      </c>
      <c r="AJ198" s="13">
        <v>1</v>
      </c>
      <c r="AK198" s="13">
        <v>1</v>
      </c>
      <c r="AL198" s="13">
        <v>1</v>
      </c>
      <c r="AM198" s="13">
        <v>1</v>
      </c>
      <c r="AN198" s="13">
        <v>1</v>
      </c>
      <c r="AO198" s="13">
        <v>1</v>
      </c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22">
        <v>0</v>
      </c>
      <c r="BE198" s="22">
        <v>0</v>
      </c>
      <c r="BF198" s="22">
        <v>0</v>
      </c>
      <c r="BG198" s="22">
        <v>0</v>
      </c>
      <c r="BH198" s="22">
        <v>0</v>
      </c>
      <c r="BI198" s="22">
        <v>1</v>
      </c>
      <c r="BJ198" s="22">
        <v>1</v>
      </c>
      <c r="BK198" s="22">
        <v>1</v>
      </c>
      <c r="BL198" s="22">
        <v>1</v>
      </c>
      <c r="BM198" s="22">
        <v>1</v>
      </c>
      <c r="BN198" s="22">
        <v>1</v>
      </c>
      <c r="BO198" s="22">
        <v>1</v>
      </c>
      <c r="BP198" s="22">
        <v>1</v>
      </c>
      <c r="BQ198" s="22">
        <v>1</v>
      </c>
      <c r="BR198" s="22">
        <v>1</v>
      </c>
      <c r="BS198" s="22">
        <v>1</v>
      </c>
      <c r="BT198" s="22">
        <v>1</v>
      </c>
      <c r="BU198" s="22">
        <v>1</v>
      </c>
      <c r="BV198" s="22">
        <v>1</v>
      </c>
      <c r="BW198" s="22">
        <v>1</v>
      </c>
      <c r="BX198" s="22">
        <v>1</v>
      </c>
      <c r="BY198" s="22">
        <v>1</v>
      </c>
    </row>
    <row r="199" spans="1:80" hidden="1" outlineLevel="2">
      <c r="A199" s="14" t="s">
        <v>575</v>
      </c>
      <c r="B199" s="14" t="s">
        <v>576</v>
      </c>
      <c r="C199" s="15" t="s">
        <v>22</v>
      </c>
      <c r="D199" s="15" t="s">
        <v>577</v>
      </c>
      <c r="E199" s="15" t="s">
        <v>578</v>
      </c>
      <c r="F199" s="16">
        <f t="shared" si="10"/>
        <v>11683181.964999998</v>
      </c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>
        <v>0.87</v>
      </c>
      <c r="AB199" s="13">
        <v>1</v>
      </c>
      <c r="AC199" s="13">
        <v>1</v>
      </c>
      <c r="AD199" s="13">
        <v>1</v>
      </c>
      <c r="AE199" s="13">
        <v>1</v>
      </c>
      <c r="AF199" s="13">
        <v>1</v>
      </c>
      <c r="AG199" s="13">
        <v>1</v>
      </c>
      <c r="AH199" s="13">
        <v>1</v>
      </c>
      <c r="AI199" s="13">
        <v>1</v>
      </c>
      <c r="AJ199" s="13">
        <v>1</v>
      </c>
      <c r="AK199" s="13">
        <v>1</v>
      </c>
      <c r="AL199" s="13">
        <v>1</v>
      </c>
      <c r="AM199" s="13">
        <v>1</v>
      </c>
      <c r="AN199" s="13">
        <v>1</v>
      </c>
      <c r="AO199" s="13">
        <v>1</v>
      </c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22">
        <v>0</v>
      </c>
      <c r="BE199" s="22">
        <v>0</v>
      </c>
      <c r="BF199" s="22">
        <v>0</v>
      </c>
      <c r="BG199" s="22">
        <v>0</v>
      </c>
      <c r="BH199" s="22">
        <v>0</v>
      </c>
      <c r="BI199" s="22">
        <v>0</v>
      </c>
      <c r="BJ199" s="22">
        <v>0</v>
      </c>
      <c r="BK199" s="22">
        <v>0</v>
      </c>
      <c r="BL199" s="22">
        <v>1</v>
      </c>
      <c r="BM199" s="22">
        <v>1</v>
      </c>
      <c r="BN199" s="22">
        <v>1</v>
      </c>
      <c r="BO199" s="22">
        <v>1</v>
      </c>
      <c r="BP199" s="22">
        <v>1</v>
      </c>
      <c r="BQ199" s="22">
        <v>1</v>
      </c>
      <c r="BR199" s="22">
        <v>1</v>
      </c>
      <c r="BS199" s="22">
        <v>1</v>
      </c>
      <c r="BT199" s="22">
        <v>1</v>
      </c>
      <c r="BU199" s="22">
        <v>1</v>
      </c>
      <c r="BV199" s="22">
        <v>1</v>
      </c>
      <c r="BW199" s="22">
        <v>1</v>
      </c>
      <c r="BX199" s="22">
        <v>1</v>
      </c>
      <c r="BY199" s="22">
        <v>1</v>
      </c>
    </row>
    <row r="200" spans="1:80" hidden="1" outlineLevel="2">
      <c r="A200" s="14" t="s">
        <v>579</v>
      </c>
      <c r="B200" s="14" t="s">
        <v>580</v>
      </c>
      <c r="C200" s="15" t="s">
        <v>340</v>
      </c>
      <c r="D200" s="15" t="s">
        <v>226</v>
      </c>
      <c r="E200" s="15" t="s">
        <v>563</v>
      </c>
      <c r="F200" s="16">
        <f t="shared" si="10"/>
        <v>11683181.964999998</v>
      </c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>
        <v>1</v>
      </c>
      <c r="AC200" s="13">
        <v>1</v>
      </c>
      <c r="AD200" s="13">
        <v>1</v>
      </c>
      <c r="AE200" s="13">
        <v>1</v>
      </c>
      <c r="AF200" s="13">
        <v>1</v>
      </c>
      <c r="AG200" s="13">
        <v>1</v>
      </c>
      <c r="AH200" s="13">
        <v>1</v>
      </c>
      <c r="AI200" s="13">
        <v>1</v>
      </c>
      <c r="AJ200" s="13">
        <v>1</v>
      </c>
      <c r="AK200" s="13">
        <v>1</v>
      </c>
      <c r="AL200" s="13">
        <v>1</v>
      </c>
      <c r="AM200" s="13">
        <v>1</v>
      </c>
      <c r="AN200" s="13">
        <v>1</v>
      </c>
      <c r="AO200" s="13">
        <v>1</v>
      </c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22">
        <v>0</v>
      </c>
      <c r="BE200" s="22">
        <v>0</v>
      </c>
      <c r="BF200" s="22">
        <v>0</v>
      </c>
      <c r="BG200" s="22">
        <v>0</v>
      </c>
      <c r="BH200" s="22">
        <v>0</v>
      </c>
      <c r="BI200" s="22">
        <v>0</v>
      </c>
      <c r="BJ200" s="22">
        <v>0</v>
      </c>
      <c r="BK200" s="22">
        <v>0</v>
      </c>
      <c r="BL200" s="22">
        <v>1</v>
      </c>
      <c r="BM200" s="22">
        <v>1</v>
      </c>
      <c r="BN200" s="22">
        <v>1</v>
      </c>
      <c r="BO200" s="22">
        <v>1</v>
      </c>
      <c r="BP200" s="22">
        <v>1</v>
      </c>
      <c r="BQ200" s="22">
        <v>1</v>
      </c>
      <c r="BR200" s="22">
        <v>1</v>
      </c>
      <c r="BS200" s="22">
        <v>1</v>
      </c>
      <c r="BT200" s="22">
        <v>1</v>
      </c>
      <c r="BU200" s="22">
        <v>1</v>
      </c>
      <c r="BV200" s="22">
        <v>1</v>
      </c>
      <c r="BW200" s="22">
        <v>1</v>
      </c>
      <c r="BX200" s="22">
        <v>1</v>
      </c>
      <c r="BY200" s="22">
        <v>1</v>
      </c>
    </row>
    <row r="201" spans="1:80" hidden="1" outlineLevel="1">
      <c r="A201" s="5" t="s">
        <v>581</v>
      </c>
      <c r="B201" s="5" t="s">
        <v>582</v>
      </c>
      <c r="C201" s="6" t="s">
        <v>583</v>
      </c>
      <c r="D201" s="6" t="s">
        <v>128</v>
      </c>
      <c r="E201" s="6" t="s">
        <v>584</v>
      </c>
      <c r="F201" s="7">
        <v>457973796.68844998</v>
      </c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>
        <v>0.01</v>
      </c>
      <c r="R201" s="13">
        <v>0.03</v>
      </c>
      <c r="S201" s="13">
        <v>0.06</v>
      </c>
      <c r="T201" s="13">
        <v>0.15</v>
      </c>
      <c r="U201" s="13">
        <v>0.28000000000000003</v>
      </c>
      <c r="V201" s="13">
        <v>0.4</v>
      </c>
      <c r="W201" s="13">
        <v>0.52</v>
      </c>
      <c r="X201" s="13">
        <v>0.64</v>
      </c>
      <c r="Y201" s="13">
        <v>0.77</v>
      </c>
      <c r="Z201" s="13">
        <v>0.86</v>
      </c>
      <c r="AA201" s="13">
        <v>0.96</v>
      </c>
      <c r="AB201" s="13">
        <v>1</v>
      </c>
      <c r="AC201" s="13">
        <v>1</v>
      </c>
      <c r="AD201" s="13">
        <v>1</v>
      </c>
      <c r="AE201" s="13">
        <v>1</v>
      </c>
      <c r="AF201" s="13">
        <v>1</v>
      </c>
      <c r="AG201" s="13">
        <v>1</v>
      </c>
      <c r="AH201" s="13">
        <v>1</v>
      </c>
      <c r="AI201" s="13">
        <v>1</v>
      </c>
      <c r="AJ201" s="13">
        <v>1</v>
      </c>
      <c r="AK201" s="13">
        <v>1</v>
      </c>
      <c r="AL201" s="13">
        <v>1</v>
      </c>
      <c r="AM201" s="13">
        <v>1</v>
      </c>
      <c r="AN201" s="13">
        <v>1</v>
      </c>
      <c r="AO201" s="13">
        <v>1</v>
      </c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>
        <v>0.02</v>
      </c>
      <c r="BC201" s="13">
        <v>0.06</v>
      </c>
      <c r="BD201" s="22">
        <v>0.24</v>
      </c>
      <c r="BE201" s="22">
        <v>0.26</v>
      </c>
      <c r="BF201" s="22">
        <v>0.28999999999999998</v>
      </c>
      <c r="BG201" s="22">
        <v>0.28999999999999998</v>
      </c>
      <c r="BH201" s="20">
        <v>0.49</v>
      </c>
      <c r="BI201" s="20">
        <v>0.73</v>
      </c>
      <c r="BJ201" s="20">
        <v>0.73</v>
      </c>
      <c r="BK201" s="20">
        <v>0.73</v>
      </c>
      <c r="BL201" s="20">
        <v>0.98</v>
      </c>
      <c r="BM201" s="20">
        <v>0.98</v>
      </c>
      <c r="BN201" s="20">
        <v>0.99</v>
      </c>
      <c r="BO201" s="20">
        <v>0.99</v>
      </c>
      <c r="BP201" s="20">
        <v>0.99</v>
      </c>
      <c r="BQ201" s="20">
        <v>0.99</v>
      </c>
      <c r="BR201" s="20">
        <v>1</v>
      </c>
      <c r="BS201" s="20">
        <v>1</v>
      </c>
      <c r="BT201" s="20">
        <v>1</v>
      </c>
      <c r="BU201" s="20">
        <v>1</v>
      </c>
      <c r="BV201" s="20">
        <v>1</v>
      </c>
      <c r="BW201" s="20">
        <v>1</v>
      </c>
      <c r="BX201" s="20">
        <v>1</v>
      </c>
      <c r="BY201" s="20">
        <v>1</v>
      </c>
      <c r="CB201" s="24"/>
    </row>
    <row r="202" spans="1:80" hidden="1" outlineLevel="2">
      <c r="A202" s="5" t="s">
        <v>585</v>
      </c>
      <c r="B202" s="5" t="s">
        <v>586</v>
      </c>
      <c r="C202" s="6" t="s">
        <v>587</v>
      </c>
      <c r="D202" s="6" t="s">
        <v>256</v>
      </c>
      <c r="E202" s="6" t="s">
        <v>588</v>
      </c>
      <c r="F202" s="7">
        <f>+$F$201/5</f>
        <v>91594759.337689996</v>
      </c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>
        <v>0.11</v>
      </c>
      <c r="U202" s="13">
        <v>0.23</v>
      </c>
      <c r="V202" s="13">
        <v>0.35</v>
      </c>
      <c r="W202" s="13">
        <v>0.46</v>
      </c>
      <c r="X202" s="13">
        <v>0.57999999999999996</v>
      </c>
      <c r="Y202" s="13">
        <v>0.7</v>
      </c>
      <c r="Z202" s="13">
        <v>0.81</v>
      </c>
      <c r="AA202" s="13">
        <v>0.93</v>
      </c>
      <c r="AB202" s="13">
        <v>1</v>
      </c>
      <c r="AC202" s="13">
        <v>1</v>
      </c>
      <c r="AD202" s="13">
        <v>1</v>
      </c>
      <c r="AE202" s="13">
        <v>1</v>
      </c>
      <c r="AF202" s="13">
        <v>1</v>
      </c>
      <c r="AG202" s="13">
        <v>1</v>
      </c>
      <c r="AH202" s="13">
        <v>1</v>
      </c>
      <c r="AI202" s="13">
        <v>1</v>
      </c>
      <c r="AJ202" s="13">
        <v>1</v>
      </c>
      <c r="AK202" s="13">
        <v>1</v>
      </c>
      <c r="AL202" s="13">
        <v>1</v>
      </c>
      <c r="AM202" s="13">
        <v>1</v>
      </c>
      <c r="AN202" s="13">
        <v>1</v>
      </c>
      <c r="AO202" s="13">
        <v>1</v>
      </c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22">
        <v>0</v>
      </c>
      <c r="BE202" s="22">
        <v>0.21</v>
      </c>
      <c r="BF202" s="22">
        <v>0.17</v>
      </c>
      <c r="BG202" s="22">
        <v>0.17</v>
      </c>
      <c r="BH202" s="20">
        <v>0.41</v>
      </c>
      <c r="BI202" s="20">
        <v>0.77</v>
      </c>
      <c r="BJ202" s="20">
        <v>0.77</v>
      </c>
      <c r="BK202" s="20">
        <v>0.77</v>
      </c>
      <c r="BL202" s="20">
        <v>0.95</v>
      </c>
      <c r="BM202" s="20">
        <v>0.95</v>
      </c>
      <c r="BN202" s="20">
        <v>1</v>
      </c>
      <c r="BO202" s="20">
        <v>1</v>
      </c>
      <c r="BP202" s="20">
        <v>1</v>
      </c>
      <c r="BQ202" s="20">
        <v>1</v>
      </c>
      <c r="BR202" s="20">
        <v>1</v>
      </c>
      <c r="BS202" s="20">
        <v>1</v>
      </c>
      <c r="BT202" s="20">
        <v>1</v>
      </c>
      <c r="BU202" s="20">
        <v>1</v>
      </c>
      <c r="BV202" s="20">
        <v>1</v>
      </c>
      <c r="BW202" s="20">
        <v>1</v>
      </c>
      <c r="BX202" s="20">
        <v>1</v>
      </c>
      <c r="BY202" s="20">
        <v>1</v>
      </c>
    </row>
    <row r="203" spans="1:80" hidden="1" outlineLevel="2">
      <c r="A203" s="14" t="s">
        <v>589</v>
      </c>
      <c r="B203" s="14" t="s">
        <v>590</v>
      </c>
      <c r="C203" s="15" t="s">
        <v>168</v>
      </c>
      <c r="D203" s="15" t="s">
        <v>256</v>
      </c>
      <c r="E203" s="15" t="s">
        <v>287</v>
      </c>
      <c r="F203" s="16">
        <f t="shared" ref="F203:F208" si="11">+$F$202/6</f>
        <v>15265793.222948333</v>
      </c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>
        <v>1</v>
      </c>
      <c r="U203" s="13">
        <v>1</v>
      </c>
      <c r="V203" s="13">
        <v>1</v>
      </c>
      <c r="W203" s="13">
        <v>1</v>
      </c>
      <c r="X203" s="13">
        <v>1</v>
      </c>
      <c r="Y203" s="13">
        <v>1</v>
      </c>
      <c r="Z203" s="13">
        <v>1</v>
      </c>
      <c r="AA203" s="13">
        <v>1</v>
      </c>
      <c r="AB203" s="13">
        <v>1</v>
      </c>
      <c r="AC203" s="13">
        <v>1</v>
      </c>
      <c r="AD203" s="13">
        <v>1</v>
      </c>
      <c r="AE203" s="13">
        <v>1</v>
      </c>
      <c r="AF203" s="13">
        <v>1</v>
      </c>
      <c r="AG203" s="13">
        <v>1</v>
      </c>
      <c r="AH203" s="13">
        <v>1</v>
      </c>
      <c r="AI203" s="13">
        <v>1</v>
      </c>
      <c r="AJ203" s="13">
        <v>1</v>
      </c>
      <c r="AK203" s="13">
        <v>1</v>
      </c>
      <c r="AL203" s="13">
        <v>1</v>
      </c>
      <c r="AM203" s="13">
        <v>1</v>
      </c>
      <c r="AN203" s="13">
        <v>1</v>
      </c>
      <c r="AO203" s="13">
        <v>1</v>
      </c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22">
        <v>0</v>
      </c>
      <c r="BE203" s="22">
        <v>1</v>
      </c>
      <c r="BF203" s="22">
        <v>0.5</v>
      </c>
      <c r="BG203" s="22">
        <v>0.5</v>
      </c>
      <c r="BH203" s="22">
        <v>1</v>
      </c>
      <c r="BI203" s="22">
        <v>1</v>
      </c>
      <c r="BJ203" s="22">
        <v>1</v>
      </c>
      <c r="BK203" s="22">
        <v>1</v>
      </c>
      <c r="BL203" s="22">
        <v>1</v>
      </c>
      <c r="BM203" s="22">
        <v>1</v>
      </c>
      <c r="BN203" s="22">
        <v>1</v>
      </c>
      <c r="BO203" s="22">
        <v>1</v>
      </c>
      <c r="BP203" s="22">
        <v>1</v>
      </c>
      <c r="BQ203" s="22">
        <v>1</v>
      </c>
      <c r="BR203" s="22">
        <v>1</v>
      </c>
      <c r="BS203" s="22">
        <v>1</v>
      </c>
      <c r="BT203" s="22">
        <v>1</v>
      </c>
      <c r="BU203" s="22">
        <v>1</v>
      </c>
      <c r="BV203" s="22">
        <v>1</v>
      </c>
      <c r="BW203" s="22">
        <v>1</v>
      </c>
      <c r="BX203" s="22">
        <v>1</v>
      </c>
      <c r="BY203" s="22">
        <v>1</v>
      </c>
    </row>
    <row r="204" spans="1:80" hidden="1" outlineLevel="2">
      <c r="A204" s="14" t="s">
        <v>591</v>
      </c>
      <c r="B204" s="14" t="s">
        <v>592</v>
      </c>
      <c r="C204" s="15" t="s">
        <v>168</v>
      </c>
      <c r="D204" s="15" t="s">
        <v>290</v>
      </c>
      <c r="E204" s="15" t="s">
        <v>374</v>
      </c>
      <c r="F204" s="16">
        <f t="shared" si="11"/>
        <v>15265793.222948333</v>
      </c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>
        <v>0.2</v>
      </c>
      <c r="U204" s="13">
        <v>1</v>
      </c>
      <c r="V204" s="13">
        <v>1</v>
      </c>
      <c r="W204" s="13">
        <v>1</v>
      </c>
      <c r="X204" s="13">
        <v>1</v>
      </c>
      <c r="Y204" s="13">
        <v>1</v>
      </c>
      <c r="Z204" s="13">
        <v>1</v>
      </c>
      <c r="AA204" s="13">
        <v>1</v>
      </c>
      <c r="AB204" s="13">
        <v>1</v>
      </c>
      <c r="AC204" s="13">
        <v>1</v>
      </c>
      <c r="AD204" s="13">
        <v>1</v>
      </c>
      <c r="AE204" s="13">
        <v>1</v>
      </c>
      <c r="AF204" s="13">
        <v>1</v>
      </c>
      <c r="AG204" s="13">
        <v>1</v>
      </c>
      <c r="AH204" s="13">
        <v>1</v>
      </c>
      <c r="AI204" s="13">
        <v>1</v>
      </c>
      <c r="AJ204" s="13">
        <v>1</v>
      </c>
      <c r="AK204" s="13">
        <v>1</v>
      </c>
      <c r="AL204" s="13">
        <v>1</v>
      </c>
      <c r="AM204" s="13">
        <v>1</v>
      </c>
      <c r="AN204" s="13">
        <v>1</v>
      </c>
      <c r="AO204" s="13">
        <v>1</v>
      </c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22">
        <v>0</v>
      </c>
      <c r="BE204" s="22">
        <v>1</v>
      </c>
      <c r="BF204" s="22">
        <v>0</v>
      </c>
      <c r="BG204" s="22">
        <v>0</v>
      </c>
      <c r="BH204" s="22">
        <v>1</v>
      </c>
      <c r="BI204" s="22">
        <v>1</v>
      </c>
      <c r="BJ204" s="22">
        <v>1</v>
      </c>
      <c r="BK204" s="22">
        <v>1</v>
      </c>
      <c r="BL204" s="22">
        <v>1</v>
      </c>
      <c r="BM204" s="22">
        <v>1</v>
      </c>
      <c r="BN204" s="22">
        <v>1</v>
      </c>
      <c r="BO204" s="22">
        <v>1</v>
      </c>
      <c r="BP204" s="22">
        <v>1</v>
      </c>
      <c r="BQ204" s="22">
        <v>1</v>
      </c>
      <c r="BR204" s="22">
        <v>1</v>
      </c>
      <c r="BS204" s="22">
        <v>1</v>
      </c>
      <c r="BT204" s="22">
        <v>1</v>
      </c>
      <c r="BU204" s="22">
        <v>1</v>
      </c>
      <c r="BV204" s="22">
        <v>1</v>
      </c>
      <c r="BW204" s="22">
        <v>1</v>
      </c>
      <c r="BX204" s="22">
        <v>1</v>
      </c>
      <c r="BY204" s="22">
        <v>1</v>
      </c>
    </row>
    <row r="205" spans="1:80" hidden="1" outlineLevel="2">
      <c r="A205" s="14" t="s">
        <v>593</v>
      </c>
      <c r="B205" s="14" t="s">
        <v>594</v>
      </c>
      <c r="C205" s="15" t="s">
        <v>595</v>
      </c>
      <c r="D205" s="15" t="s">
        <v>377</v>
      </c>
      <c r="E205" s="15" t="s">
        <v>596</v>
      </c>
      <c r="F205" s="16">
        <f t="shared" si="11"/>
        <v>15265793.222948333</v>
      </c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>
        <v>0.1</v>
      </c>
      <c r="V205" s="13">
        <v>0.36</v>
      </c>
      <c r="W205" s="13">
        <v>0.62</v>
      </c>
      <c r="X205" s="13">
        <v>0.88</v>
      </c>
      <c r="Y205" s="13">
        <v>1</v>
      </c>
      <c r="Z205" s="13">
        <v>1</v>
      </c>
      <c r="AA205" s="13">
        <v>1</v>
      </c>
      <c r="AB205" s="13">
        <v>1</v>
      </c>
      <c r="AC205" s="13">
        <v>1</v>
      </c>
      <c r="AD205" s="13">
        <v>1</v>
      </c>
      <c r="AE205" s="13">
        <v>1</v>
      </c>
      <c r="AF205" s="13">
        <v>1</v>
      </c>
      <c r="AG205" s="13">
        <v>1</v>
      </c>
      <c r="AH205" s="13">
        <v>1</v>
      </c>
      <c r="AI205" s="13">
        <v>1</v>
      </c>
      <c r="AJ205" s="13">
        <v>1</v>
      </c>
      <c r="AK205" s="13">
        <v>1</v>
      </c>
      <c r="AL205" s="13">
        <v>1</v>
      </c>
      <c r="AM205" s="13">
        <v>1</v>
      </c>
      <c r="AN205" s="13">
        <v>1</v>
      </c>
      <c r="AO205" s="13">
        <v>1</v>
      </c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22">
        <v>0</v>
      </c>
      <c r="BE205" s="22">
        <v>7.0000000000000007E-2</v>
      </c>
      <c r="BF205" s="22">
        <v>0.27</v>
      </c>
      <c r="BG205" s="22">
        <v>0.27</v>
      </c>
      <c r="BH205" s="22">
        <v>0.5</v>
      </c>
      <c r="BI205" s="22">
        <v>1</v>
      </c>
      <c r="BJ205" s="22">
        <v>1</v>
      </c>
      <c r="BK205" s="22">
        <v>1</v>
      </c>
      <c r="BL205" s="22">
        <v>1</v>
      </c>
      <c r="BM205" s="22">
        <v>1</v>
      </c>
      <c r="BN205" s="22">
        <v>1</v>
      </c>
      <c r="BO205" s="22">
        <v>1</v>
      </c>
      <c r="BP205" s="22">
        <v>1</v>
      </c>
      <c r="BQ205" s="22">
        <v>1</v>
      </c>
      <c r="BR205" s="22">
        <v>1</v>
      </c>
      <c r="BS205" s="22">
        <v>1</v>
      </c>
      <c r="BT205" s="22">
        <v>1</v>
      </c>
      <c r="BU205" s="22">
        <v>1</v>
      </c>
      <c r="BV205" s="22">
        <v>1</v>
      </c>
      <c r="BW205" s="22">
        <v>1</v>
      </c>
      <c r="BX205" s="22">
        <v>1</v>
      </c>
      <c r="BY205" s="22">
        <v>1</v>
      </c>
    </row>
    <row r="206" spans="1:80" hidden="1" outlineLevel="2">
      <c r="A206" s="14" t="s">
        <v>597</v>
      </c>
      <c r="B206" s="14" t="s">
        <v>598</v>
      </c>
      <c r="C206" s="15" t="s">
        <v>340</v>
      </c>
      <c r="D206" s="15" t="s">
        <v>599</v>
      </c>
      <c r="E206" s="15" t="s">
        <v>485</v>
      </c>
      <c r="F206" s="16">
        <f t="shared" si="11"/>
        <v>15265793.222948333</v>
      </c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>
        <v>1</v>
      </c>
      <c r="Z206" s="13">
        <v>1</v>
      </c>
      <c r="AA206" s="13">
        <v>1</v>
      </c>
      <c r="AB206" s="13">
        <v>1</v>
      </c>
      <c r="AC206" s="13">
        <v>1</v>
      </c>
      <c r="AD206" s="13">
        <v>1</v>
      </c>
      <c r="AE206" s="13">
        <v>1</v>
      </c>
      <c r="AF206" s="13">
        <v>1</v>
      </c>
      <c r="AG206" s="13">
        <v>1</v>
      </c>
      <c r="AH206" s="13">
        <v>1</v>
      </c>
      <c r="AI206" s="13">
        <v>1</v>
      </c>
      <c r="AJ206" s="13">
        <v>1</v>
      </c>
      <c r="AK206" s="13">
        <v>1</v>
      </c>
      <c r="AL206" s="13">
        <v>1</v>
      </c>
      <c r="AM206" s="13">
        <v>1</v>
      </c>
      <c r="AN206" s="13">
        <v>1</v>
      </c>
      <c r="AO206" s="13">
        <v>1</v>
      </c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22">
        <v>0</v>
      </c>
      <c r="BE206" s="22">
        <v>0</v>
      </c>
      <c r="BF206" s="22">
        <v>0</v>
      </c>
      <c r="BG206" s="22">
        <v>0</v>
      </c>
      <c r="BH206" s="22">
        <v>0</v>
      </c>
      <c r="BI206" s="22">
        <v>1</v>
      </c>
      <c r="BJ206" s="22">
        <v>1</v>
      </c>
      <c r="BK206" s="22">
        <v>1</v>
      </c>
      <c r="BL206" s="22">
        <v>1</v>
      </c>
      <c r="BM206" s="22">
        <v>1</v>
      </c>
      <c r="BN206" s="22">
        <v>1</v>
      </c>
      <c r="BO206" s="22">
        <v>1</v>
      </c>
      <c r="BP206" s="22">
        <v>1</v>
      </c>
      <c r="BQ206" s="22">
        <v>1</v>
      </c>
      <c r="BR206" s="22">
        <v>1</v>
      </c>
      <c r="BS206" s="22">
        <v>1</v>
      </c>
      <c r="BT206" s="22">
        <v>1</v>
      </c>
      <c r="BU206" s="22">
        <v>1</v>
      </c>
      <c r="BV206" s="22">
        <v>1</v>
      </c>
      <c r="BW206" s="22">
        <v>1</v>
      </c>
      <c r="BX206" s="22">
        <v>1</v>
      </c>
      <c r="BY206" s="22">
        <v>1</v>
      </c>
    </row>
    <row r="207" spans="1:80" hidden="1" outlineLevel="2">
      <c r="A207" s="14" t="s">
        <v>600</v>
      </c>
      <c r="B207" s="14" t="s">
        <v>601</v>
      </c>
      <c r="C207" s="15" t="s">
        <v>188</v>
      </c>
      <c r="D207" s="15" t="s">
        <v>488</v>
      </c>
      <c r="E207" s="15" t="s">
        <v>226</v>
      </c>
      <c r="F207" s="16">
        <f t="shared" si="11"/>
        <v>15265793.222948333</v>
      </c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>
        <v>7.0000000000000007E-2</v>
      </c>
      <c r="Z207" s="13">
        <v>0.47</v>
      </c>
      <c r="AA207" s="13">
        <v>0.9</v>
      </c>
      <c r="AB207" s="13">
        <v>1</v>
      </c>
      <c r="AC207" s="13">
        <v>1</v>
      </c>
      <c r="AD207" s="13">
        <v>1</v>
      </c>
      <c r="AE207" s="13">
        <v>1</v>
      </c>
      <c r="AF207" s="13">
        <v>1</v>
      </c>
      <c r="AG207" s="13">
        <v>1</v>
      </c>
      <c r="AH207" s="13">
        <v>1</v>
      </c>
      <c r="AI207" s="13">
        <v>1</v>
      </c>
      <c r="AJ207" s="13">
        <v>1</v>
      </c>
      <c r="AK207" s="13">
        <v>1</v>
      </c>
      <c r="AL207" s="13">
        <v>1</v>
      </c>
      <c r="AM207" s="13">
        <v>1</v>
      </c>
      <c r="AN207" s="13">
        <v>1</v>
      </c>
      <c r="AO207" s="13">
        <v>1</v>
      </c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22">
        <v>0</v>
      </c>
      <c r="BE207" s="22">
        <v>0</v>
      </c>
      <c r="BF207" s="22">
        <v>0</v>
      </c>
      <c r="BG207" s="22">
        <v>0</v>
      </c>
      <c r="BH207" s="22">
        <v>0</v>
      </c>
      <c r="BI207" s="22">
        <v>0.33</v>
      </c>
      <c r="BJ207" s="22">
        <v>0.33</v>
      </c>
      <c r="BK207" s="22">
        <v>0.33</v>
      </c>
      <c r="BL207" s="22">
        <v>1</v>
      </c>
      <c r="BM207" s="22">
        <v>1</v>
      </c>
      <c r="BN207" s="22">
        <v>1</v>
      </c>
      <c r="BO207" s="22">
        <v>1</v>
      </c>
      <c r="BP207" s="22">
        <v>1</v>
      </c>
      <c r="BQ207" s="22">
        <v>1</v>
      </c>
      <c r="BR207" s="22">
        <v>1</v>
      </c>
      <c r="BS207" s="22">
        <v>1</v>
      </c>
      <c r="BT207" s="22">
        <v>1</v>
      </c>
      <c r="BU207" s="22">
        <v>1</v>
      </c>
      <c r="BV207" s="22">
        <v>1</v>
      </c>
      <c r="BW207" s="22">
        <v>1</v>
      </c>
      <c r="BX207" s="22">
        <v>1</v>
      </c>
      <c r="BY207" s="22">
        <v>1</v>
      </c>
    </row>
    <row r="208" spans="1:80" hidden="1" outlineLevel="2">
      <c r="A208" s="14" t="s">
        <v>602</v>
      </c>
      <c r="B208" s="14" t="s">
        <v>603</v>
      </c>
      <c r="C208" s="15" t="s">
        <v>340</v>
      </c>
      <c r="D208" s="15" t="s">
        <v>230</v>
      </c>
      <c r="E208" s="15" t="s">
        <v>588</v>
      </c>
      <c r="F208" s="16">
        <f t="shared" si="11"/>
        <v>15265793.222948333</v>
      </c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>
        <v>1</v>
      </c>
      <c r="AC208" s="13">
        <v>1</v>
      </c>
      <c r="AD208" s="13">
        <v>1</v>
      </c>
      <c r="AE208" s="13">
        <v>1</v>
      </c>
      <c r="AF208" s="13">
        <v>1</v>
      </c>
      <c r="AG208" s="13">
        <v>1</v>
      </c>
      <c r="AH208" s="13">
        <v>1</v>
      </c>
      <c r="AI208" s="13">
        <v>1</v>
      </c>
      <c r="AJ208" s="13">
        <v>1</v>
      </c>
      <c r="AK208" s="13">
        <v>1</v>
      </c>
      <c r="AL208" s="13">
        <v>1</v>
      </c>
      <c r="AM208" s="13">
        <v>1</v>
      </c>
      <c r="AN208" s="13">
        <v>1</v>
      </c>
      <c r="AO208" s="13">
        <v>1</v>
      </c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22">
        <v>0</v>
      </c>
      <c r="BE208" s="22">
        <v>0</v>
      </c>
      <c r="BF208" s="22">
        <v>0</v>
      </c>
      <c r="BG208" s="22">
        <v>0</v>
      </c>
      <c r="BH208" s="22">
        <v>0</v>
      </c>
      <c r="BI208" s="22">
        <v>0</v>
      </c>
      <c r="BJ208" s="22">
        <v>0</v>
      </c>
      <c r="BK208" s="22">
        <v>0</v>
      </c>
      <c r="BL208" s="22">
        <v>0</v>
      </c>
      <c r="BM208" s="22">
        <v>0</v>
      </c>
      <c r="BN208" s="22">
        <v>1</v>
      </c>
      <c r="BO208" s="22">
        <v>1</v>
      </c>
      <c r="BP208" s="22">
        <v>1</v>
      </c>
      <c r="BQ208" s="22">
        <v>1</v>
      </c>
      <c r="BR208" s="22">
        <v>1</v>
      </c>
      <c r="BS208" s="22">
        <v>1</v>
      </c>
      <c r="BT208" s="22">
        <v>1</v>
      </c>
      <c r="BU208" s="22">
        <v>1</v>
      </c>
      <c r="BV208" s="22">
        <v>1</v>
      </c>
      <c r="BW208" s="22">
        <v>1</v>
      </c>
      <c r="BX208" s="22">
        <v>1</v>
      </c>
      <c r="BY208" s="22">
        <v>1</v>
      </c>
    </row>
    <row r="209" spans="1:77" hidden="1" outlineLevel="2">
      <c r="A209" s="5" t="s">
        <v>604</v>
      </c>
      <c r="B209" s="5" t="s">
        <v>605</v>
      </c>
      <c r="C209" s="6" t="s">
        <v>606</v>
      </c>
      <c r="D209" s="6" t="s">
        <v>373</v>
      </c>
      <c r="E209" s="6" t="s">
        <v>584</v>
      </c>
      <c r="F209" s="7">
        <f>+$F$201/5</f>
        <v>91594759.337689996</v>
      </c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>
        <v>7.0000000000000007E-2</v>
      </c>
      <c r="U209" s="13">
        <v>0.19</v>
      </c>
      <c r="V209" s="13">
        <v>0.31</v>
      </c>
      <c r="W209" s="13">
        <v>0.43</v>
      </c>
      <c r="X209" s="13">
        <v>0.55000000000000004</v>
      </c>
      <c r="Y209" s="13">
        <v>0.67</v>
      </c>
      <c r="Z209" s="13">
        <v>0.79</v>
      </c>
      <c r="AA209" s="13">
        <v>0.91</v>
      </c>
      <c r="AB209" s="13">
        <v>1</v>
      </c>
      <c r="AC209" s="13">
        <v>1</v>
      </c>
      <c r="AD209" s="13">
        <v>1</v>
      </c>
      <c r="AE209" s="13">
        <v>1</v>
      </c>
      <c r="AF209" s="13">
        <v>1</v>
      </c>
      <c r="AG209" s="13">
        <v>1</v>
      </c>
      <c r="AH209" s="13">
        <v>1</v>
      </c>
      <c r="AI209" s="13">
        <v>1</v>
      </c>
      <c r="AJ209" s="13">
        <v>1</v>
      </c>
      <c r="AK209" s="13">
        <v>1</v>
      </c>
      <c r="AL209" s="13">
        <v>1</v>
      </c>
      <c r="AM209" s="13">
        <v>1</v>
      </c>
      <c r="AN209" s="13">
        <v>1</v>
      </c>
      <c r="AO209" s="13">
        <v>1</v>
      </c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22">
        <v>0.19</v>
      </c>
      <c r="BE209" s="22">
        <v>0.17</v>
      </c>
      <c r="BF209" s="22">
        <v>0.26</v>
      </c>
      <c r="BG209" s="22">
        <v>0.26</v>
      </c>
      <c r="BH209" s="20">
        <v>0.54</v>
      </c>
      <c r="BI209" s="20">
        <v>0.75</v>
      </c>
      <c r="BJ209" s="20">
        <v>0.75</v>
      </c>
      <c r="BK209" s="20">
        <v>0.75</v>
      </c>
      <c r="BL209" s="20">
        <v>0.97</v>
      </c>
      <c r="BM209" s="20">
        <v>0.97</v>
      </c>
      <c r="BN209" s="20">
        <v>0.99</v>
      </c>
      <c r="BO209" s="20">
        <v>0.99</v>
      </c>
      <c r="BP209" s="20">
        <v>0.99</v>
      </c>
      <c r="BQ209" s="20">
        <v>0.99</v>
      </c>
      <c r="BR209" s="20">
        <v>1</v>
      </c>
      <c r="BS209" s="20">
        <v>1</v>
      </c>
      <c r="BT209" s="20">
        <v>1</v>
      </c>
      <c r="BU209" s="20">
        <v>1</v>
      </c>
      <c r="BV209" s="20">
        <v>1</v>
      </c>
      <c r="BW209" s="20">
        <v>1</v>
      </c>
      <c r="BX209" s="20">
        <v>1</v>
      </c>
      <c r="BY209" s="20">
        <v>1</v>
      </c>
    </row>
    <row r="210" spans="1:77" hidden="1" outlineLevel="2">
      <c r="A210" s="14" t="s">
        <v>607</v>
      </c>
      <c r="B210" s="14" t="s">
        <v>608</v>
      </c>
      <c r="C210" s="15" t="s">
        <v>168</v>
      </c>
      <c r="D210" s="15" t="s">
        <v>373</v>
      </c>
      <c r="E210" s="15" t="s">
        <v>257</v>
      </c>
      <c r="F210" s="16">
        <f t="shared" ref="F210:F215" si="12">+$F$209/6</f>
        <v>15265793.222948333</v>
      </c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>
        <v>0.7</v>
      </c>
      <c r="U210" s="13">
        <v>1</v>
      </c>
      <c r="V210" s="13">
        <v>1</v>
      </c>
      <c r="W210" s="13">
        <v>1</v>
      </c>
      <c r="X210" s="13">
        <v>1</v>
      </c>
      <c r="Y210" s="13">
        <v>1</v>
      </c>
      <c r="Z210" s="13">
        <v>1</v>
      </c>
      <c r="AA210" s="13">
        <v>1</v>
      </c>
      <c r="AB210" s="13">
        <v>1</v>
      </c>
      <c r="AC210" s="13">
        <v>1</v>
      </c>
      <c r="AD210" s="13">
        <v>1</v>
      </c>
      <c r="AE210" s="13">
        <v>1</v>
      </c>
      <c r="AF210" s="13">
        <v>1</v>
      </c>
      <c r="AG210" s="13">
        <v>1</v>
      </c>
      <c r="AH210" s="13">
        <v>1</v>
      </c>
      <c r="AI210" s="13">
        <v>1</v>
      </c>
      <c r="AJ210" s="13">
        <v>1</v>
      </c>
      <c r="AK210" s="13">
        <v>1</v>
      </c>
      <c r="AL210" s="13">
        <v>1</v>
      </c>
      <c r="AM210" s="13">
        <v>1</v>
      </c>
      <c r="AN210" s="13">
        <v>1</v>
      </c>
      <c r="AO210" s="13">
        <v>1</v>
      </c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22">
        <v>1</v>
      </c>
      <c r="BE210" s="22">
        <v>1</v>
      </c>
      <c r="BF210" s="22">
        <v>1</v>
      </c>
      <c r="BG210" s="22">
        <v>1</v>
      </c>
      <c r="BH210" s="22">
        <v>1</v>
      </c>
      <c r="BI210" s="22">
        <v>1</v>
      </c>
      <c r="BJ210" s="22">
        <v>1</v>
      </c>
      <c r="BK210" s="22">
        <v>1</v>
      </c>
      <c r="BL210" s="22">
        <v>1</v>
      </c>
      <c r="BM210" s="22">
        <v>1</v>
      </c>
      <c r="BN210" s="22">
        <v>1</v>
      </c>
      <c r="BO210" s="22">
        <v>1</v>
      </c>
      <c r="BP210" s="22">
        <v>1</v>
      </c>
      <c r="BQ210" s="22">
        <v>1</v>
      </c>
      <c r="BR210" s="22">
        <v>1</v>
      </c>
      <c r="BS210" s="22">
        <v>1</v>
      </c>
      <c r="BT210" s="22">
        <v>1</v>
      </c>
      <c r="BU210" s="22">
        <v>1</v>
      </c>
      <c r="BV210" s="22">
        <v>1</v>
      </c>
      <c r="BW210" s="22">
        <v>1</v>
      </c>
      <c r="BX210" s="22">
        <v>1</v>
      </c>
      <c r="BY210" s="22">
        <v>1</v>
      </c>
    </row>
    <row r="211" spans="1:77" hidden="1" outlineLevel="2">
      <c r="A211" s="14" t="s">
        <v>609</v>
      </c>
      <c r="B211" s="14" t="s">
        <v>610</v>
      </c>
      <c r="C211" s="15" t="s">
        <v>168</v>
      </c>
      <c r="D211" s="15" t="s">
        <v>611</v>
      </c>
      <c r="E211" s="15" t="s">
        <v>92</v>
      </c>
      <c r="F211" s="16">
        <f t="shared" si="12"/>
        <v>15265793.222948333</v>
      </c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>
        <v>1</v>
      </c>
      <c r="V211" s="13">
        <v>1</v>
      </c>
      <c r="W211" s="13">
        <v>1</v>
      </c>
      <c r="X211" s="13">
        <v>1</v>
      </c>
      <c r="Y211" s="13">
        <v>1</v>
      </c>
      <c r="Z211" s="13">
        <v>1</v>
      </c>
      <c r="AA211" s="13">
        <v>1</v>
      </c>
      <c r="AB211" s="13">
        <v>1</v>
      </c>
      <c r="AC211" s="13">
        <v>1</v>
      </c>
      <c r="AD211" s="13">
        <v>1</v>
      </c>
      <c r="AE211" s="13">
        <v>1</v>
      </c>
      <c r="AF211" s="13">
        <v>1</v>
      </c>
      <c r="AG211" s="13">
        <v>1</v>
      </c>
      <c r="AH211" s="13">
        <v>1</v>
      </c>
      <c r="AI211" s="13">
        <v>1</v>
      </c>
      <c r="AJ211" s="13">
        <v>1</v>
      </c>
      <c r="AK211" s="13">
        <v>1</v>
      </c>
      <c r="AL211" s="13">
        <v>1</v>
      </c>
      <c r="AM211" s="13">
        <v>1</v>
      </c>
      <c r="AN211" s="13">
        <v>1</v>
      </c>
      <c r="AO211" s="13">
        <v>1</v>
      </c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22">
        <v>1</v>
      </c>
      <c r="BE211" s="22">
        <v>0.8</v>
      </c>
      <c r="BF211" s="22">
        <v>1</v>
      </c>
      <c r="BG211" s="22">
        <v>1</v>
      </c>
      <c r="BH211" s="22">
        <v>1</v>
      </c>
      <c r="BI211" s="22">
        <v>1</v>
      </c>
      <c r="BJ211" s="22">
        <v>1</v>
      </c>
      <c r="BK211" s="22">
        <v>1</v>
      </c>
      <c r="BL211" s="22">
        <v>1</v>
      </c>
      <c r="BM211" s="22">
        <v>1</v>
      </c>
      <c r="BN211" s="22">
        <v>1</v>
      </c>
      <c r="BO211" s="22">
        <v>1</v>
      </c>
      <c r="BP211" s="22">
        <v>1</v>
      </c>
      <c r="BQ211" s="22">
        <v>1</v>
      </c>
      <c r="BR211" s="22">
        <v>1</v>
      </c>
      <c r="BS211" s="22">
        <v>1</v>
      </c>
      <c r="BT211" s="22">
        <v>1</v>
      </c>
      <c r="BU211" s="22">
        <v>1</v>
      </c>
      <c r="BV211" s="22">
        <v>1</v>
      </c>
      <c r="BW211" s="22">
        <v>1</v>
      </c>
      <c r="BX211" s="22">
        <v>1</v>
      </c>
      <c r="BY211" s="22">
        <v>1</v>
      </c>
    </row>
    <row r="212" spans="1:77" hidden="1" outlineLevel="2">
      <c r="A212" s="14" t="s">
        <v>612</v>
      </c>
      <c r="B212" s="14" t="s">
        <v>613</v>
      </c>
      <c r="C212" s="15" t="s">
        <v>595</v>
      </c>
      <c r="D212" s="15" t="s">
        <v>293</v>
      </c>
      <c r="E212" s="15" t="s">
        <v>485</v>
      </c>
      <c r="F212" s="16">
        <f t="shared" si="12"/>
        <v>15265793.222948333</v>
      </c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>
        <v>0.26</v>
      </c>
      <c r="W212" s="13">
        <v>0.52</v>
      </c>
      <c r="X212" s="13">
        <v>0.78</v>
      </c>
      <c r="Y212" s="13">
        <v>1</v>
      </c>
      <c r="Z212" s="13">
        <v>1</v>
      </c>
      <c r="AA212" s="13">
        <v>1</v>
      </c>
      <c r="AB212" s="13">
        <v>1</v>
      </c>
      <c r="AC212" s="13">
        <v>1</v>
      </c>
      <c r="AD212" s="13">
        <v>1</v>
      </c>
      <c r="AE212" s="13">
        <v>1</v>
      </c>
      <c r="AF212" s="13">
        <v>1</v>
      </c>
      <c r="AG212" s="13">
        <v>1</v>
      </c>
      <c r="AH212" s="13">
        <v>1</v>
      </c>
      <c r="AI212" s="13">
        <v>1</v>
      </c>
      <c r="AJ212" s="13">
        <v>1</v>
      </c>
      <c r="AK212" s="13">
        <v>1</v>
      </c>
      <c r="AL212" s="13">
        <v>1</v>
      </c>
      <c r="AM212" s="13">
        <v>1</v>
      </c>
      <c r="AN212" s="13">
        <v>1</v>
      </c>
      <c r="AO212" s="13">
        <v>1</v>
      </c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22">
        <v>0</v>
      </c>
      <c r="BE212" s="22">
        <v>0</v>
      </c>
      <c r="BF212" s="22">
        <v>0.16</v>
      </c>
      <c r="BG212" s="22">
        <v>0.16</v>
      </c>
      <c r="BH212" s="22">
        <v>0.76</v>
      </c>
      <c r="BI212" s="22">
        <v>1</v>
      </c>
      <c r="BJ212" s="22">
        <v>1</v>
      </c>
      <c r="BK212" s="22">
        <v>1</v>
      </c>
      <c r="BL212" s="22">
        <v>1</v>
      </c>
      <c r="BM212" s="22">
        <v>1</v>
      </c>
      <c r="BN212" s="22">
        <v>1</v>
      </c>
      <c r="BO212" s="22">
        <v>1</v>
      </c>
      <c r="BP212" s="22">
        <v>1</v>
      </c>
      <c r="BQ212" s="22">
        <v>1</v>
      </c>
      <c r="BR212" s="22">
        <v>1</v>
      </c>
      <c r="BS212" s="22">
        <v>1</v>
      </c>
      <c r="BT212" s="22">
        <v>1</v>
      </c>
      <c r="BU212" s="22">
        <v>1</v>
      </c>
      <c r="BV212" s="22">
        <v>1</v>
      </c>
      <c r="BW212" s="22">
        <v>1</v>
      </c>
      <c r="BX212" s="22">
        <v>1</v>
      </c>
      <c r="BY212" s="22">
        <v>1</v>
      </c>
    </row>
    <row r="213" spans="1:77" hidden="1" outlineLevel="2">
      <c r="A213" s="14" t="s">
        <v>614</v>
      </c>
      <c r="B213" s="14" t="s">
        <v>615</v>
      </c>
      <c r="C213" s="15" t="s">
        <v>616</v>
      </c>
      <c r="D213" s="15" t="s">
        <v>488</v>
      </c>
      <c r="E213" s="15" t="s">
        <v>617</v>
      </c>
      <c r="F213" s="16">
        <f t="shared" si="12"/>
        <v>15265793.222948333</v>
      </c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>
        <v>1</v>
      </c>
      <c r="Z213" s="13">
        <v>1</v>
      </c>
      <c r="AA213" s="13">
        <v>1</v>
      </c>
      <c r="AB213" s="13">
        <v>1</v>
      </c>
      <c r="AC213" s="13">
        <v>1</v>
      </c>
      <c r="AD213" s="13">
        <v>1</v>
      </c>
      <c r="AE213" s="13">
        <v>1</v>
      </c>
      <c r="AF213" s="13">
        <v>1</v>
      </c>
      <c r="AG213" s="13">
        <v>1</v>
      </c>
      <c r="AH213" s="13">
        <v>1</v>
      </c>
      <c r="AI213" s="13">
        <v>1</v>
      </c>
      <c r="AJ213" s="13">
        <v>1</v>
      </c>
      <c r="AK213" s="13">
        <v>1</v>
      </c>
      <c r="AL213" s="13">
        <v>1</v>
      </c>
      <c r="AM213" s="13">
        <v>1</v>
      </c>
      <c r="AN213" s="13">
        <v>1</v>
      </c>
      <c r="AO213" s="13">
        <v>1</v>
      </c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22">
        <v>0</v>
      </c>
      <c r="BE213" s="22">
        <v>0</v>
      </c>
      <c r="BF213" s="22">
        <v>0</v>
      </c>
      <c r="BG213" s="22">
        <v>0</v>
      </c>
      <c r="BH213" s="22">
        <v>0</v>
      </c>
      <c r="BI213" s="22">
        <v>1</v>
      </c>
      <c r="BJ213" s="22">
        <v>1</v>
      </c>
      <c r="BK213" s="22">
        <v>1</v>
      </c>
      <c r="BL213" s="22">
        <v>1</v>
      </c>
      <c r="BM213" s="22">
        <v>1</v>
      </c>
      <c r="BN213" s="22">
        <v>1</v>
      </c>
      <c r="BO213" s="22">
        <v>1</v>
      </c>
      <c r="BP213" s="22">
        <v>1</v>
      </c>
      <c r="BQ213" s="22">
        <v>1</v>
      </c>
      <c r="BR213" s="22">
        <v>1</v>
      </c>
      <c r="BS213" s="22">
        <v>1</v>
      </c>
      <c r="BT213" s="22">
        <v>1</v>
      </c>
      <c r="BU213" s="22">
        <v>1</v>
      </c>
      <c r="BV213" s="22">
        <v>1</v>
      </c>
      <c r="BW213" s="22">
        <v>1</v>
      </c>
      <c r="BX213" s="22">
        <v>1</v>
      </c>
      <c r="BY213" s="22">
        <v>1</v>
      </c>
    </row>
    <row r="214" spans="1:77" hidden="1" outlineLevel="2">
      <c r="A214" s="14" t="s">
        <v>618</v>
      </c>
      <c r="B214" s="14" t="s">
        <v>619</v>
      </c>
      <c r="C214" s="15" t="s">
        <v>316</v>
      </c>
      <c r="D214" s="15" t="s">
        <v>620</v>
      </c>
      <c r="E214" s="15" t="s">
        <v>621</v>
      </c>
      <c r="F214" s="16">
        <f t="shared" si="12"/>
        <v>15265793.222948333</v>
      </c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>
        <v>0.48</v>
      </c>
      <c r="AA214" s="13">
        <v>1</v>
      </c>
      <c r="AB214" s="13">
        <v>1</v>
      </c>
      <c r="AC214" s="13">
        <v>1</v>
      </c>
      <c r="AD214" s="13">
        <v>1</v>
      </c>
      <c r="AE214" s="13">
        <v>1</v>
      </c>
      <c r="AF214" s="13">
        <v>1</v>
      </c>
      <c r="AG214" s="13">
        <v>1</v>
      </c>
      <c r="AH214" s="13">
        <v>1</v>
      </c>
      <c r="AI214" s="13">
        <v>1</v>
      </c>
      <c r="AJ214" s="13">
        <v>1</v>
      </c>
      <c r="AK214" s="13">
        <v>1</v>
      </c>
      <c r="AL214" s="13">
        <v>1</v>
      </c>
      <c r="AM214" s="13">
        <v>1</v>
      </c>
      <c r="AN214" s="13">
        <v>1</v>
      </c>
      <c r="AO214" s="13">
        <v>1</v>
      </c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22">
        <v>0</v>
      </c>
      <c r="BE214" s="22">
        <v>0</v>
      </c>
      <c r="BF214" s="22">
        <v>0</v>
      </c>
      <c r="BG214" s="22">
        <v>0</v>
      </c>
      <c r="BH214" s="22">
        <v>0</v>
      </c>
      <c r="BI214" s="22">
        <v>0.32</v>
      </c>
      <c r="BJ214" s="22">
        <v>0.32</v>
      </c>
      <c r="BK214" s="22">
        <v>0.32</v>
      </c>
      <c r="BL214" s="22">
        <v>1</v>
      </c>
      <c r="BM214" s="22">
        <v>1</v>
      </c>
      <c r="BN214" s="22">
        <v>1</v>
      </c>
      <c r="BO214" s="22">
        <v>1</v>
      </c>
      <c r="BP214" s="22">
        <v>1</v>
      </c>
      <c r="BQ214" s="22">
        <v>1</v>
      </c>
      <c r="BR214" s="22">
        <v>1</v>
      </c>
      <c r="BS214" s="22">
        <v>1</v>
      </c>
      <c r="BT214" s="22">
        <v>1</v>
      </c>
      <c r="BU214" s="22">
        <v>1</v>
      </c>
      <c r="BV214" s="22">
        <v>1</v>
      </c>
      <c r="BW214" s="22">
        <v>1</v>
      </c>
      <c r="BX214" s="22">
        <v>1</v>
      </c>
      <c r="BY214" s="22">
        <v>1</v>
      </c>
    </row>
    <row r="215" spans="1:77" hidden="1" outlineLevel="2">
      <c r="A215" s="14" t="s">
        <v>622</v>
      </c>
      <c r="B215" s="14" t="s">
        <v>623</v>
      </c>
      <c r="C215" s="15" t="s">
        <v>168</v>
      </c>
      <c r="D215" s="15" t="s">
        <v>624</v>
      </c>
      <c r="E215" s="15" t="s">
        <v>584</v>
      </c>
      <c r="F215" s="16">
        <f t="shared" si="12"/>
        <v>15265793.222948333</v>
      </c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>
        <v>1</v>
      </c>
      <c r="AC215" s="13">
        <v>1</v>
      </c>
      <c r="AD215" s="13">
        <v>1</v>
      </c>
      <c r="AE215" s="13">
        <v>1</v>
      </c>
      <c r="AF215" s="13">
        <v>1</v>
      </c>
      <c r="AG215" s="13">
        <v>1</v>
      </c>
      <c r="AH215" s="13">
        <v>1</v>
      </c>
      <c r="AI215" s="13">
        <v>1</v>
      </c>
      <c r="AJ215" s="13">
        <v>1</v>
      </c>
      <c r="AK215" s="13">
        <v>1</v>
      </c>
      <c r="AL215" s="13">
        <v>1</v>
      </c>
      <c r="AM215" s="13">
        <v>1</v>
      </c>
      <c r="AN215" s="13">
        <v>1</v>
      </c>
      <c r="AO215" s="13">
        <v>1</v>
      </c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22">
        <v>0</v>
      </c>
      <c r="BE215" s="22">
        <v>0</v>
      </c>
      <c r="BF215" s="22">
        <v>0</v>
      </c>
      <c r="BG215" s="22">
        <v>0</v>
      </c>
      <c r="BH215" s="22">
        <v>0</v>
      </c>
      <c r="BI215" s="22">
        <v>0</v>
      </c>
      <c r="BJ215" s="22">
        <v>0</v>
      </c>
      <c r="BK215" s="22">
        <v>0</v>
      </c>
      <c r="BL215" s="22">
        <v>0.7</v>
      </c>
      <c r="BM215" s="22">
        <v>0.7</v>
      </c>
      <c r="BN215" s="22">
        <v>0.9</v>
      </c>
      <c r="BO215" s="22">
        <v>0.9</v>
      </c>
      <c r="BP215" s="22">
        <v>0.9</v>
      </c>
      <c r="BQ215" s="22">
        <v>0.9</v>
      </c>
      <c r="BR215" s="22">
        <v>1</v>
      </c>
      <c r="BS215" s="22">
        <v>1</v>
      </c>
      <c r="BT215" s="22">
        <v>1</v>
      </c>
      <c r="BU215" s="22">
        <v>1</v>
      </c>
      <c r="BV215" s="22">
        <v>1</v>
      </c>
      <c r="BW215" s="22">
        <v>1</v>
      </c>
      <c r="BX215" s="22">
        <v>1</v>
      </c>
      <c r="BY215" s="22">
        <v>1</v>
      </c>
    </row>
    <row r="216" spans="1:77" hidden="1" outlineLevel="2">
      <c r="A216" s="5" t="s">
        <v>625</v>
      </c>
      <c r="B216" s="5" t="s">
        <v>626</v>
      </c>
      <c r="C216" s="6" t="s">
        <v>587</v>
      </c>
      <c r="D216" s="6" t="s">
        <v>128</v>
      </c>
      <c r="E216" s="6" t="s">
        <v>47</v>
      </c>
      <c r="F216" s="7">
        <f>+$F$201/5</f>
        <v>91594759.337689996</v>
      </c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>
        <v>0.04</v>
      </c>
      <c r="R216" s="13">
        <v>0.15</v>
      </c>
      <c r="S216" s="13">
        <v>0.26</v>
      </c>
      <c r="T216" s="13">
        <v>0.38</v>
      </c>
      <c r="U216" s="13">
        <v>0.5</v>
      </c>
      <c r="V216" s="13">
        <v>0.62</v>
      </c>
      <c r="W216" s="13">
        <v>0.74</v>
      </c>
      <c r="X216" s="13">
        <v>0.85</v>
      </c>
      <c r="Y216" s="13">
        <v>0.97</v>
      </c>
      <c r="Z216" s="13">
        <v>1</v>
      </c>
      <c r="AA216" s="13">
        <v>1</v>
      </c>
      <c r="AB216" s="13">
        <v>1</v>
      </c>
      <c r="AC216" s="13">
        <v>1</v>
      </c>
      <c r="AD216" s="13">
        <v>1</v>
      </c>
      <c r="AE216" s="13">
        <v>1</v>
      </c>
      <c r="AF216" s="13">
        <v>1</v>
      </c>
      <c r="AG216" s="13">
        <v>1</v>
      </c>
      <c r="AH216" s="13">
        <v>1</v>
      </c>
      <c r="AI216" s="13">
        <v>1</v>
      </c>
      <c r="AJ216" s="13">
        <v>1</v>
      </c>
      <c r="AK216" s="13">
        <v>1</v>
      </c>
      <c r="AL216" s="13">
        <v>1</v>
      </c>
      <c r="AM216" s="13">
        <v>1</v>
      </c>
      <c r="AN216" s="13">
        <v>1</v>
      </c>
      <c r="AO216" s="13">
        <v>1</v>
      </c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>
        <v>0.1</v>
      </c>
      <c r="BC216" s="13">
        <v>0.26</v>
      </c>
      <c r="BD216" s="22">
        <v>0.95</v>
      </c>
      <c r="BE216" s="22">
        <v>0.48</v>
      </c>
      <c r="BF216" s="22">
        <v>0.95</v>
      </c>
      <c r="BG216" s="22">
        <v>0.95</v>
      </c>
      <c r="BH216" s="20">
        <v>0.95</v>
      </c>
      <c r="BI216" s="20">
        <v>0.95</v>
      </c>
      <c r="BJ216" s="20">
        <v>0.95</v>
      </c>
      <c r="BK216" s="20">
        <v>0.95</v>
      </c>
      <c r="BL216" s="20">
        <v>1</v>
      </c>
      <c r="BM216" s="20">
        <v>1</v>
      </c>
      <c r="BN216" s="20">
        <v>1</v>
      </c>
      <c r="BO216" s="20">
        <v>1</v>
      </c>
      <c r="BP216" s="20">
        <v>1</v>
      </c>
      <c r="BQ216" s="20">
        <v>1</v>
      </c>
      <c r="BR216" s="20">
        <v>1</v>
      </c>
      <c r="BS216" s="20">
        <v>1</v>
      </c>
      <c r="BT216" s="20">
        <v>1</v>
      </c>
      <c r="BU216" s="20">
        <v>1</v>
      </c>
      <c r="BV216" s="20">
        <v>1</v>
      </c>
      <c r="BW216" s="20">
        <v>1</v>
      </c>
      <c r="BX216" s="20">
        <v>1</v>
      </c>
      <c r="BY216" s="20">
        <v>1</v>
      </c>
    </row>
    <row r="217" spans="1:77" hidden="1" outlineLevel="2">
      <c r="A217" s="14" t="s">
        <v>627</v>
      </c>
      <c r="B217" s="14" t="s">
        <v>628</v>
      </c>
      <c r="C217" s="15" t="s">
        <v>168</v>
      </c>
      <c r="D217" s="15" t="s">
        <v>128</v>
      </c>
      <c r="E217" s="15" t="s">
        <v>326</v>
      </c>
      <c r="F217" s="16">
        <f>+$F$216/7</f>
        <v>13084965.61967</v>
      </c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>
        <v>0.4</v>
      </c>
      <c r="R217" s="13">
        <v>1</v>
      </c>
      <c r="S217" s="13">
        <v>1</v>
      </c>
      <c r="T217" s="13">
        <v>1</v>
      </c>
      <c r="U217" s="13">
        <v>1</v>
      </c>
      <c r="V217" s="13">
        <v>1</v>
      </c>
      <c r="W217" s="13">
        <v>1</v>
      </c>
      <c r="X217" s="13">
        <v>1</v>
      </c>
      <c r="Y217" s="13">
        <v>1</v>
      </c>
      <c r="Z217" s="13">
        <v>1</v>
      </c>
      <c r="AA217" s="13">
        <v>1</v>
      </c>
      <c r="AB217" s="13">
        <v>1</v>
      </c>
      <c r="AC217" s="13">
        <v>1</v>
      </c>
      <c r="AD217" s="13">
        <v>1</v>
      </c>
      <c r="AE217" s="13">
        <v>1</v>
      </c>
      <c r="AF217" s="13">
        <v>1</v>
      </c>
      <c r="AG217" s="13">
        <v>1</v>
      </c>
      <c r="AH217" s="13">
        <v>1</v>
      </c>
      <c r="AI217" s="13">
        <v>1</v>
      </c>
      <c r="AJ217" s="13">
        <v>1</v>
      </c>
      <c r="AK217" s="13">
        <v>1</v>
      </c>
      <c r="AL217" s="13">
        <v>1</v>
      </c>
      <c r="AM217" s="13">
        <v>1</v>
      </c>
      <c r="AN217" s="13">
        <v>1</v>
      </c>
      <c r="AO217" s="13">
        <v>1</v>
      </c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>
        <v>1</v>
      </c>
      <c r="BC217" s="13">
        <v>1</v>
      </c>
      <c r="BD217" s="22">
        <v>1</v>
      </c>
      <c r="BE217" s="22">
        <v>1</v>
      </c>
      <c r="BF217" s="22">
        <v>1</v>
      </c>
      <c r="BG217" s="22">
        <v>1</v>
      </c>
      <c r="BH217" s="22">
        <v>1</v>
      </c>
      <c r="BI217" s="22">
        <v>1</v>
      </c>
      <c r="BJ217" s="22">
        <v>1</v>
      </c>
      <c r="BK217" s="22">
        <v>1</v>
      </c>
      <c r="BL217" s="22">
        <v>1</v>
      </c>
      <c r="BM217" s="22">
        <v>1</v>
      </c>
      <c r="BN217" s="22">
        <v>1</v>
      </c>
      <c r="BO217" s="22">
        <v>1</v>
      </c>
      <c r="BP217" s="22">
        <v>1</v>
      </c>
      <c r="BQ217" s="22">
        <v>1</v>
      </c>
      <c r="BR217" s="22">
        <v>1</v>
      </c>
      <c r="BS217" s="22">
        <v>1</v>
      </c>
      <c r="BT217" s="22">
        <v>1</v>
      </c>
      <c r="BU217" s="22">
        <v>1</v>
      </c>
      <c r="BV217" s="22">
        <v>1</v>
      </c>
      <c r="BW217" s="22">
        <v>1</v>
      </c>
      <c r="BX217" s="22">
        <v>1</v>
      </c>
      <c r="BY217" s="22">
        <v>1</v>
      </c>
    </row>
    <row r="218" spans="1:77" hidden="1" outlineLevel="2">
      <c r="A218" s="14" t="s">
        <v>629</v>
      </c>
      <c r="B218" s="14" t="s">
        <v>630</v>
      </c>
      <c r="C218" s="15" t="s">
        <v>168</v>
      </c>
      <c r="D218" s="15" t="s">
        <v>329</v>
      </c>
      <c r="E218" s="15" t="s">
        <v>243</v>
      </c>
      <c r="F218" s="16">
        <f t="shared" ref="F218:F223" si="13">+$F$216/7</f>
        <v>13084965.61967</v>
      </c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>
        <v>0.7</v>
      </c>
      <c r="S218" s="13">
        <v>1</v>
      </c>
      <c r="T218" s="13">
        <v>1</v>
      </c>
      <c r="U218" s="13">
        <v>1</v>
      </c>
      <c r="V218" s="13">
        <v>1</v>
      </c>
      <c r="W218" s="13">
        <v>1</v>
      </c>
      <c r="X218" s="13">
        <v>1</v>
      </c>
      <c r="Y218" s="13">
        <v>1</v>
      </c>
      <c r="Z218" s="13">
        <v>1</v>
      </c>
      <c r="AA218" s="13">
        <v>1</v>
      </c>
      <c r="AB218" s="13">
        <v>1</v>
      </c>
      <c r="AC218" s="13">
        <v>1</v>
      </c>
      <c r="AD218" s="13">
        <v>1</v>
      </c>
      <c r="AE218" s="13">
        <v>1</v>
      </c>
      <c r="AF218" s="13">
        <v>1</v>
      </c>
      <c r="AG218" s="13">
        <v>1</v>
      </c>
      <c r="AH218" s="13">
        <v>1</v>
      </c>
      <c r="AI218" s="13">
        <v>1</v>
      </c>
      <c r="AJ218" s="13">
        <v>1</v>
      </c>
      <c r="AK218" s="13">
        <v>1</v>
      </c>
      <c r="AL218" s="13">
        <v>1</v>
      </c>
      <c r="AM218" s="13">
        <v>1</v>
      </c>
      <c r="AN218" s="13">
        <v>1</v>
      </c>
      <c r="AO218" s="13">
        <v>1</v>
      </c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>
        <v>0.1</v>
      </c>
      <c r="BC218" s="13">
        <v>1</v>
      </c>
      <c r="BD218" s="22">
        <v>1</v>
      </c>
      <c r="BE218" s="22">
        <v>1</v>
      </c>
      <c r="BF218" s="22">
        <v>1</v>
      </c>
      <c r="BG218" s="22">
        <v>1</v>
      </c>
      <c r="BH218" s="22">
        <v>1</v>
      </c>
      <c r="BI218" s="22">
        <v>1</v>
      </c>
      <c r="BJ218" s="22">
        <v>1</v>
      </c>
      <c r="BK218" s="22">
        <v>1</v>
      </c>
      <c r="BL218" s="22">
        <v>1</v>
      </c>
      <c r="BM218" s="22">
        <v>1</v>
      </c>
      <c r="BN218" s="22">
        <v>1</v>
      </c>
      <c r="BO218" s="22">
        <v>1</v>
      </c>
      <c r="BP218" s="22">
        <v>1</v>
      </c>
      <c r="BQ218" s="22">
        <v>1</v>
      </c>
      <c r="BR218" s="22">
        <v>1</v>
      </c>
      <c r="BS218" s="22">
        <v>1</v>
      </c>
      <c r="BT218" s="22">
        <v>1</v>
      </c>
      <c r="BU218" s="22">
        <v>1</v>
      </c>
      <c r="BV218" s="22">
        <v>1</v>
      </c>
      <c r="BW218" s="22">
        <v>1</v>
      </c>
      <c r="BX218" s="22">
        <v>1</v>
      </c>
      <c r="BY218" s="22">
        <v>1</v>
      </c>
    </row>
    <row r="219" spans="1:77" hidden="1" outlineLevel="2">
      <c r="A219" s="14" t="s">
        <v>631</v>
      </c>
      <c r="B219" s="14" t="s">
        <v>632</v>
      </c>
      <c r="C219" s="15" t="s">
        <v>168</v>
      </c>
      <c r="D219" s="15" t="s">
        <v>261</v>
      </c>
      <c r="E219" s="15" t="s">
        <v>253</v>
      </c>
      <c r="F219" s="16">
        <f t="shared" si="13"/>
        <v>13084965.61967</v>
      </c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>
        <v>0.9</v>
      </c>
      <c r="T219" s="13">
        <v>1</v>
      </c>
      <c r="U219" s="13">
        <v>1</v>
      </c>
      <c r="V219" s="13">
        <v>1</v>
      </c>
      <c r="W219" s="13">
        <v>1</v>
      </c>
      <c r="X219" s="13">
        <v>1</v>
      </c>
      <c r="Y219" s="13">
        <v>1</v>
      </c>
      <c r="Z219" s="13">
        <v>1</v>
      </c>
      <c r="AA219" s="13">
        <v>1</v>
      </c>
      <c r="AB219" s="13">
        <v>1</v>
      </c>
      <c r="AC219" s="13">
        <v>1</v>
      </c>
      <c r="AD219" s="13">
        <v>1</v>
      </c>
      <c r="AE219" s="13">
        <v>1</v>
      </c>
      <c r="AF219" s="13">
        <v>1</v>
      </c>
      <c r="AG219" s="13">
        <v>1</v>
      </c>
      <c r="AH219" s="13">
        <v>1</v>
      </c>
      <c r="AI219" s="13">
        <v>1</v>
      </c>
      <c r="AJ219" s="13">
        <v>1</v>
      </c>
      <c r="AK219" s="13">
        <v>1</v>
      </c>
      <c r="AL219" s="13">
        <v>1</v>
      </c>
      <c r="AM219" s="13">
        <v>1</v>
      </c>
      <c r="AN219" s="13">
        <v>1</v>
      </c>
      <c r="AO219" s="13">
        <v>1</v>
      </c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>
        <v>0.9</v>
      </c>
      <c r="BD219" s="22">
        <v>1</v>
      </c>
      <c r="BE219" s="22">
        <v>1</v>
      </c>
      <c r="BF219" s="22">
        <v>1</v>
      </c>
      <c r="BG219" s="22">
        <v>1</v>
      </c>
      <c r="BH219" s="22">
        <v>1</v>
      </c>
      <c r="BI219" s="22">
        <v>1</v>
      </c>
      <c r="BJ219" s="22">
        <v>1</v>
      </c>
      <c r="BK219" s="22">
        <v>1</v>
      </c>
      <c r="BL219" s="22">
        <v>1</v>
      </c>
      <c r="BM219" s="22">
        <v>1</v>
      </c>
      <c r="BN219" s="22">
        <v>1</v>
      </c>
      <c r="BO219" s="22">
        <v>1</v>
      </c>
      <c r="BP219" s="22">
        <v>1</v>
      </c>
      <c r="BQ219" s="22">
        <v>1</v>
      </c>
      <c r="BR219" s="22">
        <v>1</v>
      </c>
      <c r="BS219" s="22">
        <v>1</v>
      </c>
      <c r="BT219" s="22">
        <v>1</v>
      </c>
      <c r="BU219" s="22">
        <v>1</v>
      </c>
      <c r="BV219" s="22">
        <v>1</v>
      </c>
      <c r="BW219" s="22">
        <v>1</v>
      </c>
      <c r="BX219" s="22">
        <v>1</v>
      </c>
      <c r="BY219" s="22">
        <v>1</v>
      </c>
    </row>
    <row r="220" spans="1:77" hidden="1" outlineLevel="2">
      <c r="A220" s="14" t="s">
        <v>633</v>
      </c>
      <c r="B220" s="14" t="s">
        <v>634</v>
      </c>
      <c r="C220" s="15" t="s">
        <v>202</v>
      </c>
      <c r="D220" s="15" t="s">
        <v>256</v>
      </c>
      <c r="E220" s="15" t="s">
        <v>374</v>
      </c>
      <c r="F220" s="16">
        <f t="shared" si="13"/>
        <v>13084965.61967</v>
      </c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>
        <v>0.6</v>
      </c>
      <c r="U220" s="13">
        <v>1</v>
      </c>
      <c r="V220" s="13">
        <v>1</v>
      </c>
      <c r="W220" s="13">
        <v>1</v>
      </c>
      <c r="X220" s="13">
        <v>1</v>
      </c>
      <c r="Y220" s="13">
        <v>1</v>
      </c>
      <c r="Z220" s="13">
        <v>1</v>
      </c>
      <c r="AA220" s="13">
        <v>1</v>
      </c>
      <c r="AB220" s="13">
        <v>1</v>
      </c>
      <c r="AC220" s="13">
        <v>1</v>
      </c>
      <c r="AD220" s="13">
        <v>1</v>
      </c>
      <c r="AE220" s="13">
        <v>1</v>
      </c>
      <c r="AF220" s="13">
        <v>1</v>
      </c>
      <c r="AG220" s="13">
        <v>1</v>
      </c>
      <c r="AH220" s="13">
        <v>1</v>
      </c>
      <c r="AI220" s="13">
        <v>1</v>
      </c>
      <c r="AJ220" s="13">
        <v>1</v>
      </c>
      <c r="AK220" s="13">
        <v>1</v>
      </c>
      <c r="AL220" s="13">
        <v>1</v>
      </c>
      <c r="AM220" s="13">
        <v>1</v>
      </c>
      <c r="AN220" s="13">
        <v>1</v>
      </c>
      <c r="AO220" s="13">
        <v>1</v>
      </c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22">
        <v>1</v>
      </c>
      <c r="BE220" s="22">
        <v>1</v>
      </c>
      <c r="BF220" s="22">
        <v>1</v>
      </c>
      <c r="BG220" s="22">
        <v>1</v>
      </c>
      <c r="BH220" s="22">
        <v>1</v>
      </c>
      <c r="BI220" s="22">
        <v>1</v>
      </c>
      <c r="BJ220" s="22">
        <v>1</v>
      </c>
      <c r="BK220" s="22">
        <v>1</v>
      </c>
      <c r="BL220" s="22">
        <v>1</v>
      </c>
      <c r="BM220" s="22">
        <v>1</v>
      </c>
      <c r="BN220" s="22">
        <v>1</v>
      </c>
      <c r="BO220" s="22">
        <v>1</v>
      </c>
      <c r="BP220" s="22">
        <v>1</v>
      </c>
      <c r="BQ220" s="22">
        <v>1</v>
      </c>
      <c r="BR220" s="22">
        <v>1</v>
      </c>
      <c r="BS220" s="22">
        <v>1</v>
      </c>
      <c r="BT220" s="22">
        <v>1</v>
      </c>
      <c r="BU220" s="22">
        <v>1</v>
      </c>
      <c r="BV220" s="22">
        <v>1</v>
      </c>
      <c r="BW220" s="22">
        <v>1</v>
      </c>
      <c r="BX220" s="22">
        <v>1</v>
      </c>
      <c r="BY220" s="22">
        <v>1</v>
      </c>
    </row>
    <row r="221" spans="1:77" hidden="1" outlineLevel="2">
      <c r="A221" s="14" t="s">
        <v>635</v>
      </c>
      <c r="B221" s="14" t="s">
        <v>636</v>
      </c>
      <c r="C221" s="15" t="s">
        <v>202</v>
      </c>
      <c r="D221" s="15" t="s">
        <v>377</v>
      </c>
      <c r="E221" s="15" t="s">
        <v>323</v>
      </c>
      <c r="F221" s="16">
        <f t="shared" si="13"/>
        <v>13084965.61967</v>
      </c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>
        <v>0.25</v>
      </c>
      <c r="V221" s="13">
        <v>0.9</v>
      </c>
      <c r="W221" s="13">
        <v>1</v>
      </c>
      <c r="X221" s="13">
        <v>1</v>
      </c>
      <c r="Y221" s="13">
        <v>1</v>
      </c>
      <c r="Z221" s="13">
        <v>1</v>
      </c>
      <c r="AA221" s="13">
        <v>1</v>
      </c>
      <c r="AB221" s="13">
        <v>1</v>
      </c>
      <c r="AC221" s="13">
        <v>1</v>
      </c>
      <c r="AD221" s="13">
        <v>1</v>
      </c>
      <c r="AE221" s="13">
        <v>1</v>
      </c>
      <c r="AF221" s="13">
        <v>1</v>
      </c>
      <c r="AG221" s="13">
        <v>1</v>
      </c>
      <c r="AH221" s="13">
        <v>1</v>
      </c>
      <c r="AI221" s="13">
        <v>1</v>
      </c>
      <c r="AJ221" s="13">
        <v>1</v>
      </c>
      <c r="AK221" s="13">
        <v>1</v>
      </c>
      <c r="AL221" s="13">
        <v>1</v>
      </c>
      <c r="AM221" s="13">
        <v>1</v>
      </c>
      <c r="AN221" s="13">
        <v>1</v>
      </c>
      <c r="AO221" s="13">
        <v>1</v>
      </c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22">
        <v>1</v>
      </c>
      <c r="BE221" s="22">
        <v>0.15</v>
      </c>
      <c r="BF221" s="22">
        <v>1</v>
      </c>
      <c r="BG221" s="22">
        <v>1</v>
      </c>
      <c r="BH221" s="22">
        <v>1</v>
      </c>
      <c r="BI221" s="22">
        <v>1</v>
      </c>
      <c r="BJ221" s="22">
        <v>1</v>
      </c>
      <c r="BK221" s="22">
        <v>1</v>
      </c>
      <c r="BL221" s="22">
        <v>1</v>
      </c>
      <c r="BM221" s="22">
        <v>1</v>
      </c>
      <c r="BN221" s="22">
        <v>1</v>
      </c>
      <c r="BO221" s="22">
        <v>1</v>
      </c>
      <c r="BP221" s="22">
        <v>1</v>
      </c>
      <c r="BQ221" s="22">
        <v>1</v>
      </c>
      <c r="BR221" s="22">
        <v>1</v>
      </c>
      <c r="BS221" s="22">
        <v>1</v>
      </c>
      <c r="BT221" s="22">
        <v>1</v>
      </c>
      <c r="BU221" s="22">
        <v>1</v>
      </c>
      <c r="BV221" s="22">
        <v>1</v>
      </c>
      <c r="BW221" s="22">
        <v>1</v>
      </c>
      <c r="BX221" s="22">
        <v>1</v>
      </c>
      <c r="BY221" s="22">
        <v>1</v>
      </c>
    </row>
    <row r="222" spans="1:77" hidden="1" outlineLevel="2">
      <c r="A222" s="14" t="s">
        <v>637</v>
      </c>
      <c r="B222" s="14" t="s">
        <v>638</v>
      </c>
      <c r="C222" s="15" t="s">
        <v>181</v>
      </c>
      <c r="D222" s="15" t="s">
        <v>639</v>
      </c>
      <c r="E222" s="15" t="s">
        <v>485</v>
      </c>
      <c r="F222" s="16">
        <f t="shared" si="13"/>
        <v>13084965.61967</v>
      </c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>
        <v>0.31</v>
      </c>
      <c r="X222" s="13">
        <v>0.69</v>
      </c>
      <c r="Y222" s="13">
        <v>1</v>
      </c>
      <c r="Z222" s="13">
        <v>1</v>
      </c>
      <c r="AA222" s="13">
        <v>1</v>
      </c>
      <c r="AB222" s="13">
        <v>1</v>
      </c>
      <c r="AC222" s="13">
        <v>1</v>
      </c>
      <c r="AD222" s="13">
        <v>1</v>
      </c>
      <c r="AE222" s="13">
        <v>1</v>
      </c>
      <c r="AF222" s="13">
        <v>1</v>
      </c>
      <c r="AG222" s="13">
        <v>1</v>
      </c>
      <c r="AH222" s="13">
        <v>1</v>
      </c>
      <c r="AI222" s="13">
        <v>1</v>
      </c>
      <c r="AJ222" s="13">
        <v>1</v>
      </c>
      <c r="AK222" s="13">
        <v>1</v>
      </c>
      <c r="AL222" s="13">
        <v>1</v>
      </c>
      <c r="AM222" s="13">
        <v>1</v>
      </c>
      <c r="AN222" s="13">
        <v>1</v>
      </c>
      <c r="AO222" s="13">
        <v>1</v>
      </c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22">
        <v>1</v>
      </c>
      <c r="BE222" s="22">
        <v>0</v>
      </c>
      <c r="BF222" s="22">
        <v>1</v>
      </c>
      <c r="BG222" s="22">
        <v>1</v>
      </c>
      <c r="BH222" s="22">
        <v>1</v>
      </c>
      <c r="BI222" s="22">
        <v>1</v>
      </c>
      <c r="BJ222" s="22">
        <v>1</v>
      </c>
      <c r="BK222" s="22">
        <v>1</v>
      </c>
      <c r="BL222" s="22">
        <v>1</v>
      </c>
      <c r="BM222" s="22">
        <v>1</v>
      </c>
      <c r="BN222" s="22">
        <v>1</v>
      </c>
      <c r="BO222" s="22">
        <v>1</v>
      </c>
      <c r="BP222" s="22">
        <v>1</v>
      </c>
      <c r="BQ222" s="22">
        <v>1</v>
      </c>
      <c r="BR222" s="22">
        <v>1</v>
      </c>
      <c r="BS222" s="22">
        <v>1</v>
      </c>
      <c r="BT222" s="22">
        <v>1</v>
      </c>
      <c r="BU222" s="22">
        <v>1</v>
      </c>
      <c r="BV222" s="22">
        <v>1</v>
      </c>
      <c r="BW222" s="22">
        <v>1</v>
      </c>
      <c r="BX222" s="22">
        <v>1</v>
      </c>
      <c r="BY222" s="22">
        <v>1</v>
      </c>
    </row>
    <row r="223" spans="1:77" hidden="1" outlineLevel="2">
      <c r="A223" s="14" t="s">
        <v>640</v>
      </c>
      <c r="B223" s="14" t="s">
        <v>641</v>
      </c>
      <c r="C223" s="15" t="s">
        <v>340</v>
      </c>
      <c r="D223" s="15" t="s">
        <v>488</v>
      </c>
      <c r="E223" s="15" t="s">
        <v>47</v>
      </c>
      <c r="F223" s="16">
        <f t="shared" si="13"/>
        <v>13084965.61967</v>
      </c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>
        <v>0.4</v>
      </c>
      <c r="Z223" s="13">
        <v>1</v>
      </c>
      <c r="AA223" s="13">
        <v>1</v>
      </c>
      <c r="AB223" s="13">
        <v>1</v>
      </c>
      <c r="AC223" s="13">
        <v>1</v>
      </c>
      <c r="AD223" s="13">
        <v>1</v>
      </c>
      <c r="AE223" s="13">
        <v>1</v>
      </c>
      <c r="AF223" s="13">
        <v>1</v>
      </c>
      <c r="AG223" s="13">
        <v>1</v>
      </c>
      <c r="AH223" s="13">
        <v>1</v>
      </c>
      <c r="AI223" s="13">
        <v>1</v>
      </c>
      <c r="AJ223" s="13">
        <v>1</v>
      </c>
      <c r="AK223" s="13">
        <v>1</v>
      </c>
      <c r="AL223" s="13">
        <v>1</v>
      </c>
      <c r="AM223" s="13">
        <v>1</v>
      </c>
      <c r="AN223" s="13">
        <v>1</v>
      </c>
      <c r="AO223" s="13">
        <v>1</v>
      </c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22">
        <v>0</v>
      </c>
      <c r="BE223" s="22">
        <v>0</v>
      </c>
      <c r="BF223" s="22">
        <v>0</v>
      </c>
      <c r="BG223" s="22">
        <v>0</v>
      </c>
      <c r="BH223" s="22">
        <v>0</v>
      </c>
      <c r="BI223" s="22">
        <v>0</v>
      </c>
      <c r="BJ223" s="22">
        <v>0</v>
      </c>
      <c r="BK223" s="22">
        <v>0</v>
      </c>
      <c r="BL223" s="22">
        <v>1</v>
      </c>
      <c r="BM223" s="22">
        <v>1</v>
      </c>
      <c r="BN223" s="22">
        <v>1</v>
      </c>
      <c r="BO223" s="22">
        <v>1</v>
      </c>
      <c r="BP223" s="22">
        <v>1</v>
      </c>
      <c r="BQ223" s="22">
        <v>1</v>
      </c>
      <c r="BR223" s="22">
        <v>1</v>
      </c>
      <c r="BS223" s="22">
        <v>1</v>
      </c>
      <c r="BT223" s="22">
        <v>1</v>
      </c>
      <c r="BU223" s="22">
        <v>1</v>
      </c>
      <c r="BV223" s="22">
        <v>1</v>
      </c>
      <c r="BW223" s="22">
        <v>1</v>
      </c>
      <c r="BX223" s="22">
        <v>1</v>
      </c>
      <c r="BY223" s="22">
        <v>1</v>
      </c>
    </row>
    <row r="224" spans="1:77" hidden="1" outlineLevel="2">
      <c r="A224" s="5" t="s">
        <v>642</v>
      </c>
      <c r="B224" s="5" t="s">
        <v>643</v>
      </c>
      <c r="C224" s="6" t="s">
        <v>644</v>
      </c>
      <c r="D224" s="6" t="s">
        <v>290</v>
      </c>
      <c r="E224" s="6" t="s">
        <v>645</v>
      </c>
      <c r="F224" s="7">
        <f>+$F$201/5</f>
        <v>91594759.337689996</v>
      </c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>
        <v>0.02</v>
      </c>
      <c r="U224" s="13">
        <v>0.17</v>
      </c>
      <c r="V224" s="13">
        <v>0.31</v>
      </c>
      <c r="W224" s="13">
        <v>0.46</v>
      </c>
      <c r="X224" s="13">
        <v>0.6</v>
      </c>
      <c r="Y224" s="13">
        <v>0.74</v>
      </c>
      <c r="Z224" s="13">
        <v>0.88</v>
      </c>
      <c r="AA224" s="13">
        <v>1</v>
      </c>
      <c r="AB224" s="13">
        <v>1</v>
      </c>
      <c r="AC224" s="13">
        <v>1</v>
      </c>
      <c r="AD224" s="13">
        <v>1</v>
      </c>
      <c r="AE224" s="13">
        <v>1</v>
      </c>
      <c r="AF224" s="13">
        <v>1</v>
      </c>
      <c r="AG224" s="13">
        <v>1</v>
      </c>
      <c r="AH224" s="13">
        <v>1</v>
      </c>
      <c r="AI224" s="13">
        <v>1</v>
      </c>
      <c r="AJ224" s="13">
        <v>1</v>
      </c>
      <c r="AK224" s="13">
        <v>1</v>
      </c>
      <c r="AL224" s="13">
        <v>1</v>
      </c>
      <c r="AM224" s="13">
        <v>1</v>
      </c>
      <c r="AN224" s="13">
        <v>1</v>
      </c>
      <c r="AO224" s="13">
        <v>1</v>
      </c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22">
        <v>0</v>
      </c>
      <c r="BE224" s="22">
        <v>0.14000000000000001</v>
      </c>
      <c r="BF224" s="22">
        <v>0</v>
      </c>
      <c r="BG224" s="22">
        <v>0</v>
      </c>
      <c r="BH224" s="20">
        <v>0.55000000000000004</v>
      </c>
      <c r="BI224" s="20">
        <v>0.83</v>
      </c>
      <c r="BJ224" s="20">
        <v>0.83</v>
      </c>
      <c r="BK224" s="20">
        <v>0.83</v>
      </c>
      <c r="BL224" s="20">
        <v>1</v>
      </c>
      <c r="BM224" s="20">
        <v>1</v>
      </c>
      <c r="BN224" s="20">
        <v>1</v>
      </c>
      <c r="BO224" s="20">
        <v>1</v>
      </c>
      <c r="BP224" s="20">
        <v>1</v>
      </c>
      <c r="BQ224" s="20">
        <v>1</v>
      </c>
      <c r="BR224" s="20">
        <v>1</v>
      </c>
      <c r="BS224" s="20">
        <v>1</v>
      </c>
      <c r="BT224" s="20">
        <v>1</v>
      </c>
      <c r="BU224" s="20">
        <v>1</v>
      </c>
      <c r="BV224" s="20">
        <v>1</v>
      </c>
      <c r="BW224" s="20">
        <v>1</v>
      </c>
      <c r="BX224" s="20">
        <v>1</v>
      </c>
      <c r="BY224" s="20">
        <v>1</v>
      </c>
    </row>
    <row r="225" spans="1:77" hidden="1" outlineLevel="2">
      <c r="A225" s="14" t="s">
        <v>646</v>
      </c>
      <c r="B225" s="14" t="s">
        <v>647</v>
      </c>
      <c r="C225" s="15" t="s">
        <v>168</v>
      </c>
      <c r="D225" s="15" t="s">
        <v>290</v>
      </c>
      <c r="E225" s="15" t="s">
        <v>374</v>
      </c>
      <c r="F225" s="16">
        <f>+$F$224/7</f>
        <v>13084965.61967</v>
      </c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>
        <v>0.2</v>
      </c>
      <c r="U225" s="13">
        <v>1</v>
      </c>
      <c r="V225" s="13">
        <v>1</v>
      </c>
      <c r="W225" s="13">
        <v>1</v>
      </c>
      <c r="X225" s="13">
        <v>1</v>
      </c>
      <c r="Y225" s="13">
        <v>1</v>
      </c>
      <c r="Z225" s="13">
        <v>1</v>
      </c>
      <c r="AA225" s="13">
        <v>1</v>
      </c>
      <c r="AB225" s="13">
        <v>1</v>
      </c>
      <c r="AC225" s="13">
        <v>1</v>
      </c>
      <c r="AD225" s="13">
        <v>1</v>
      </c>
      <c r="AE225" s="13">
        <v>1</v>
      </c>
      <c r="AF225" s="13">
        <v>1</v>
      </c>
      <c r="AG225" s="13">
        <v>1</v>
      </c>
      <c r="AH225" s="13">
        <v>1</v>
      </c>
      <c r="AI225" s="13">
        <v>1</v>
      </c>
      <c r="AJ225" s="13">
        <v>1</v>
      </c>
      <c r="AK225" s="13">
        <v>1</v>
      </c>
      <c r="AL225" s="13">
        <v>1</v>
      </c>
      <c r="AM225" s="13">
        <v>1</v>
      </c>
      <c r="AN225" s="13">
        <v>1</v>
      </c>
      <c r="AO225" s="13">
        <v>1</v>
      </c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22">
        <v>0</v>
      </c>
      <c r="BE225" s="22">
        <v>1</v>
      </c>
      <c r="BF225" s="22">
        <v>0</v>
      </c>
      <c r="BG225" s="22">
        <v>0</v>
      </c>
      <c r="BH225" s="22">
        <v>1</v>
      </c>
      <c r="BI225" s="22">
        <v>1</v>
      </c>
      <c r="BJ225" s="22">
        <v>1</v>
      </c>
      <c r="BK225" s="22">
        <v>1</v>
      </c>
      <c r="BL225" s="22">
        <v>1</v>
      </c>
      <c r="BM225" s="22">
        <v>1</v>
      </c>
      <c r="BN225" s="22">
        <v>1</v>
      </c>
      <c r="BO225" s="22">
        <v>1</v>
      </c>
      <c r="BP225" s="22">
        <v>1</v>
      </c>
      <c r="BQ225" s="22">
        <v>1</v>
      </c>
      <c r="BR225" s="22">
        <v>1</v>
      </c>
      <c r="BS225" s="22">
        <v>1</v>
      </c>
      <c r="BT225" s="22">
        <v>1</v>
      </c>
      <c r="BU225" s="22">
        <v>1</v>
      </c>
      <c r="BV225" s="22">
        <v>1</v>
      </c>
      <c r="BW225" s="22">
        <v>1</v>
      </c>
      <c r="BX225" s="22">
        <v>1</v>
      </c>
      <c r="BY225" s="22">
        <v>1</v>
      </c>
    </row>
    <row r="226" spans="1:77" hidden="1" outlineLevel="2">
      <c r="A226" s="14" t="s">
        <v>648</v>
      </c>
      <c r="B226" s="14" t="s">
        <v>649</v>
      </c>
      <c r="C226" s="15" t="s">
        <v>340</v>
      </c>
      <c r="D226" s="15" t="s">
        <v>377</v>
      </c>
      <c r="E226" s="15" t="s">
        <v>92</v>
      </c>
      <c r="F226" s="16">
        <f t="shared" ref="F226:F231" si="14">+$F$224/7</f>
        <v>13084965.61967</v>
      </c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>
        <v>1</v>
      </c>
      <c r="V226" s="13">
        <v>1</v>
      </c>
      <c r="W226" s="13">
        <v>1</v>
      </c>
      <c r="X226" s="13">
        <v>1</v>
      </c>
      <c r="Y226" s="13">
        <v>1</v>
      </c>
      <c r="Z226" s="13">
        <v>1</v>
      </c>
      <c r="AA226" s="13">
        <v>1</v>
      </c>
      <c r="AB226" s="13">
        <v>1</v>
      </c>
      <c r="AC226" s="13">
        <v>1</v>
      </c>
      <c r="AD226" s="13">
        <v>1</v>
      </c>
      <c r="AE226" s="13">
        <v>1</v>
      </c>
      <c r="AF226" s="13">
        <v>1</v>
      </c>
      <c r="AG226" s="13">
        <v>1</v>
      </c>
      <c r="AH226" s="13">
        <v>1</v>
      </c>
      <c r="AI226" s="13">
        <v>1</v>
      </c>
      <c r="AJ226" s="13">
        <v>1</v>
      </c>
      <c r="AK226" s="13">
        <v>1</v>
      </c>
      <c r="AL226" s="13">
        <v>1</v>
      </c>
      <c r="AM226" s="13">
        <v>1</v>
      </c>
      <c r="AN226" s="13">
        <v>1</v>
      </c>
      <c r="AO226" s="13">
        <v>1</v>
      </c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22">
        <v>0</v>
      </c>
      <c r="BE226" s="22">
        <v>0.6</v>
      </c>
      <c r="BF226" s="22">
        <v>0</v>
      </c>
      <c r="BG226" s="22">
        <v>0</v>
      </c>
      <c r="BH226" s="22">
        <v>1</v>
      </c>
      <c r="BI226" s="22">
        <v>1</v>
      </c>
      <c r="BJ226" s="22">
        <v>1</v>
      </c>
      <c r="BK226" s="22">
        <v>1</v>
      </c>
      <c r="BL226" s="22">
        <v>1</v>
      </c>
      <c r="BM226" s="22">
        <v>1</v>
      </c>
      <c r="BN226" s="22">
        <v>1</v>
      </c>
      <c r="BO226" s="22">
        <v>1</v>
      </c>
      <c r="BP226" s="22">
        <v>1</v>
      </c>
      <c r="BQ226" s="22">
        <v>1</v>
      </c>
      <c r="BR226" s="22">
        <v>1</v>
      </c>
      <c r="BS226" s="22">
        <v>1</v>
      </c>
      <c r="BT226" s="22">
        <v>1</v>
      </c>
      <c r="BU226" s="22">
        <v>1</v>
      </c>
      <c r="BV226" s="22">
        <v>1</v>
      </c>
      <c r="BW226" s="22">
        <v>1</v>
      </c>
      <c r="BX226" s="22">
        <v>1</v>
      </c>
      <c r="BY226" s="22">
        <v>1</v>
      </c>
    </row>
    <row r="227" spans="1:77" hidden="1" outlineLevel="2">
      <c r="A227" s="14" t="s">
        <v>650</v>
      </c>
      <c r="B227" s="14" t="s">
        <v>651</v>
      </c>
      <c r="C227" s="15" t="s">
        <v>340</v>
      </c>
      <c r="D227" s="15" t="s">
        <v>293</v>
      </c>
      <c r="E227" s="15" t="s">
        <v>481</v>
      </c>
      <c r="F227" s="16">
        <f t="shared" si="14"/>
        <v>13084965.61967</v>
      </c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>
        <v>1</v>
      </c>
      <c r="W227" s="13">
        <v>1</v>
      </c>
      <c r="X227" s="13">
        <v>1</v>
      </c>
      <c r="Y227" s="13">
        <v>1</v>
      </c>
      <c r="Z227" s="13">
        <v>1</v>
      </c>
      <c r="AA227" s="13">
        <v>1</v>
      </c>
      <c r="AB227" s="13">
        <v>1</v>
      </c>
      <c r="AC227" s="13">
        <v>1</v>
      </c>
      <c r="AD227" s="13">
        <v>1</v>
      </c>
      <c r="AE227" s="13">
        <v>1</v>
      </c>
      <c r="AF227" s="13">
        <v>1</v>
      </c>
      <c r="AG227" s="13">
        <v>1</v>
      </c>
      <c r="AH227" s="13">
        <v>1</v>
      </c>
      <c r="AI227" s="13">
        <v>1</v>
      </c>
      <c r="AJ227" s="13">
        <v>1</v>
      </c>
      <c r="AK227" s="13">
        <v>1</v>
      </c>
      <c r="AL227" s="13">
        <v>1</v>
      </c>
      <c r="AM227" s="13">
        <v>1</v>
      </c>
      <c r="AN227" s="13">
        <v>1</v>
      </c>
      <c r="AO227" s="13">
        <v>1</v>
      </c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22">
        <v>0</v>
      </c>
      <c r="BE227" s="22">
        <v>0</v>
      </c>
      <c r="BF227" s="22">
        <v>0</v>
      </c>
      <c r="BG227" s="22">
        <v>0</v>
      </c>
      <c r="BH227" s="22">
        <v>1</v>
      </c>
      <c r="BI227" s="22">
        <v>1</v>
      </c>
      <c r="BJ227" s="22">
        <v>1</v>
      </c>
      <c r="BK227" s="22">
        <v>1</v>
      </c>
      <c r="BL227" s="22">
        <v>1</v>
      </c>
      <c r="BM227" s="22">
        <v>1</v>
      </c>
      <c r="BN227" s="22">
        <v>1</v>
      </c>
      <c r="BO227" s="22">
        <v>1</v>
      </c>
      <c r="BP227" s="22">
        <v>1</v>
      </c>
      <c r="BQ227" s="22">
        <v>1</v>
      </c>
      <c r="BR227" s="22">
        <v>1</v>
      </c>
      <c r="BS227" s="22">
        <v>1</v>
      </c>
      <c r="BT227" s="22">
        <v>1</v>
      </c>
      <c r="BU227" s="22">
        <v>1</v>
      </c>
      <c r="BV227" s="22">
        <v>1</v>
      </c>
      <c r="BW227" s="22">
        <v>1</v>
      </c>
      <c r="BX227" s="22">
        <v>1</v>
      </c>
      <c r="BY227" s="22">
        <v>1</v>
      </c>
    </row>
    <row r="228" spans="1:77" hidden="1" outlineLevel="2">
      <c r="A228" s="14" t="s">
        <v>652</v>
      </c>
      <c r="B228" s="14" t="s">
        <v>653</v>
      </c>
      <c r="C228" s="15" t="s">
        <v>188</v>
      </c>
      <c r="D228" s="15" t="s">
        <v>484</v>
      </c>
      <c r="E228" s="15" t="s">
        <v>654</v>
      </c>
      <c r="F228" s="16">
        <f t="shared" si="14"/>
        <v>13084965.61967</v>
      </c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>
        <v>0.27</v>
      </c>
      <c r="W228" s="13">
        <v>0.7</v>
      </c>
      <c r="X228" s="13">
        <v>1</v>
      </c>
      <c r="Y228" s="13">
        <v>1</v>
      </c>
      <c r="Z228" s="13">
        <v>1</v>
      </c>
      <c r="AA228" s="13">
        <v>1</v>
      </c>
      <c r="AB228" s="13">
        <v>1</v>
      </c>
      <c r="AC228" s="13">
        <v>1</v>
      </c>
      <c r="AD228" s="13">
        <v>1</v>
      </c>
      <c r="AE228" s="13">
        <v>1</v>
      </c>
      <c r="AF228" s="13">
        <v>1</v>
      </c>
      <c r="AG228" s="13">
        <v>1</v>
      </c>
      <c r="AH228" s="13">
        <v>1</v>
      </c>
      <c r="AI228" s="13">
        <v>1</v>
      </c>
      <c r="AJ228" s="13">
        <v>1</v>
      </c>
      <c r="AK228" s="13">
        <v>1</v>
      </c>
      <c r="AL228" s="13">
        <v>1</v>
      </c>
      <c r="AM228" s="13">
        <v>1</v>
      </c>
      <c r="AN228" s="13">
        <v>1</v>
      </c>
      <c r="AO228" s="13">
        <v>1</v>
      </c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22">
        <v>0</v>
      </c>
      <c r="BE228" s="22">
        <v>0</v>
      </c>
      <c r="BF228" s="22">
        <v>0</v>
      </c>
      <c r="BG228" s="22">
        <v>0</v>
      </c>
      <c r="BH228" s="22">
        <v>0.97</v>
      </c>
      <c r="BI228" s="22">
        <v>1</v>
      </c>
      <c r="BJ228" s="22">
        <v>1</v>
      </c>
      <c r="BK228" s="22">
        <v>1</v>
      </c>
      <c r="BL228" s="22">
        <v>1</v>
      </c>
      <c r="BM228" s="22">
        <v>1</v>
      </c>
      <c r="BN228" s="22">
        <v>1</v>
      </c>
      <c r="BO228" s="22">
        <v>1</v>
      </c>
      <c r="BP228" s="22">
        <v>1</v>
      </c>
      <c r="BQ228" s="22">
        <v>1</v>
      </c>
      <c r="BR228" s="22">
        <v>1</v>
      </c>
      <c r="BS228" s="22">
        <v>1</v>
      </c>
      <c r="BT228" s="22">
        <v>1</v>
      </c>
      <c r="BU228" s="22">
        <v>1</v>
      </c>
      <c r="BV228" s="22">
        <v>1</v>
      </c>
      <c r="BW228" s="22">
        <v>1</v>
      </c>
      <c r="BX228" s="22">
        <v>1</v>
      </c>
      <c r="BY228" s="22">
        <v>1</v>
      </c>
    </row>
    <row r="229" spans="1:77" hidden="1" outlineLevel="2">
      <c r="A229" s="14" t="s">
        <v>655</v>
      </c>
      <c r="B229" s="14" t="s">
        <v>656</v>
      </c>
      <c r="C229" s="15" t="s">
        <v>340</v>
      </c>
      <c r="D229" s="15" t="s">
        <v>657</v>
      </c>
      <c r="E229" s="15" t="s">
        <v>89</v>
      </c>
      <c r="F229" s="16">
        <f t="shared" si="14"/>
        <v>13084965.61967</v>
      </c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>
        <v>0.8</v>
      </c>
      <c r="Y229" s="13">
        <v>1</v>
      </c>
      <c r="Z229" s="13">
        <v>1</v>
      </c>
      <c r="AA229" s="13">
        <v>1</v>
      </c>
      <c r="AB229" s="13">
        <v>1</v>
      </c>
      <c r="AC229" s="13">
        <v>1</v>
      </c>
      <c r="AD229" s="13">
        <v>1</v>
      </c>
      <c r="AE229" s="13">
        <v>1</v>
      </c>
      <c r="AF229" s="13">
        <v>1</v>
      </c>
      <c r="AG229" s="13">
        <v>1</v>
      </c>
      <c r="AH229" s="13">
        <v>1</v>
      </c>
      <c r="AI229" s="13">
        <v>1</v>
      </c>
      <c r="AJ229" s="13">
        <v>1</v>
      </c>
      <c r="AK229" s="13">
        <v>1</v>
      </c>
      <c r="AL229" s="13">
        <v>1</v>
      </c>
      <c r="AM229" s="13">
        <v>1</v>
      </c>
      <c r="AN229" s="13">
        <v>1</v>
      </c>
      <c r="AO229" s="13">
        <v>1</v>
      </c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22">
        <v>0</v>
      </c>
      <c r="BE229" s="22">
        <v>0</v>
      </c>
      <c r="BF229" s="22">
        <v>0</v>
      </c>
      <c r="BG229" s="22">
        <v>0</v>
      </c>
      <c r="BH229" s="22">
        <v>0</v>
      </c>
      <c r="BI229" s="22">
        <v>1</v>
      </c>
      <c r="BJ229" s="22">
        <v>1</v>
      </c>
      <c r="BK229" s="22">
        <v>1</v>
      </c>
      <c r="BL229" s="22">
        <v>1</v>
      </c>
      <c r="BM229" s="22">
        <v>1</v>
      </c>
      <c r="BN229" s="22">
        <v>1</v>
      </c>
      <c r="BO229" s="22">
        <v>1</v>
      </c>
      <c r="BP229" s="22">
        <v>1</v>
      </c>
      <c r="BQ229" s="22">
        <v>1</v>
      </c>
      <c r="BR229" s="22">
        <v>1</v>
      </c>
      <c r="BS229" s="22">
        <v>1</v>
      </c>
      <c r="BT229" s="22">
        <v>1</v>
      </c>
      <c r="BU229" s="22">
        <v>1</v>
      </c>
      <c r="BV229" s="22">
        <v>1</v>
      </c>
      <c r="BW229" s="22">
        <v>1</v>
      </c>
      <c r="BX229" s="22">
        <v>1</v>
      </c>
      <c r="BY229" s="22">
        <v>1</v>
      </c>
    </row>
    <row r="230" spans="1:77" hidden="1" outlineLevel="2">
      <c r="A230" s="14" t="s">
        <v>658</v>
      </c>
      <c r="B230" s="14" t="s">
        <v>659</v>
      </c>
      <c r="C230" s="15" t="s">
        <v>188</v>
      </c>
      <c r="D230" s="15" t="s">
        <v>660</v>
      </c>
      <c r="E230" s="15" t="s">
        <v>661</v>
      </c>
      <c r="F230" s="16">
        <f t="shared" si="14"/>
        <v>13084965.61967</v>
      </c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>
        <v>0.4</v>
      </c>
      <c r="Z230" s="13">
        <v>0.8</v>
      </c>
      <c r="AA230" s="13">
        <v>1</v>
      </c>
      <c r="AB230" s="13">
        <v>1</v>
      </c>
      <c r="AC230" s="13">
        <v>1</v>
      </c>
      <c r="AD230" s="13">
        <v>1</v>
      </c>
      <c r="AE230" s="13">
        <v>1</v>
      </c>
      <c r="AF230" s="13">
        <v>1</v>
      </c>
      <c r="AG230" s="13">
        <v>1</v>
      </c>
      <c r="AH230" s="13">
        <v>1</v>
      </c>
      <c r="AI230" s="13">
        <v>1</v>
      </c>
      <c r="AJ230" s="13">
        <v>1</v>
      </c>
      <c r="AK230" s="13">
        <v>1</v>
      </c>
      <c r="AL230" s="13">
        <v>1</v>
      </c>
      <c r="AM230" s="13">
        <v>1</v>
      </c>
      <c r="AN230" s="13">
        <v>1</v>
      </c>
      <c r="AO230" s="13">
        <v>1</v>
      </c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22">
        <v>0</v>
      </c>
      <c r="BE230" s="22">
        <v>0</v>
      </c>
      <c r="BF230" s="22">
        <v>0</v>
      </c>
      <c r="BG230" s="22">
        <v>0</v>
      </c>
      <c r="BH230" s="22">
        <v>0</v>
      </c>
      <c r="BI230" s="22">
        <v>0.67</v>
      </c>
      <c r="BJ230" s="22">
        <v>0.67</v>
      </c>
      <c r="BK230" s="22">
        <v>0.67</v>
      </c>
      <c r="BL230" s="22">
        <v>1</v>
      </c>
      <c r="BM230" s="22">
        <v>1</v>
      </c>
      <c r="BN230" s="22">
        <v>1</v>
      </c>
      <c r="BO230" s="22">
        <v>1</v>
      </c>
      <c r="BP230" s="22">
        <v>1</v>
      </c>
      <c r="BQ230" s="22">
        <v>1</v>
      </c>
      <c r="BR230" s="22">
        <v>1</v>
      </c>
      <c r="BS230" s="22">
        <v>1</v>
      </c>
      <c r="BT230" s="22">
        <v>1</v>
      </c>
      <c r="BU230" s="22">
        <v>1</v>
      </c>
      <c r="BV230" s="22">
        <v>1</v>
      </c>
      <c r="BW230" s="22">
        <v>1</v>
      </c>
      <c r="BX230" s="22">
        <v>1</v>
      </c>
      <c r="BY230" s="22">
        <v>1</v>
      </c>
    </row>
    <row r="231" spans="1:77" hidden="1" outlineLevel="2">
      <c r="A231" s="14" t="s">
        <v>662</v>
      </c>
      <c r="B231" s="14" t="s">
        <v>663</v>
      </c>
      <c r="C231" s="15" t="s">
        <v>340</v>
      </c>
      <c r="D231" s="15" t="s">
        <v>95</v>
      </c>
      <c r="E231" s="15" t="s">
        <v>645</v>
      </c>
      <c r="F231" s="16">
        <f t="shared" si="14"/>
        <v>13084965.61967</v>
      </c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>
        <v>1</v>
      </c>
      <c r="AB231" s="13">
        <v>1</v>
      </c>
      <c r="AC231" s="13">
        <v>1</v>
      </c>
      <c r="AD231" s="13">
        <v>1</v>
      </c>
      <c r="AE231" s="13">
        <v>1</v>
      </c>
      <c r="AF231" s="13">
        <v>1</v>
      </c>
      <c r="AG231" s="13">
        <v>1</v>
      </c>
      <c r="AH231" s="13">
        <v>1</v>
      </c>
      <c r="AI231" s="13">
        <v>1</v>
      </c>
      <c r="AJ231" s="13">
        <v>1</v>
      </c>
      <c r="AK231" s="13">
        <v>1</v>
      </c>
      <c r="AL231" s="13">
        <v>1</v>
      </c>
      <c r="AM231" s="13">
        <v>1</v>
      </c>
      <c r="AN231" s="13">
        <v>1</v>
      </c>
      <c r="AO231" s="13">
        <v>1</v>
      </c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22">
        <v>0</v>
      </c>
      <c r="BE231" s="22">
        <v>0</v>
      </c>
      <c r="BF231" s="22">
        <v>0</v>
      </c>
      <c r="BG231" s="22">
        <v>0</v>
      </c>
      <c r="BH231" s="22">
        <v>0</v>
      </c>
      <c r="BI231" s="22">
        <v>0</v>
      </c>
      <c r="BJ231" s="22">
        <v>0</v>
      </c>
      <c r="BK231" s="22">
        <v>0</v>
      </c>
      <c r="BL231" s="22">
        <v>1</v>
      </c>
      <c r="BM231" s="22">
        <v>1</v>
      </c>
      <c r="BN231" s="22">
        <v>1</v>
      </c>
      <c r="BO231" s="22">
        <v>1</v>
      </c>
      <c r="BP231" s="22">
        <v>1</v>
      </c>
      <c r="BQ231" s="22">
        <v>1</v>
      </c>
      <c r="BR231" s="22">
        <v>1</v>
      </c>
      <c r="BS231" s="22">
        <v>1</v>
      </c>
      <c r="BT231" s="22">
        <v>1</v>
      </c>
      <c r="BU231" s="22">
        <v>1</v>
      </c>
      <c r="BV231" s="22">
        <v>1</v>
      </c>
      <c r="BW231" s="22">
        <v>1</v>
      </c>
      <c r="BX231" s="22">
        <v>1</v>
      </c>
      <c r="BY231" s="22">
        <v>1</v>
      </c>
    </row>
    <row r="232" spans="1:77" hidden="1" outlineLevel="2">
      <c r="A232" s="5" t="s">
        <v>664</v>
      </c>
      <c r="B232" s="5" t="s">
        <v>665</v>
      </c>
      <c r="C232" s="6" t="s">
        <v>587</v>
      </c>
      <c r="D232" s="6" t="s">
        <v>311</v>
      </c>
      <c r="E232" s="6" t="s">
        <v>226</v>
      </c>
      <c r="F232" s="7">
        <f>+$F$201/5</f>
        <v>91594759.337689996</v>
      </c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>
        <v>0.04</v>
      </c>
      <c r="T232" s="13">
        <v>0.15</v>
      </c>
      <c r="U232" s="13">
        <v>0.27</v>
      </c>
      <c r="V232" s="13">
        <v>0.39</v>
      </c>
      <c r="W232" s="13">
        <v>0.51</v>
      </c>
      <c r="X232" s="13">
        <v>0.63</v>
      </c>
      <c r="Y232" s="13">
        <v>0.74</v>
      </c>
      <c r="Z232" s="13">
        <v>0.85</v>
      </c>
      <c r="AA232" s="13">
        <v>0.97</v>
      </c>
      <c r="AB232" s="13">
        <v>1</v>
      </c>
      <c r="AC232" s="13">
        <v>1</v>
      </c>
      <c r="AD232" s="13">
        <v>1</v>
      </c>
      <c r="AE232" s="13">
        <v>1</v>
      </c>
      <c r="AF232" s="13">
        <v>1</v>
      </c>
      <c r="AG232" s="13">
        <v>1</v>
      </c>
      <c r="AH232" s="13">
        <v>1</v>
      </c>
      <c r="AI232" s="13">
        <v>1</v>
      </c>
      <c r="AJ232" s="13">
        <v>1</v>
      </c>
      <c r="AK232" s="13">
        <v>1</v>
      </c>
      <c r="AL232" s="13">
        <v>1</v>
      </c>
      <c r="AM232" s="13">
        <v>1</v>
      </c>
      <c r="AN232" s="13">
        <v>1</v>
      </c>
      <c r="AO232" s="13">
        <v>1</v>
      </c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>
        <v>0.04</v>
      </c>
      <c r="BD232" s="22">
        <v>0</v>
      </c>
      <c r="BE232" s="22">
        <v>0.27</v>
      </c>
      <c r="BF232" s="22">
        <v>0</v>
      </c>
      <c r="BG232" s="22">
        <v>0</v>
      </c>
      <c r="BH232" s="20">
        <v>0</v>
      </c>
      <c r="BI232" s="20">
        <v>0.36</v>
      </c>
      <c r="BJ232" s="20">
        <v>0.36</v>
      </c>
      <c r="BK232" s="20">
        <v>0.36</v>
      </c>
      <c r="BL232" s="20">
        <v>1</v>
      </c>
      <c r="BM232" s="20">
        <v>1</v>
      </c>
      <c r="BN232" s="20">
        <v>1</v>
      </c>
      <c r="BO232" s="20">
        <v>1</v>
      </c>
      <c r="BP232" s="20">
        <v>1</v>
      </c>
      <c r="BQ232" s="20">
        <v>1</v>
      </c>
      <c r="BR232" s="20">
        <v>1</v>
      </c>
      <c r="BS232" s="20">
        <v>1</v>
      </c>
      <c r="BT232" s="20">
        <v>1</v>
      </c>
      <c r="BU232" s="20">
        <v>1</v>
      </c>
      <c r="BV232" s="20">
        <v>1</v>
      </c>
      <c r="BW232" s="20">
        <v>1</v>
      </c>
      <c r="BX232" s="20">
        <v>1</v>
      </c>
      <c r="BY232" s="20">
        <v>1</v>
      </c>
    </row>
    <row r="233" spans="1:77" hidden="1" outlineLevel="2">
      <c r="A233" s="14" t="s">
        <v>666</v>
      </c>
      <c r="B233" s="14" t="s">
        <v>667</v>
      </c>
      <c r="C233" s="15" t="s">
        <v>168</v>
      </c>
      <c r="D233" s="15" t="s">
        <v>311</v>
      </c>
      <c r="E233" s="15" t="s">
        <v>386</v>
      </c>
      <c r="F233" s="16">
        <f>+$F$232/7</f>
        <v>13084965.61967</v>
      </c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>
        <v>0.4</v>
      </c>
      <c r="T233" s="13">
        <v>1</v>
      </c>
      <c r="U233" s="13">
        <v>1</v>
      </c>
      <c r="V233" s="13">
        <v>1</v>
      </c>
      <c r="W233" s="13">
        <v>1</v>
      </c>
      <c r="X233" s="13">
        <v>1</v>
      </c>
      <c r="Y233" s="13">
        <v>1</v>
      </c>
      <c r="Z233" s="13">
        <v>1</v>
      </c>
      <c r="AA233" s="13">
        <v>1</v>
      </c>
      <c r="AB233" s="13">
        <v>1</v>
      </c>
      <c r="AC233" s="13">
        <v>1</v>
      </c>
      <c r="AD233" s="13">
        <v>1</v>
      </c>
      <c r="AE233" s="13">
        <v>1</v>
      </c>
      <c r="AF233" s="13">
        <v>1</v>
      </c>
      <c r="AG233" s="13">
        <v>1</v>
      </c>
      <c r="AH233" s="13">
        <v>1</v>
      </c>
      <c r="AI233" s="13">
        <v>1</v>
      </c>
      <c r="AJ233" s="13">
        <v>1</v>
      </c>
      <c r="AK233" s="13">
        <v>1</v>
      </c>
      <c r="AL233" s="13">
        <v>1</v>
      </c>
      <c r="AM233" s="13">
        <v>1</v>
      </c>
      <c r="AN233" s="13">
        <v>1</v>
      </c>
      <c r="AO233" s="13">
        <v>1</v>
      </c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>
        <v>0.4</v>
      </c>
      <c r="BD233" s="22">
        <v>0</v>
      </c>
      <c r="BE233" s="22">
        <v>1</v>
      </c>
      <c r="BF233" s="22">
        <v>0</v>
      </c>
      <c r="BG233" s="22">
        <v>0</v>
      </c>
      <c r="BH233" s="22">
        <v>0</v>
      </c>
      <c r="BI233" s="22">
        <v>1</v>
      </c>
      <c r="BJ233" s="22">
        <v>1</v>
      </c>
      <c r="BK233" s="22">
        <v>1</v>
      </c>
      <c r="BL233" s="22">
        <v>1</v>
      </c>
      <c r="BM233" s="22">
        <v>1</v>
      </c>
      <c r="BN233" s="22">
        <v>1</v>
      </c>
      <c r="BO233" s="22">
        <v>1</v>
      </c>
      <c r="BP233" s="22">
        <v>1</v>
      </c>
      <c r="BQ233" s="22">
        <v>1</v>
      </c>
      <c r="BR233" s="22">
        <v>1</v>
      </c>
      <c r="BS233" s="22">
        <v>1</v>
      </c>
      <c r="BT233" s="22">
        <v>1</v>
      </c>
      <c r="BU233" s="22">
        <v>1</v>
      </c>
      <c r="BV233" s="22">
        <v>1</v>
      </c>
      <c r="BW233" s="22">
        <v>1</v>
      </c>
      <c r="BX233" s="22">
        <v>1</v>
      </c>
      <c r="BY233" s="22">
        <v>1</v>
      </c>
    </row>
    <row r="234" spans="1:77" hidden="1" outlineLevel="2">
      <c r="A234" s="14" t="s">
        <v>668</v>
      </c>
      <c r="B234" s="14" t="s">
        <v>669</v>
      </c>
      <c r="C234" s="15" t="s">
        <v>340</v>
      </c>
      <c r="D234" s="15" t="s">
        <v>373</v>
      </c>
      <c r="E234" s="15" t="s">
        <v>287</v>
      </c>
      <c r="F234" s="16">
        <f t="shared" ref="F234:F239" si="15">+$F$232/7</f>
        <v>13084965.61967</v>
      </c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>
        <v>1</v>
      </c>
      <c r="U234" s="13">
        <v>1</v>
      </c>
      <c r="V234" s="13">
        <v>1</v>
      </c>
      <c r="W234" s="13">
        <v>1</v>
      </c>
      <c r="X234" s="13">
        <v>1</v>
      </c>
      <c r="Y234" s="13">
        <v>1</v>
      </c>
      <c r="Z234" s="13">
        <v>1</v>
      </c>
      <c r="AA234" s="13">
        <v>1</v>
      </c>
      <c r="AB234" s="13">
        <v>1</v>
      </c>
      <c r="AC234" s="13">
        <v>1</v>
      </c>
      <c r="AD234" s="13">
        <v>1</v>
      </c>
      <c r="AE234" s="13">
        <v>1</v>
      </c>
      <c r="AF234" s="13">
        <v>1</v>
      </c>
      <c r="AG234" s="13">
        <v>1</v>
      </c>
      <c r="AH234" s="13">
        <v>1</v>
      </c>
      <c r="AI234" s="13">
        <v>1</v>
      </c>
      <c r="AJ234" s="13">
        <v>1</v>
      </c>
      <c r="AK234" s="13">
        <v>1</v>
      </c>
      <c r="AL234" s="13">
        <v>1</v>
      </c>
      <c r="AM234" s="13">
        <v>1</v>
      </c>
      <c r="AN234" s="13">
        <v>1</v>
      </c>
      <c r="AO234" s="13">
        <v>1</v>
      </c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22">
        <v>0</v>
      </c>
      <c r="BE234" s="22">
        <v>1</v>
      </c>
      <c r="BF234" s="22">
        <v>0</v>
      </c>
      <c r="BG234" s="22">
        <v>0</v>
      </c>
      <c r="BH234" s="22">
        <v>0</v>
      </c>
      <c r="BI234" s="22">
        <v>1</v>
      </c>
      <c r="BJ234" s="22">
        <v>1</v>
      </c>
      <c r="BK234" s="22">
        <v>1</v>
      </c>
      <c r="BL234" s="22">
        <v>1</v>
      </c>
      <c r="BM234" s="22">
        <v>1</v>
      </c>
      <c r="BN234" s="22">
        <v>1</v>
      </c>
      <c r="BO234" s="22">
        <v>1</v>
      </c>
      <c r="BP234" s="22">
        <v>1</v>
      </c>
      <c r="BQ234" s="22">
        <v>1</v>
      </c>
      <c r="BR234" s="22">
        <v>1</v>
      </c>
      <c r="BS234" s="22">
        <v>1</v>
      </c>
      <c r="BT234" s="22">
        <v>1</v>
      </c>
      <c r="BU234" s="22">
        <v>1</v>
      </c>
      <c r="BV234" s="22">
        <v>1</v>
      </c>
      <c r="BW234" s="22">
        <v>1</v>
      </c>
      <c r="BX234" s="22">
        <v>1</v>
      </c>
      <c r="BY234" s="22">
        <v>1</v>
      </c>
    </row>
    <row r="235" spans="1:77" hidden="1" outlineLevel="2">
      <c r="A235" s="14" t="s">
        <v>670</v>
      </c>
      <c r="B235" s="14" t="s">
        <v>671</v>
      </c>
      <c r="C235" s="15" t="s">
        <v>340</v>
      </c>
      <c r="D235" s="15" t="s">
        <v>290</v>
      </c>
      <c r="E235" s="15" t="s">
        <v>257</v>
      </c>
      <c r="F235" s="16">
        <f t="shared" si="15"/>
        <v>13084965.61967</v>
      </c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>
        <v>0.4</v>
      </c>
      <c r="U235" s="13">
        <v>1</v>
      </c>
      <c r="V235" s="13">
        <v>1</v>
      </c>
      <c r="W235" s="13">
        <v>1</v>
      </c>
      <c r="X235" s="13">
        <v>1</v>
      </c>
      <c r="Y235" s="13">
        <v>1</v>
      </c>
      <c r="Z235" s="13">
        <v>1</v>
      </c>
      <c r="AA235" s="13">
        <v>1</v>
      </c>
      <c r="AB235" s="13">
        <v>1</v>
      </c>
      <c r="AC235" s="13">
        <v>1</v>
      </c>
      <c r="AD235" s="13">
        <v>1</v>
      </c>
      <c r="AE235" s="13">
        <v>1</v>
      </c>
      <c r="AF235" s="13">
        <v>1</v>
      </c>
      <c r="AG235" s="13">
        <v>1</v>
      </c>
      <c r="AH235" s="13">
        <v>1</v>
      </c>
      <c r="AI235" s="13">
        <v>1</v>
      </c>
      <c r="AJ235" s="13">
        <v>1</v>
      </c>
      <c r="AK235" s="13">
        <v>1</v>
      </c>
      <c r="AL235" s="13">
        <v>1</v>
      </c>
      <c r="AM235" s="13">
        <v>1</v>
      </c>
      <c r="AN235" s="13">
        <v>1</v>
      </c>
      <c r="AO235" s="13">
        <v>1</v>
      </c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22">
        <v>0</v>
      </c>
      <c r="BE235" s="22">
        <v>1</v>
      </c>
      <c r="BF235" s="22">
        <v>0</v>
      </c>
      <c r="BG235" s="22">
        <v>0</v>
      </c>
      <c r="BH235" s="22">
        <v>0</v>
      </c>
      <c r="BI235" s="22">
        <v>1</v>
      </c>
      <c r="BJ235" s="22">
        <v>1</v>
      </c>
      <c r="BK235" s="22">
        <v>1</v>
      </c>
      <c r="BL235" s="22">
        <v>1</v>
      </c>
      <c r="BM235" s="22">
        <v>1</v>
      </c>
      <c r="BN235" s="22">
        <v>1</v>
      </c>
      <c r="BO235" s="22">
        <v>1</v>
      </c>
      <c r="BP235" s="22">
        <v>1</v>
      </c>
      <c r="BQ235" s="22">
        <v>1</v>
      </c>
      <c r="BR235" s="22">
        <v>1</v>
      </c>
      <c r="BS235" s="22">
        <v>1</v>
      </c>
      <c r="BT235" s="22">
        <v>1</v>
      </c>
      <c r="BU235" s="22">
        <v>1</v>
      </c>
      <c r="BV235" s="22">
        <v>1</v>
      </c>
      <c r="BW235" s="22">
        <v>1</v>
      </c>
      <c r="BX235" s="22">
        <v>1</v>
      </c>
      <c r="BY235" s="22">
        <v>1</v>
      </c>
    </row>
    <row r="236" spans="1:77" hidden="1" outlineLevel="2">
      <c r="A236" s="14" t="s">
        <v>672</v>
      </c>
      <c r="B236" s="14" t="s">
        <v>673</v>
      </c>
      <c r="C236" s="15" t="s">
        <v>237</v>
      </c>
      <c r="D236" s="15" t="s">
        <v>611</v>
      </c>
      <c r="E236" s="15" t="s">
        <v>674</v>
      </c>
      <c r="F236" s="16">
        <f t="shared" si="15"/>
        <v>13084965.61967</v>
      </c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>
        <v>0.25</v>
      </c>
      <c r="V236" s="13">
        <v>0.57999999999999996</v>
      </c>
      <c r="W236" s="13">
        <v>0.9</v>
      </c>
      <c r="X236" s="13">
        <v>1</v>
      </c>
      <c r="Y236" s="13">
        <v>1</v>
      </c>
      <c r="Z236" s="13">
        <v>1</v>
      </c>
      <c r="AA236" s="13">
        <v>1</v>
      </c>
      <c r="AB236" s="13">
        <v>1</v>
      </c>
      <c r="AC236" s="13">
        <v>1</v>
      </c>
      <c r="AD236" s="13">
        <v>1</v>
      </c>
      <c r="AE236" s="13">
        <v>1</v>
      </c>
      <c r="AF236" s="13">
        <v>1</v>
      </c>
      <c r="AG236" s="13">
        <v>1</v>
      </c>
      <c r="AH236" s="13">
        <v>1</v>
      </c>
      <c r="AI236" s="13">
        <v>1</v>
      </c>
      <c r="AJ236" s="13">
        <v>1</v>
      </c>
      <c r="AK236" s="13">
        <v>1</v>
      </c>
      <c r="AL236" s="13">
        <v>1</v>
      </c>
      <c r="AM236" s="13">
        <v>1</v>
      </c>
      <c r="AN236" s="13">
        <v>1</v>
      </c>
      <c r="AO236" s="13">
        <v>1</v>
      </c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22">
        <v>0</v>
      </c>
      <c r="BE236" s="22">
        <v>0.23</v>
      </c>
      <c r="BF236" s="22">
        <v>0</v>
      </c>
      <c r="BG236" s="22">
        <v>0</v>
      </c>
      <c r="BH236" s="22">
        <v>0</v>
      </c>
      <c r="BI236" s="22">
        <v>0.5</v>
      </c>
      <c r="BJ236" s="22">
        <v>0.5</v>
      </c>
      <c r="BK236" s="22">
        <v>0.5</v>
      </c>
      <c r="BL236" s="22">
        <v>1</v>
      </c>
      <c r="BM236" s="22">
        <v>1</v>
      </c>
      <c r="BN236" s="22">
        <v>1</v>
      </c>
      <c r="BO236" s="22">
        <v>1</v>
      </c>
      <c r="BP236" s="22">
        <v>1</v>
      </c>
      <c r="BQ236" s="22">
        <v>1</v>
      </c>
      <c r="BR236" s="22">
        <v>1</v>
      </c>
      <c r="BS236" s="22">
        <v>1</v>
      </c>
      <c r="BT236" s="22">
        <v>1</v>
      </c>
      <c r="BU236" s="22">
        <v>1</v>
      </c>
      <c r="BV236" s="22">
        <v>1</v>
      </c>
      <c r="BW236" s="22">
        <v>1</v>
      </c>
      <c r="BX236" s="22">
        <v>1</v>
      </c>
      <c r="BY236" s="22">
        <v>1</v>
      </c>
    </row>
    <row r="237" spans="1:77" hidden="1" outlineLevel="2">
      <c r="A237" s="14" t="s">
        <v>675</v>
      </c>
      <c r="B237" s="14" t="s">
        <v>676</v>
      </c>
      <c r="C237" s="15" t="s">
        <v>340</v>
      </c>
      <c r="D237" s="15" t="s">
        <v>677</v>
      </c>
      <c r="E237" s="15" t="s">
        <v>654</v>
      </c>
      <c r="F237" s="16">
        <f t="shared" si="15"/>
        <v>13084965.61967</v>
      </c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>
        <v>1</v>
      </c>
      <c r="Y237" s="13">
        <v>1</v>
      </c>
      <c r="Z237" s="13">
        <v>1</v>
      </c>
      <c r="AA237" s="13">
        <v>1</v>
      </c>
      <c r="AB237" s="13">
        <v>1</v>
      </c>
      <c r="AC237" s="13">
        <v>1</v>
      </c>
      <c r="AD237" s="13">
        <v>1</v>
      </c>
      <c r="AE237" s="13">
        <v>1</v>
      </c>
      <c r="AF237" s="13">
        <v>1</v>
      </c>
      <c r="AG237" s="13">
        <v>1</v>
      </c>
      <c r="AH237" s="13">
        <v>1</v>
      </c>
      <c r="AI237" s="13">
        <v>1</v>
      </c>
      <c r="AJ237" s="13">
        <v>1</v>
      </c>
      <c r="AK237" s="13">
        <v>1</v>
      </c>
      <c r="AL237" s="13">
        <v>1</v>
      </c>
      <c r="AM237" s="13">
        <v>1</v>
      </c>
      <c r="AN237" s="13">
        <v>1</v>
      </c>
      <c r="AO237" s="13">
        <v>1</v>
      </c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22">
        <v>0</v>
      </c>
      <c r="BE237" s="22">
        <v>0</v>
      </c>
      <c r="BF237" s="22">
        <v>0</v>
      </c>
      <c r="BG237" s="22">
        <v>0</v>
      </c>
      <c r="BH237" s="22">
        <v>0</v>
      </c>
      <c r="BI237" s="22">
        <v>0</v>
      </c>
      <c r="BJ237" s="22">
        <v>0</v>
      </c>
      <c r="BK237" s="22">
        <v>0</v>
      </c>
      <c r="BL237" s="22">
        <v>1</v>
      </c>
      <c r="BM237" s="22">
        <v>1</v>
      </c>
      <c r="BN237" s="22">
        <v>1</v>
      </c>
      <c r="BO237" s="22">
        <v>1</v>
      </c>
      <c r="BP237" s="22">
        <v>1</v>
      </c>
      <c r="BQ237" s="22">
        <v>1</v>
      </c>
      <c r="BR237" s="22">
        <v>1</v>
      </c>
      <c r="BS237" s="22">
        <v>1</v>
      </c>
      <c r="BT237" s="22">
        <v>1</v>
      </c>
      <c r="BU237" s="22">
        <v>1</v>
      </c>
      <c r="BV237" s="22">
        <v>1</v>
      </c>
      <c r="BW237" s="22">
        <v>1</v>
      </c>
      <c r="BX237" s="22">
        <v>1</v>
      </c>
      <c r="BY237" s="22">
        <v>1</v>
      </c>
    </row>
    <row r="238" spans="1:77" hidden="1" outlineLevel="2">
      <c r="A238" s="14" t="s">
        <v>678</v>
      </c>
      <c r="B238" s="14" t="s">
        <v>679</v>
      </c>
      <c r="C238" s="15" t="s">
        <v>237</v>
      </c>
      <c r="D238" s="15" t="s">
        <v>657</v>
      </c>
      <c r="E238" s="15" t="s">
        <v>645</v>
      </c>
      <c r="F238" s="16">
        <f t="shared" si="15"/>
        <v>13084965.61967</v>
      </c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>
        <v>0.1</v>
      </c>
      <c r="Y238" s="13">
        <v>0.43</v>
      </c>
      <c r="Z238" s="13">
        <v>0.73</v>
      </c>
      <c r="AA238" s="13">
        <v>1</v>
      </c>
      <c r="AB238" s="13">
        <v>1</v>
      </c>
      <c r="AC238" s="13">
        <v>1</v>
      </c>
      <c r="AD238" s="13">
        <v>1</v>
      </c>
      <c r="AE238" s="13">
        <v>1</v>
      </c>
      <c r="AF238" s="13">
        <v>1</v>
      </c>
      <c r="AG238" s="13">
        <v>1</v>
      </c>
      <c r="AH238" s="13">
        <v>1</v>
      </c>
      <c r="AI238" s="13">
        <v>1</v>
      </c>
      <c r="AJ238" s="13">
        <v>1</v>
      </c>
      <c r="AK238" s="13">
        <v>1</v>
      </c>
      <c r="AL238" s="13">
        <v>1</v>
      </c>
      <c r="AM238" s="13">
        <v>1</v>
      </c>
      <c r="AN238" s="13">
        <v>1</v>
      </c>
      <c r="AO238" s="13">
        <v>1</v>
      </c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22">
        <v>0</v>
      </c>
      <c r="BE238" s="22">
        <v>0</v>
      </c>
      <c r="BF238" s="22">
        <v>0</v>
      </c>
      <c r="BG238" s="22">
        <v>0</v>
      </c>
      <c r="BH238" s="22">
        <v>0</v>
      </c>
      <c r="BI238" s="22">
        <v>0</v>
      </c>
      <c r="BJ238" s="22">
        <v>0</v>
      </c>
      <c r="BK238" s="22">
        <v>0</v>
      </c>
      <c r="BL238" s="22">
        <v>1</v>
      </c>
      <c r="BM238" s="22">
        <v>1</v>
      </c>
      <c r="BN238" s="22">
        <v>1</v>
      </c>
      <c r="BO238" s="22">
        <v>1</v>
      </c>
      <c r="BP238" s="22">
        <v>1</v>
      </c>
      <c r="BQ238" s="22">
        <v>1</v>
      </c>
      <c r="BR238" s="22">
        <v>1</v>
      </c>
      <c r="BS238" s="22">
        <v>1</v>
      </c>
      <c r="BT238" s="22">
        <v>1</v>
      </c>
      <c r="BU238" s="22">
        <v>1</v>
      </c>
      <c r="BV238" s="22">
        <v>1</v>
      </c>
      <c r="BW238" s="22">
        <v>1</v>
      </c>
      <c r="BX238" s="22">
        <v>1</v>
      </c>
      <c r="BY238" s="22">
        <v>1</v>
      </c>
    </row>
    <row r="239" spans="1:77" hidden="1" outlineLevel="2">
      <c r="A239" s="14" t="s">
        <v>680</v>
      </c>
      <c r="B239" s="14" t="s">
        <v>681</v>
      </c>
      <c r="C239" s="15" t="s">
        <v>340</v>
      </c>
      <c r="D239" s="15" t="s">
        <v>682</v>
      </c>
      <c r="E239" s="15" t="s">
        <v>226</v>
      </c>
      <c r="F239" s="16">
        <f t="shared" si="15"/>
        <v>13084965.61967</v>
      </c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>
        <v>0.4</v>
      </c>
      <c r="AB239" s="13">
        <v>1</v>
      </c>
      <c r="AC239" s="13">
        <v>1</v>
      </c>
      <c r="AD239" s="13">
        <v>1</v>
      </c>
      <c r="AE239" s="13">
        <v>1</v>
      </c>
      <c r="AF239" s="13">
        <v>1</v>
      </c>
      <c r="AG239" s="13">
        <v>1</v>
      </c>
      <c r="AH239" s="13">
        <v>1</v>
      </c>
      <c r="AI239" s="13">
        <v>1</v>
      </c>
      <c r="AJ239" s="13">
        <v>1</v>
      </c>
      <c r="AK239" s="13">
        <v>1</v>
      </c>
      <c r="AL239" s="13">
        <v>1</v>
      </c>
      <c r="AM239" s="13">
        <v>1</v>
      </c>
      <c r="AN239" s="13">
        <v>1</v>
      </c>
      <c r="AO239" s="13">
        <v>1</v>
      </c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22">
        <v>0</v>
      </c>
      <c r="BE239" s="22">
        <v>0</v>
      </c>
      <c r="BF239" s="22">
        <v>0</v>
      </c>
      <c r="BG239" s="22">
        <v>0</v>
      </c>
      <c r="BH239" s="22">
        <v>0</v>
      </c>
      <c r="BI239" s="22">
        <v>0</v>
      </c>
      <c r="BJ239" s="22">
        <v>0</v>
      </c>
      <c r="BK239" s="22">
        <v>0</v>
      </c>
      <c r="BL239" s="22">
        <v>1</v>
      </c>
      <c r="BM239" s="22">
        <v>1</v>
      </c>
      <c r="BN239" s="22">
        <v>1</v>
      </c>
      <c r="BO239" s="22">
        <v>1</v>
      </c>
      <c r="BP239" s="22">
        <v>1</v>
      </c>
      <c r="BQ239" s="22">
        <v>1</v>
      </c>
      <c r="BR239" s="22">
        <v>1</v>
      </c>
      <c r="BS239" s="22">
        <v>1</v>
      </c>
      <c r="BT239" s="22">
        <v>1</v>
      </c>
      <c r="BU239" s="22">
        <v>1</v>
      </c>
      <c r="BV239" s="22">
        <v>1</v>
      </c>
      <c r="BW239" s="22">
        <v>1</v>
      </c>
      <c r="BX239" s="22">
        <v>1</v>
      </c>
      <c r="BY239" s="22">
        <v>1</v>
      </c>
    </row>
    <row r="240" spans="1:77" hidden="1" outlineLevel="1">
      <c r="A240" s="5" t="s">
        <v>683</v>
      </c>
      <c r="B240" s="5" t="s">
        <v>684</v>
      </c>
      <c r="C240" s="6" t="s">
        <v>456</v>
      </c>
      <c r="D240" s="6" t="s">
        <v>165</v>
      </c>
      <c r="E240" s="6" t="s">
        <v>231</v>
      </c>
      <c r="F240" s="7">
        <f>+F241+F249</f>
        <v>2361838642.7127275</v>
      </c>
      <c r="G240" s="13"/>
      <c r="H240" s="13"/>
      <c r="I240" s="13">
        <v>0.03</v>
      </c>
      <c r="J240" s="13">
        <v>0.06</v>
      </c>
      <c r="K240" s="13">
        <v>0.08</v>
      </c>
      <c r="L240" s="13">
        <v>0.11</v>
      </c>
      <c r="M240" s="13">
        <v>0.14000000000000001</v>
      </c>
      <c r="N240" s="13">
        <v>0.17</v>
      </c>
      <c r="O240" s="13">
        <v>0.2</v>
      </c>
      <c r="P240" s="13">
        <v>0.23</v>
      </c>
      <c r="Q240" s="13">
        <v>0.26</v>
      </c>
      <c r="R240" s="13">
        <v>0.28999999999999998</v>
      </c>
      <c r="S240" s="13">
        <v>0.34</v>
      </c>
      <c r="T240" s="13">
        <v>0.4</v>
      </c>
      <c r="U240" s="13">
        <v>0.46</v>
      </c>
      <c r="V240" s="13">
        <v>0.52</v>
      </c>
      <c r="W240" s="13">
        <v>0.57999999999999996</v>
      </c>
      <c r="X240" s="13">
        <v>0.64</v>
      </c>
      <c r="Y240" s="13">
        <v>0.72</v>
      </c>
      <c r="Z240" s="13">
        <v>0.78</v>
      </c>
      <c r="AA240" s="13">
        <v>0.84</v>
      </c>
      <c r="AB240" s="13">
        <v>0.9</v>
      </c>
      <c r="AC240" s="13">
        <v>0.95</v>
      </c>
      <c r="AD240" s="13">
        <v>0.98</v>
      </c>
      <c r="AE240" s="13">
        <v>0.99</v>
      </c>
      <c r="AF240" s="13">
        <v>0.99</v>
      </c>
      <c r="AG240" s="13">
        <v>0.99</v>
      </c>
      <c r="AH240" s="13">
        <v>1</v>
      </c>
      <c r="AI240" s="13">
        <v>1</v>
      </c>
      <c r="AJ240" s="13">
        <v>1</v>
      </c>
      <c r="AK240" s="13">
        <v>1</v>
      </c>
      <c r="AL240" s="13">
        <v>1</v>
      </c>
      <c r="AM240" s="13">
        <v>1</v>
      </c>
      <c r="AN240" s="13">
        <v>1</v>
      </c>
      <c r="AO240" s="13">
        <v>1</v>
      </c>
      <c r="AQ240" s="13"/>
      <c r="AR240" s="13"/>
      <c r="AS240" s="13">
        <v>0.02</v>
      </c>
      <c r="AT240" s="13">
        <v>0.05</v>
      </c>
      <c r="AU240" s="13">
        <v>7.0000000000000007E-2</v>
      </c>
      <c r="AV240" s="13">
        <v>0.1</v>
      </c>
      <c r="AW240" s="13">
        <v>0.13</v>
      </c>
      <c r="AX240" s="13">
        <v>0.18</v>
      </c>
      <c r="AY240" s="13">
        <v>0.21</v>
      </c>
      <c r="AZ240" s="13">
        <v>0.24</v>
      </c>
      <c r="BA240" s="13">
        <v>0.26</v>
      </c>
      <c r="BB240" s="13">
        <v>0.3</v>
      </c>
      <c r="BC240" s="13">
        <v>0.36</v>
      </c>
      <c r="BD240" s="22">
        <v>0.42</v>
      </c>
      <c r="BE240" s="22">
        <v>0.57999999999999996</v>
      </c>
      <c r="BF240" s="22">
        <v>0.54</v>
      </c>
      <c r="BG240" s="22">
        <v>0.54</v>
      </c>
      <c r="BH240" s="20">
        <v>0.64</v>
      </c>
      <c r="BI240" s="20">
        <v>0.72</v>
      </c>
      <c r="BJ240" s="20">
        <v>0.72</v>
      </c>
      <c r="BK240" s="20">
        <v>0.72</v>
      </c>
      <c r="BL240" s="20">
        <v>0.93</v>
      </c>
      <c r="BM240" s="20">
        <v>0.93</v>
      </c>
      <c r="BN240" s="20">
        <v>0.96</v>
      </c>
      <c r="BO240" s="20">
        <v>0.99</v>
      </c>
      <c r="BP240" s="20">
        <v>0.99</v>
      </c>
      <c r="BQ240" s="20">
        <v>0.99</v>
      </c>
      <c r="BR240" s="20">
        <v>1</v>
      </c>
      <c r="BS240" s="20">
        <v>1</v>
      </c>
      <c r="BT240" s="20">
        <v>1</v>
      </c>
      <c r="BU240" s="20">
        <v>1</v>
      </c>
      <c r="BV240" s="20">
        <v>1</v>
      </c>
      <c r="BW240" s="20">
        <v>1</v>
      </c>
      <c r="BX240" s="20">
        <v>1</v>
      </c>
      <c r="BY240" s="20">
        <v>1</v>
      </c>
    </row>
    <row r="241" spans="1:77" hidden="1" outlineLevel="2">
      <c r="A241" s="5" t="s">
        <v>685</v>
      </c>
      <c r="B241" s="5" t="s">
        <v>686</v>
      </c>
      <c r="C241" s="6" t="s">
        <v>456</v>
      </c>
      <c r="D241" s="6" t="s">
        <v>165</v>
      </c>
      <c r="E241" s="6" t="s">
        <v>231</v>
      </c>
      <c r="F241" s="7">
        <v>1982121622.9200001</v>
      </c>
      <c r="G241" s="13"/>
      <c r="H241" s="13"/>
      <c r="I241" s="13">
        <v>0.04</v>
      </c>
      <c r="J241" s="13">
        <v>0.08</v>
      </c>
      <c r="K241" s="13">
        <v>0.12</v>
      </c>
      <c r="L241" s="13">
        <v>0.17</v>
      </c>
      <c r="M241" s="13">
        <v>0.21</v>
      </c>
      <c r="N241" s="13">
        <v>0.25</v>
      </c>
      <c r="O241" s="13">
        <v>0.3</v>
      </c>
      <c r="P241" s="13">
        <v>0.35</v>
      </c>
      <c r="Q241" s="13">
        <v>0.39</v>
      </c>
      <c r="R241" s="13">
        <v>0.43</v>
      </c>
      <c r="S241" s="13">
        <v>0.48</v>
      </c>
      <c r="T241" s="13">
        <v>0.52</v>
      </c>
      <c r="U241" s="13">
        <v>0.56000000000000005</v>
      </c>
      <c r="V241" s="13">
        <v>0.61</v>
      </c>
      <c r="W241" s="13">
        <v>0.65</v>
      </c>
      <c r="X241" s="13">
        <v>0.7</v>
      </c>
      <c r="Y241" s="13">
        <v>0.74</v>
      </c>
      <c r="Z241" s="13">
        <v>0.78</v>
      </c>
      <c r="AA241" s="13">
        <v>0.83</v>
      </c>
      <c r="AB241" s="13">
        <v>0.87</v>
      </c>
      <c r="AC241" s="13">
        <v>0.92</v>
      </c>
      <c r="AD241" s="13">
        <v>0.97</v>
      </c>
      <c r="AE241" s="13">
        <v>0.98</v>
      </c>
      <c r="AF241" s="13">
        <v>0.98</v>
      </c>
      <c r="AG241" s="13">
        <v>0.99</v>
      </c>
      <c r="AH241" s="13">
        <v>1</v>
      </c>
      <c r="AI241" s="13">
        <v>1</v>
      </c>
      <c r="AJ241" s="13">
        <v>1</v>
      </c>
      <c r="AK241" s="13">
        <v>1</v>
      </c>
      <c r="AL241" s="13">
        <v>1</v>
      </c>
      <c r="AM241" s="13">
        <v>1</v>
      </c>
      <c r="AN241" s="13">
        <v>1</v>
      </c>
      <c r="AO241" s="13">
        <v>1</v>
      </c>
      <c r="AQ241" s="13"/>
      <c r="AR241" s="13"/>
      <c r="AS241" s="13">
        <v>0.03</v>
      </c>
      <c r="AT241" s="13">
        <v>7.0000000000000007E-2</v>
      </c>
      <c r="AU241" s="13">
        <v>0.11</v>
      </c>
      <c r="AV241" s="13">
        <v>0.16</v>
      </c>
      <c r="AW241" s="13">
        <v>0.2</v>
      </c>
      <c r="AX241" s="13">
        <v>0.27</v>
      </c>
      <c r="AY241" s="13">
        <v>0.31</v>
      </c>
      <c r="AZ241" s="13">
        <v>0.36</v>
      </c>
      <c r="BA241" s="13">
        <v>0.4</v>
      </c>
      <c r="BB241" s="13">
        <v>0.45</v>
      </c>
      <c r="BC241" s="13">
        <v>0.52</v>
      </c>
      <c r="BD241" s="22">
        <v>0.6</v>
      </c>
      <c r="BE241" s="22">
        <v>0.75</v>
      </c>
      <c r="BF241" s="22">
        <v>0.78</v>
      </c>
      <c r="BG241" s="22">
        <v>0.78</v>
      </c>
      <c r="BH241" s="20">
        <v>0.77</v>
      </c>
      <c r="BI241" s="20">
        <v>0.83</v>
      </c>
      <c r="BJ241" s="20">
        <v>0.83</v>
      </c>
      <c r="BK241" s="20">
        <v>0.83</v>
      </c>
      <c r="BL241" s="20">
        <v>0.93</v>
      </c>
      <c r="BM241" s="20">
        <v>0.93</v>
      </c>
      <c r="BN241" s="20">
        <v>0.95</v>
      </c>
      <c r="BO241" s="20">
        <v>0.98</v>
      </c>
      <c r="BP241" s="20">
        <v>0.98</v>
      </c>
      <c r="BQ241" s="20">
        <v>0.99</v>
      </c>
      <c r="BR241" s="20">
        <v>1</v>
      </c>
      <c r="BS241" s="20">
        <v>1</v>
      </c>
      <c r="BT241" s="20">
        <v>1</v>
      </c>
      <c r="BU241" s="20">
        <v>1</v>
      </c>
      <c r="BV241" s="20">
        <v>1</v>
      </c>
      <c r="BW241" s="20">
        <v>1</v>
      </c>
      <c r="BX241" s="20">
        <v>1</v>
      </c>
      <c r="BY241" s="20">
        <v>1</v>
      </c>
    </row>
    <row r="242" spans="1:77" hidden="1" outlineLevel="2">
      <c r="A242" s="14" t="s">
        <v>687</v>
      </c>
      <c r="B242" s="14" t="s">
        <v>688</v>
      </c>
      <c r="C242" s="15" t="s">
        <v>168</v>
      </c>
      <c r="D242" s="15" t="s">
        <v>165</v>
      </c>
      <c r="E242" s="15" t="s">
        <v>493</v>
      </c>
      <c r="F242" s="16">
        <f>+$F$241/7</f>
        <v>283160231.84571427</v>
      </c>
      <c r="G242" s="13"/>
      <c r="H242" s="13"/>
      <c r="I242" s="13">
        <v>1</v>
      </c>
      <c r="J242" s="13">
        <v>1</v>
      </c>
      <c r="K242" s="13">
        <v>1</v>
      </c>
      <c r="L242" s="13">
        <v>1</v>
      </c>
      <c r="M242" s="13">
        <v>1</v>
      </c>
      <c r="N242" s="13">
        <v>1</v>
      </c>
      <c r="O242" s="13">
        <v>1</v>
      </c>
      <c r="P242" s="13">
        <v>1</v>
      </c>
      <c r="Q242" s="13">
        <v>1</v>
      </c>
      <c r="R242" s="13">
        <v>1</v>
      </c>
      <c r="S242" s="13">
        <v>1</v>
      </c>
      <c r="T242" s="13">
        <v>1</v>
      </c>
      <c r="U242" s="13">
        <v>1</v>
      </c>
      <c r="V242" s="13">
        <v>1</v>
      </c>
      <c r="W242" s="13">
        <v>1</v>
      </c>
      <c r="X242" s="13">
        <v>1</v>
      </c>
      <c r="Y242" s="13">
        <v>1</v>
      </c>
      <c r="Z242" s="13">
        <v>1</v>
      </c>
      <c r="AA242" s="13">
        <v>1</v>
      </c>
      <c r="AB242" s="13">
        <v>1</v>
      </c>
      <c r="AC242" s="13">
        <v>1</v>
      </c>
      <c r="AD242" s="13">
        <v>1</v>
      </c>
      <c r="AE242" s="13">
        <v>1</v>
      </c>
      <c r="AF242" s="13">
        <v>1</v>
      </c>
      <c r="AG242" s="13">
        <v>1</v>
      </c>
      <c r="AH242" s="13">
        <v>1</v>
      </c>
      <c r="AI242" s="13">
        <v>1</v>
      </c>
      <c r="AJ242" s="13">
        <v>1</v>
      </c>
      <c r="AK242" s="13">
        <v>1</v>
      </c>
      <c r="AL242" s="13">
        <v>1</v>
      </c>
      <c r="AM242" s="13">
        <v>1</v>
      </c>
      <c r="AN242" s="13">
        <v>1</v>
      </c>
      <c r="AO242" s="13">
        <v>1</v>
      </c>
      <c r="AQ242" s="13"/>
      <c r="AR242" s="13"/>
      <c r="AS242" s="13">
        <v>0.7</v>
      </c>
      <c r="AT242" s="13">
        <v>1</v>
      </c>
      <c r="AU242" s="13">
        <v>1</v>
      </c>
      <c r="AV242" s="13">
        <v>1</v>
      </c>
      <c r="AW242" s="13">
        <v>1</v>
      </c>
      <c r="AX242" s="13">
        <v>1</v>
      </c>
      <c r="AY242" s="13">
        <v>1</v>
      </c>
      <c r="AZ242" s="13">
        <v>1</v>
      </c>
      <c r="BA242" s="13">
        <v>1</v>
      </c>
      <c r="BB242" s="13">
        <v>1</v>
      </c>
      <c r="BC242" s="13">
        <v>1</v>
      </c>
      <c r="BD242" s="22">
        <v>1</v>
      </c>
      <c r="BE242" s="22">
        <v>1</v>
      </c>
      <c r="BF242" s="22">
        <v>0.56999999999999995</v>
      </c>
      <c r="BG242" s="22">
        <v>0.56999999999999995</v>
      </c>
      <c r="BH242" s="22">
        <v>1</v>
      </c>
      <c r="BI242" s="22">
        <v>1</v>
      </c>
      <c r="BJ242" s="22">
        <v>1</v>
      </c>
      <c r="BK242" s="22">
        <v>1</v>
      </c>
      <c r="BL242" s="22">
        <v>1</v>
      </c>
      <c r="BM242" s="22">
        <v>1</v>
      </c>
      <c r="BN242" s="22">
        <v>1</v>
      </c>
      <c r="BO242" s="22">
        <v>1</v>
      </c>
      <c r="BP242" s="22">
        <v>1</v>
      </c>
      <c r="BQ242" s="22">
        <v>1</v>
      </c>
      <c r="BR242" s="22">
        <v>1</v>
      </c>
      <c r="BS242" s="22">
        <v>1</v>
      </c>
      <c r="BT242" s="22">
        <v>1</v>
      </c>
      <c r="BU242" s="22">
        <v>1</v>
      </c>
      <c r="BV242" s="22">
        <v>1</v>
      </c>
      <c r="BW242" s="22">
        <v>1</v>
      </c>
      <c r="BX242" s="22">
        <v>1</v>
      </c>
      <c r="BY242" s="22">
        <v>1</v>
      </c>
    </row>
    <row r="243" spans="1:77" hidden="1" outlineLevel="2">
      <c r="A243" s="14" t="s">
        <v>689</v>
      </c>
      <c r="B243" s="14" t="s">
        <v>690</v>
      </c>
      <c r="C243" s="15" t="s">
        <v>168</v>
      </c>
      <c r="D243" s="15" t="s">
        <v>154</v>
      </c>
      <c r="E243" s="15" t="s">
        <v>279</v>
      </c>
      <c r="F243" s="16">
        <f t="shared" ref="F243:F248" si="16">+$F$241/7</f>
        <v>283160231.84571427</v>
      </c>
      <c r="G243" s="13"/>
      <c r="H243" s="13"/>
      <c r="I243" s="13">
        <v>0.1</v>
      </c>
      <c r="J243" s="13">
        <v>1</v>
      </c>
      <c r="K243" s="13">
        <v>1</v>
      </c>
      <c r="L243" s="13">
        <v>1</v>
      </c>
      <c r="M243" s="13">
        <v>1</v>
      </c>
      <c r="N243" s="13">
        <v>1</v>
      </c>
      <c r="O243" s="13">
        <v>1</v>
      </c>
      <c r="P243" s="13">
        <v>1</v>
      </c>
      <c r="Q243" s="13">
        <v>1</v>
      </c>
      <c r="R243" s="13">
        <v>1</v>
      </c>
      <c r="S243" s="13">
        <v>1</v>
      </c>
      <c r="T243" s="13">
        <v>1</v>
      </c>
      <c r="U243" s="13">
        <v>1</v>
      </c>
      <c r="V243" s="13">
        <v>1</v>
      </c>
      <c r="W243" s="13">
        <v>1</v>
      </c>
      <c r="X243" s="13">
        <v>1</v>
      </c>
      <c r="Y243" s="13">
        <v>1</v>
      </c>
      <c r="Z243" s="13">
        <v>1</v>
      </c>
      <c r="AA243" s="13">
        <v>1</v>
      </c>
      <c r="AB243" s="13">
        <v>1</v>
      </c>
      <c r="AC243" s="13">
        <v>1</v>
      </c>
      <c r="AD243" s="13">
        <v>1</v>
      </c>
      <c r="AE243" s="13">
        <v>1</v>
      </c>
      <c r="AF243" s="13">
        <v>1</v>
      </c>
      <c r="AG243" s="13">
        <v>1</v>
      </c>
      <c r="AH243" s="13">
        <v>1</v>
      </c>
      <c r="AI243" s="13">
        <v>1</v>
      </c>
      <c r="AJ243" s="13">
        <v>1</v>
      </c>
      <c r="AK243" s="13">
        <v>1</v>
      </c>
      <c r="AL243" s="13">
        <v>1</v>
      </c>
      <c r="AM243" s="13">
        <v>1</v>
      </c>
      <c r="AN243" s="13">
        <v>1</v>
      </c>
      <c r="AO243" s="13">
        <v>1</v>
      </c>
      <c r="AQ243" s="13"/>
      <c r="AR243" s="13"/>
      <c r="AS243" s="13"/>
      <c r="AT243" s="13">
        <v>0.9</v>
      </c>
      <c r="AU243" s="13">
        <v>1</v>
      </c>
      <c r="AV243" s="13">
        <v>1</v>
      </c>
      <c r="AW243" s="13">
        <v>1</v>
      </c>
      <c r="AX243" s="13">
        <v>1</v>
      </c>
      <c r="AY243" s="13">
        <v>1</v>
      </c>
      <c r="AZ243" s="13">
        <v>1</v>
      </c>
      <c r="BA243" s="13">
        <v>1</v>
      </c>
      <c r="BB243" s="13">
        <v>1</v>
      </c>
      <c r="BC243" s="13">
        <v>1</v>
      </c>
      <c r="BD243" s="22">
        <v>1</v>
      </c>
      <c r="BE243" s="22">
        <v>1</v>
      </c>
      <c r="BF243" s="22">
        <v>1</v>
      </c>
      <c r="BG243" s="22">
        <v>1</v>
      </c>
      <c r="BH243" s="22">
        <v>1</v>
      </c>
      <c r="BI243" s="22">
        <v>1</v>
      </c>
      <c r="BJ243" s="22">
        <v>1</v>
      </c>
      <c r="BK243" s="22">
        <v>1</v>
      </c>
      <c r="BL243" s="22">
        <v>1</v>
      </c>
      <c r="BM243" s="22">
        <v>1</v>
      </c>
      <c r="BN243" s="22">
        <v>1</v>
      </c>
      <c r="BO243" s="22">
        <v>1</v>
      </c>
      <c r="BP243" s="22">
        <v>1</v>
      </c>
      <c r="BQ243" s="22">
        <v>1</v>
      </c>
      <c r="BR243" s="22">
        <v>1</v>
      </c>
      <c r="BS243" s="22">
        <v>1</v>
      </c>
      <c r="BT243" s="22">
        <v>1</v>
      </c>
      <c r="BU243" s="22">
        <v>1</v>
      </c>
      <c r="BV243" s="22">
        <v>1</v>
      </c>
      <c r="BW243" s="22">
        <v>1</v>
      </c>
      <c r="BX243" s="22">
        <v>1</v>
      </c>
      <c r="BY243" s="22">
        <v>1</v>
      </c>
    </row>
    <row r="244" spans="1:77" hidden="1" outlineLevel="2">
      <c r="A244" s="14" t="s">
        <v>691</v>
      </c>
      <c r="B244" s="14" t="s">
        <v>692</v>
      </c>
      <c r="C244" s="15" t="s">
        <v>168</v>
      </c>
      <c r="D244" s="15" t="s">
        <v>282</v>
      </c>
      <c r="E244" s="15" t="s">
        <v>472</v>
      </c>
      <c r="F244" s="16">
        <f t="shared" si="16"/>
        <v>283160231.84571427</v>
      </c>
      <c r="G244" s="13"/>
      <c r="H244" s="13"/>
      <c r="I244" s="13"/>
      <c r="J244" s="13">
        <v>0.4</v>
      </c>
      <c r="K244" s="13">
        <v>1</v>
      </c>
      <c r="L244" s="13">
        <v>1</v>
      </c>
      <c r="M244" s="13">
        <v>1</v>
      </c>
      <c r="N244" s="13">
        <v>1</v>
      </c>
      <c r="O244" s="13">
        <v>1</v>
      </c>
      <c r="P244" s="13">
        <v>1</v>
      </c>
      <c r="Q244" s="13">
        <v>1</v>
      </c>
      <c r="R244" s="13">
        <v>1</v>
      </c>
      <c r="S244" s="13">
        <v>1</v>
      </c>
      <c r="T244" s="13">
        <v>1</v>
      </c>
      <c r="U244" s="13">
        <v>1</v>
      </c>
      <c r="V244" s="13">
        <v>1</v>
      </c>
      <c r="W244" s="13">
        <v>1</v>
      </c>
      <c r="X244" s="13">
        <v>1</v>
      </c>
      <c r="Y244" s="13">
        <v>1</v>
      </c>
      <c r="Z244" s="13">
        <v>1</v>
      </c>
      <c r="AA244" s="13">
        <v>1</v>
      </c>
      <c r="AB244" s="13">
        <v>1</v>
      </c>
      <c r="AC244" s="13">
        <v>1</v>
      </c>
      <c r="AD244" s="13">
        <v>1</v>
      </c>
      <c r="AE244" s="13">
        <v>1</v>
      </c>
      <c r="AF244" s="13">
        <v>1</v>
      </c>
      <c r="AG244" s="13">
        <v>1</v>
      </c>
      <c r="AH244" s="13">
        <v>1</v>
      </c>
      <c r="AI244" s="13">
        <v>1</v>
      </c>
      <c r="AJ244" s="13">
        <v>1</v>
      </c>
      <c r="AK244" s="13">
        <v>1</v>
      </c>
      <c r="AL244" s="13">
        <v>1</v>
      </c>
      <c r="AM244" s="13">
        <v>1</v>
      </c>
      <c r="AN244" s="13">
        <v>1</v>
      </c>
      <c r="AO244" s="13">
        <v>1</v>
      </c>
      <c r="AQ244" s="13"/>
      <c r="AR244" s="13"/>
      <c r="AS244" s="13"/>
      <c r="AT244" s="13"/>
      <c r="AU244" s="13">
        <v>1</v>
      </c>
      <c r="AV244" s="13">
        <v>1</v>
      </c>
      <c r="AW244" s="13">
        <v>1</v>
      </c>
      <c r="AX244" s="13">
        <v>1</v>
      </c>
      <c r="AY244" s="13">
        <v>1</v>
      </c>
      <c r="AZ244" s="13">
        <v>1</v>
      </c>
      <c r="BA244" s="13">
        <v>1</v>
      </c>
      <c r="BB244" s="13">
        <v>1</v>
      </c>
      <c r="BC244" s="13">
        <v>1</v>
      </c>
      <c r="BD244" s="22">
        <v>1</v>
      </c>
      <c r="BE244" s="22">
        <v>1</v>
      </c>
      <c r="BF244" s="22">
        <v>1</v>
      </c>
      <c r="BG244" s="22">
        <v>1</v>
      </c>
      <c r="BH244" s="22">
        <v>1</v>
      </c>
      <c r="BI244" s="22">
        <v>1</v>
      </c>
      <c r="BJ244" s="22">
        <v>1</v>
      </c>
      <c r="BK244" s="22">
        <v>1</v>
      </c>
      <c r="BL244" s="22">
        <v>1</v>
      </c>
      <c r="BM244" s="22">
        <v>1</v>
      </c>
      <c r="BN244" s="22">
        <v>1</v>
      </c>
      <c r="BO244" s="22">
        <v>1</v>
      </c>
      <c r="BP244" s="22">
        <v>1</v>
      </c>
      <c r="BQ244" s="22">
        <v>1</v>
      </c>
      <c r="BR244" s="22">
        <v>1</v>
      </c>
      <c r="BS244" s="22">
        <v>1</v>
      </c>
      <c r="BT244" s="22">
        <v>1</v>
      </c>
      <c r="BU244" s="22">
        <v>1</v>
      </c>
      <c r="BV244" s="22">
        <v>1</v>
      </c>
      <c r="BW244" s="22">
        <v>1</v>
      </c>
      <c r="BX244" s="22">
        <v>1</v>
      </c>
      <c r="BY244" s="22">
        <v>1</v>
      </c>
    </row>
    <row r="245" spans="1:77" hidden="1" outlineLevel="2">
      <c r="A245" s="14" t="s">
        <v>693</v>
      </c>
      <c r="B245" s="14" t="s">
        <v>694</v>
      </c>
      <c r="C245" s="15" t="s">
        <v>695</v>
      </c>
      <c r="D245" s="15" t="s">
        <v>475</v>
      </c>
      <c r="E245" s="15" t="s">
        <v>599</v>
      </c>
      <c r="F245" s="16">
        <f t="shared" si="16"/>
        <v>283160231.84571427</v>
      </c>
      <c r="G245" s="13"/>
      <c r="H245" s="13"/>
      <c r="I245" s="13"/>
      <c r="J245" s="13"/>
      <c r="K245" s="13">
        <v>0.04</v>
      </c>
      <c r="L245" s="13">
        <v>0.1</v>
      </c>
      <c r="M245" s="13">
        <v>0.18</v>
      </c>
      <c r="N245" s="13">
        <v>0.25</v>
      </c>
      <c r="O245" s="13">
        <v>0.32</v>
      </c>
      <c r="P245" s="13">
        <v>0.39</v>
      </c>
      <c r="Q245" s="13">
        <v>0.46</v>
      </c>
      <c r="R245" s="13">
        <v>0.54</v>
      </c>
      <c r="S245" s="13">
        <v>0.6</v>
      </c>
      <c r="T245" s="13">
        <v>0.67</v>
      </c>
      <c r="U245" s="13">
        <v>0.75</v>
      </c>
      <c r="V245" s="13">
        <v>0.82</v>
      </c>
      <c r="W245" s="13">
        <v>0.89</v>
      </c>
      <c r="X245" s="13">
        <v>0.96</v>
      </c>
      <c r="Y245" s="13">
        <v>1</v>
      </c>
      <c r="Z245" s="13">
        <v>1</v>
      </c>
      <c r="AA245" s="13">
        <v>1</v>
      </c>
      <c r="AB245" s="13">
        <v>1</v>
      </c>
      <c r="AC245" s="13">
        <v>1</v>
      </c>
      <c r="AD245" s="13">
        <v>1</v>
      </c>
      <c r="AE245" s="13">
        <v>1</v>
      </c>
      <c r="AF245" s="13">
        <v>1</v>
      </c>
      <c r="AG245" s="13">
        <v>1</v>
      </c>
      <c r="AH245" s="13">
        <v>1</v>
      </c>
      <c r="AI245" s="13">
        <v>1</v>
      </c>
      <c r="AJ245" s="13">
        <v>1</v>
      </c>
      <c r="AK245" s="13">
        <v>1</v>
      </c>
      <c r="AL245" s="13">
        <v>1</v>
      </c>
      <c r="AM245" s="13">
        <v>1</v>
      </c>
      <c r="AN245" s="13">
        <v>1</v>
      </c>
      <c r="AO245" s="13">
        <v>1</v>
      </c>
      <c r="AQ245" s="13"/>
      <c r="AR245" s="13"/>
      <c r="AS245" s="13"/>
      <c r="AT245" s="13"/>
      <c r="AU245" s="13">
        <v>0.01</v>
      </c>
      <c r="AV245" s="13">
        <v>7.0000000000000007E-2</v>
      </c>
      <c r="AW245" s="13">
        <v>0.14000000000000001</v>
      </c>
      <c r="AX245" s="13">
        <v>0.24</v>
      </c>
      <c r="AY245" s="13">
        <v>0.3</v>
      </c>
      <c r="AZ245" s="13">
        <v>0.37</v>
      </c>
      <c r="BA245" s="13">
        <v>0.44</v>
      </c>
      <c r="BB245" s="13">
        <v>0.5</v>
      </c>
      <c r="BC245" s="13">
        <v>0.6</v>
      </c>
      <c r="BD245" s="22">
        <v>0.72</v>
      </c>
      <c r="BE245" s="22">
        <v>0.95</v>
      </c>
      <c r="BF245" s="22">
        <v>1</v>
      </c>
      <c r="BG245" s="22">
        <v>1</v>
      </c>
      <c r="BH245" s="22">
        <v>0.97</v>
      </c>
      <c r="BI245" s="22">
        <v>1</v>
      </c>
      <c r="BJ245" s="22">
        <v>1</v>
      </c>
      <c r="BK245" s="22">
        <v>1</v>
      </c>
      <c r="BL245" s="22">
        <v>1</v>
      </c>
      <c r="BM245" s="22">
        <v>1</v>
      </c>
      <c r="BN245" s="22">
        <v>1</v>
      </c>
      <c r="BO245" s="22">
        <v>1</v>
      </c>
      <c r="BP245" s="22">
        <v>1</v>
      </c>
      <c r="BQ245" s="22">
        <v>1</v>
      </c>
      <c r="BR245" s="22">
        <v>1</v>
      </c>
      <c r="BS245" s="22">
        <v>1</v>
      </c>
      <c r="BT245" s="22">
        <v>1</v>
      </c>
      <c r="BU245" s="22">
        <v>1</v>
      </c>
      <c r="BV245" s="22">
        <v>1</v>
      </c>
      <c r="BW245" s="22">
        <v>1</v>
      </c>
      <c r="BX245" s="22">
        <v>1</v>
      </c>
      <c r="BY245" s="22">
        <v>1</v>
      </c>
    </row>
    <row r="246" spans="1:77" hidden="1" outlineLevel="2">
      <c r="A246" s="14" t="s">
        <v>696</v>
      </c>
      <c r="B246" s="14" t="s">
        <v>697</v>
      </c>
      <c r="C246" s="15" t="s">
        <v>616</v>
      </c>
      <c r="D246" s="15" t="s">
        <v>698</v>
      </c>
      <c r="E246" s="15" t="s">
        <v>699</v>
      </c>
      <c r="F246" s="16">
        <f t="shared" si="16"/>
        <v>283160231.84571427</v>
      </c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>
        <v>1</v>
      </c>
      <c r="Z246" s="13">
        <v>1</v>
      </c>
      <c r="AA246" s="13">
        <v>1</v>
      </c>
      <c r="AB246" s="13">
        <v>1</v>
      </c>
      <c r="AC246" s="13">
        <v>1</v>
      </c>
      <c r="AD246" s="13">
        <v>1</v>
      </c>
      <c r="AE246" s="13">
        <v>1</v>
      </c>
      <c r="AF246" s="13">
        <v>1</v>
      </c>
      <c r="AG246" s="13">
        <v>1</v>
      </c>
      <c r="AH246" s="13">
        <v>1</v>
      </c>
      <c r="AI246" s="13">
        <v>1</v>
      </c>
      <c r="AJ246" s="13">
        <v>1</v>
      </c>
      <c r="AK246" s="13">
        <v>1</v>
      </c>
      <c r="AL246" s="13">
        <v>1</v>
      </c>
      <c r="AM246" s="13">
        <v>1</v>
      </c>
      <c r="AN246" s="13">
        <v>1</v>
      </c>
      <c r="AO246" s="13">
        <v>1</v>
      </c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22">
        <v>0</v>
      </c>
      <c r="BE246" s="22">
        <v>0</v>
      </c>
      <c r="BF246" s="22">
        <v>0.72</v>
      </c>
      <c r="BG246" s="22">
        <v>0.72</v>
      </c>
      <c r="BH246" s="22">
        <v>0</v>
      </c>
      <c r="BI246" s="22">
        <v>1</v>
      </c>
      <c r="BJ246" s="22">
        <v>1</v>
      </c>
      <c r="BK246" s="22">
        <v>1</v>
      </c>
      <c r="BL246" s="22">
        <v>1</v>
      </c>
      <c r="BM246" s="22">
        <v>1</v>
      </c>
      <c r="BN246" s="22">
        <v>1</v>
      </c>
      <c r="BO246" s="22">
        <v>1</v>
      </c>
      <c r="BP246" s="22">
        <v>1</v>
      </c>
      <c r="BQ246" s="22">
        <v>1</v>
      </c>
      <c r="BR246" s="22">
        <v>1</v>
      </c>
      <c r="BS246" s="22">
        <v>1</v>
      </c>
      <c r="BT246" s="22">
        <v>1</v>
      </c>
      <c r="BU246" s="22">
        <v>1</v>
      </c>
      <c r="BV246" s="22">
        <v>1</v>
      </c>
      <c r="BW246" s="22">
        <v>1</v>
      </c>
      <c r="BX246" s="22">
        <v>1</v>
      </c>
      <c r="BY246" s="22">
        <v>1</v>
      </c>
    </row>
    <row r="247" spans="1:77" hidden="1" outlineLevel="2">
      <c r="A247" s="14" t="s">
        <v>700</v>
      </c>
      <c r="B247" s="14" t="s">
        <v>701</v>
      </c>
      <c r="C247" s="15" t="s">
        <v>229</v>
      </c>
      <c r="D247" s="15" t="s">
        <v>702</v>
      </c>
      <c r="E247" s="15" t="s">
        <v>451</v>
      </c>
      <c r="F247" s="16">
        <f t="shared" si="16"/>
        <v>283160231.84571427</v>
      </c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>
        <v>0.05</v>
      </c>
      <c r="Z247" s="13">
        <v>0.22</v>
      </c>
      <c r="AA247" s="13">
        <v>0.4</v>
      </c>
      <c r="AB247" s="13">
        <v>0.57999999999999996</v>
      </c>
      <c r="AC247" s="13">
        <v>0.75</v>
      </c>
      <c r="AD247" s="13">
        <v>0.93</v>
      </c>
      <c r="AE247" s="13">
        <v>1</v>
      </c>
      <c r="AF247" s="13">
        <v>1</v>
      </c>
      <c r="AG247" s="13">
        <v>1</v>
      </c>
      <c r="AH247" s="13">
        <v>1</v>
      </c>
      <c r="AI247" s="13">
        <v>1</v>
      </c>
      <c r="AJ247" s="13">
        <v>1</v>
      </c>
      <c r="AK247" s="13">
        <v>1</v>
      </c>
      <c r="AL247" s="13">
        <v>1</v>
      </c>
      <c r="AM247" s="13">
        <v>1</v>
      </c>
      <c r="AN247" s="13">
        <v>1</v>
      </c>
      <c r="AO247" s="13">
        <v>1</v>
      </c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22">
        <v>0</v>
      </c>
      <c r="BE247" s="22">
        <v>0</v>
      </c>
      <c r="BF247" s="22">
        <v>0</v>
      </c>
      <c r="BG247" s="22">
        <v>0</v>
      </c>
      <c r="BH247" s="22">
        <v>0</v>
      </c>
      <c r="BI247" s="22">
        <v>0.2</v>
      </c>
      <c r="BJ247" s="22">
        <v>0.2</v>
      </c>
      <c r="BK247" s="22">
        <v>0.2</v>
      </c>
      <c r="BL247" s="22">
        <v>0.72</v>
      </c>
      <c r="BM247" s="22">
        <v>0.72</v>
      </c>
      <c r="BN247" s="22">
        <v>0.86</v>
      </c>
      <c r="BO247" s="22">
        <v>1</v>
      </c>
      <c r="BP247" s="22">
        <v>1</v>
      </c>
      <c r="BQ247" s="22">
        <v>1</v>
      </c>
      <c r="BR247" s="22">
        <v>1</v>
      </c>
      <c r="BS247" s="22">
        <v>1</v>
      </c>
      <c r="BT247" s="22">
        <v>1</v>
      </c>
      <c r="BU247" s="22">
        <v>1</v>
      </c>
      <c r="BV247" s="22">
        <v>1</v>
      </c>
      <c r="BW247" s="22">
        <v>1</v>
      </c>
      <c r="BX247" s="22">
        <v>1</v>
      </c>
      <c r="BY247" s="22">
        <v>1</v>
      </c>
    </row>
    <row r="248" spans="1:77" hidden="1" outlineLevel="2">
      <c r="A248" s="14" t="s">
        <v>703</v>
      </c>
      <c r="B248" s="14" t="s">
        <v>704</v>
      </c>
      <c r="C248" s="15" t="s">
        <v>340</v>
      </c>
      <c r="D248" s="15" t="s">
        <v>705</v>
      </c>
      <c r="E248" s="15" t="s">
        <v>231</v>
      </c>
      <c r="F248" s="16">
        <f t="shared" si="16"/>
        <v>283160231.84571427</v>
      </c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>
        <v>0.2</v>
      </c>
      <c r="AH248" s="13">
        <v>1</v>
      </c>
      <c r="AI248" s="13">
        <v>1</v>
      </c>
      <c r="AJ248" s="13">
        <v>1</v>
      </c>
      <c r="AK248" s="13">
        <v>1</v>
      </c>
      <c r="AL248" s="13">
        <v>1</v>
      </c>
      <c r="AM248" s="13">
        <v>1</v>
      </c>
      <c r="AN248" s="13">
        <v>1</v>
      </c>
      <c r="AO248" s="13">
        <v>1</v>
      </c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22">
        <v>0</v>
      </c>
      <c r="BE248" s="22">
        <v>0</v>
      </c>
      <c r="BF248" s="22">
        <v>0</v>
      </c>
      <c r="BG248" s="22">
        <v>0</v>
      </c>
      <c r="BH248" s="22">
        <v>0</v>
      </c>
      <c r="BI248" s="22">
        <v>0</v>
      </c>
      <c r="BJ248" s="22">
        <v>0</v>
      </c>
      <c r="BK248" s="22">
        <v>0</v>
      </c>
      <c r="BL248" s="22">
        <v>0</v>
      </c>
      <c r="BM248" s="22">
        <v>0</v>
      </c>
      <c r="BN248" s="22">
        <v>0</v>
      </c>
      <c r="BO248" s="22">
        <v>0</v>
      </c>
      <c r="BP248" s="22">
        <v>0</v>
      </c>
      <c r="BQ248" s="22">
        <v>0.2</v>
      </c>
      <c r="BR248" s="22">
        <v>1</v>
      </c>
      <c r="BS248" s="22">
        <v>1</v>
      </c>
      <c r="BT248" s="22">
        <v>1</v>
      </c>
      <c r="BU248" s="22">
        <v>1</v>
      </c>
      <c r="BV248" s="22">
        <v>1</v>
      </c>
      <c r="BW248" s="22">
        <v>1</v>
      </c>
      <c r="BX248" s="22">
        <v>1</v>
      </c>
      <c r="BY248" s="22">
        <v>1</v>
      </c>
    </row>
    <row r="249" spans="1:77" hidden="1" outlineLevel="2">
      <c r="A249" s="5" t="s">
        <v>706</v>
      </c>
      <c r="B249" s="5" t="s">
        <v>707</v>
      </c>
      <c r="C249" s="6" t="s">
        <v>303</v>
      </c>
      <c r="D249" s="6" t="s">
        <v>261</v>
      </c>
      <c r="E249" s="6" t="s">
        <v>708</v>
      </c>
      <c r="F249" s="7">
        <v>379717019.79272723</v>
      </c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>
        <v>0.06</v>
      </c>
      <c r="T249" s="13">
        <v>0.16</v>
      </c>
      <c r="U249" s="13">
        <v>0.25</v>
      </c>
      <c r="V249" s="13">
        <v>0.34</v>
      </c>
      <c r="W249" s="13">
        <v>0.43</v>
      </c>
      <c r="X249" s="13">
        <v>0.53</v>
      </c>
      <c r="Y249" s="13">
        <v>0.67</v>
      </c>
      <c r="Z249" s="13">
        <v>0.78</v>
      </c>
      <c r="AA249" s="13">
        <v>0.87</v>
      </c>
      <c r="AB249" s="13">
        <v>0.96</v>
      </c>
      <c r="AC249" s="13">
        <v>1</v>
      </c>
      <c r="AD249" s="13">
        <v>1</v>
      </c>
      <c r="AE249" s="13">
        <v>1</v>
      </c>
      <c r="AF249" s="13">
        <v>1</v>
      </c>
      <c r="AG249" s="13">
        <v>1</v>
      </c>
      <c r="AH249" s="13">
        <v>1</v>
      </c>
      <c r="AI249" s="13">
        <v>1</v>
      </c>
      <c r="AJ249" s="13">
        <v>1</v>
      </c>
      <c r="AK249" s="13">
        <v>1</v>
      </c>
      <c r="AL249" s="13">
        <v>1</v>
      </c>
      <c r="AM249" s="13">
        <v>1</v>
      </c>
      <c r="AN249" s="13">
        <v>1</v>
      </c>
      <c r="AO249" s="13">
        <v>1</v>
      </c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>
        <v>0.06</v>
      </c>
      <c r="BD249" s="22">
        <v>7.0000000000000007E-2</v>
      </c>
      <c r="BE249" s="22">
        <v>0.25</v>
      </c>
      <c r="BF249" s="22">
        <v>0.08</v>
      </c>
      <c r="BG249" s="22">
        <v>0.08</v>
      </c>
      <c r="BH249" s="20">
        <v>0.41</v>
      </c>
      <c r="BI249" s="20">
        <v>0.5</v>
      </c>
      <c r="BJ249" s="20">
        <v>0.5</v>
      </c>
      <c r="BK249" s="20">
        <v>0.5</v>
      </c>
      <c r="BL249" s="20">
        <v>0.92</v>
      </c>
      <c r="BM249" s="20">
        <v>0.92</v>
      </c>
      <c r="BN249" s="20">
        <v>1</v>
      </c>
      <c r="BO249" s="20">
        <v>1</v>
      </c>
      <c r="BP249" s="20">
        <v>1</v>
      </c>
      <c r="BQ249" s="20">
        <v>1</v>
      </c>
      <c r="BR249" s="20">
        <v>1</v>
      </c>
      <c r="BS249" s="20">
        <v>1</v>
      </c>
      <c r="BT249" s="20">
        <v>1</v>
      </c>
      <c r="BU249" s="20">
        <v>1</v>
      </c>
      <c r="BV249" s="20">
        <v>1</v>
      </c>
      <c r="BW249" s="20">
        <v>1</v>
      </c>
      <c r="BX249" s="20">
        <v>1</v>
      </c>
      <c r="BY249" s="20">
        <v>1</v>
      </c>
    </row>
    <row r="250" spans="1:77" hidden="1" outlineLevel="2">
      <c r="A250" s="14" t="s">
        <v>709</v>
      </c>
      <c r="B250" s="14" t="s">
        <v>710</v>
      </c>
      <c r="C250" s="15" t="s">
        <v>168</v>
      </c>
      <c r="D250" s="15" t="s">
        <v>261</v>
      </c>
      <c r="E250" s="15" t="s">
        <v>253</v>
      </c>
      <c r="F250" s="16">
        <f>+$F$249/7</f>
        <v>54245288.541818179</v>
      </c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>
        <v>0.9</v>
      </c>
      <c r="T250" s="13">
        <v>1</v>
      </c>
      <c r="U250" s="13">
        <v>1</v>
      </c>
      <c r="V250" s="13">
        <v>1</v>
      </c>
      <c r="W250" s="13">
        <v>1</v>
      </c>
      <c r="X250" s="13">
        <v>1</v>
      </c>
      <c r="Y250" s="13">
        <v>1</v>
      </c>
      <c r="Z250" s="13">
        <v>1</v>
      </c>
      <c r="AA250" s="13">
        <v>1</v>
      </c>
      <c r="AB250" s="13">
        <v>1</v>
      </c>
      <c r="AC250" s="13">
        <v>1</v>
      </c>
      <c r="AD250" s="13">
        <v>1</v>
      </c>
      <c r="AE250" s="13">
        <v>1</v>
      </c>
      <c r="AF250" s="13">
        <v>1</v>
      </c>
      <c r="AG250" s="13">
        <v>1</v>
      </c>
      <c r="AH250" s="13">
        <v>1</v>
      </c>
      <c r="AI250" s="13">
        <v>1</v>
      </c>
      <c r="AJ250" s="13">
        <v>1</v>
      </c>
      <c r="AK250" s="13">
        <v>1</v>
      </c>
      <c r="AL250" s="13">
        <v>1</v>
      </c>
      <c r="AM250" s="13">
        <v>1</v>
      </c>
      <c r="AN250" s="13">
        <v>1</v>
      </c>
      <c r="AO250" s="13">
        <v>1</v>
      </c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>
        <v>0.9</v>
      </c>
      <c r="BD250" s="22">
        <v>1</v>
      </c>
      <c r="BE250" s="22">
        <v>1</v>
      </c>
      <c r="BF250" s="22">
        <v>0.22</v>
      </c>
      <c r="BG250" s="22">
        <v>0.22</v>
      </c>
      <c r="BH250" s="22">
        <v>1</v>
      </c>
      <c r="BI250" s="22">
        <v>1</v>
      </c>
      <c r="BJ250" s="22">
        <v>1</v>
      </c>
      <c r="BK250" s="22">
        <v>1</v>
      </c>
      <c r="BL250" s="22">
        <v>1</v>
      </c>
      <c r="BM250" s="22">
        <v>1</v>
      </c>
      <c r="BN250" s="22">
        <v>1</v>
      </c>
      <c r="BO250" s="22">
        <v>1</v>
      </c>
      <c r="BP250" s="22">
        <v>1</v>
      </c>
      <c r="BQ250" s="22">
        <v>1</v>
      </c>
      <c r="BR250" s="22">
        <v>1</v>
      </c>
      <c r="BS250" s="22">
        <v>1</v>
      </c>
      <c r="BT250" s="22">
        <v>1</v>
      </c>
      <c r="BU250" s="22">
        <v>1</v>
      </c>
      <c r="BV250" s="22">
        <v>1</v>
      </c>
      <c r="BW250" s="22">
        <v>1</v>
      </c>
      <c r="BX250" s="22">
        <v>1</v>
      </c>
      <c r="BY250" s="22">
        <v>1</v>
      </c>
    </row>
    <row r="251" spans="1:77" hidden="1" outlineLevel="2">
      <c r="A251" s="14" t="s">
        <v>711</v>
      </c>
      <c r="B251" s="14" t="s">
        <v>712</v>
      </c>
      <c r="C251" s="15" t="s">
        <v>340</v>
      </c>
      <c r="D251" s="15" t="s">
        <v>256</v>
      </c>
      <c r="E251" s="15" t="s">
        <v>386</v>
      </c>
      <c r="F251" s="16">
        <f t="shared" ref="F251:F256" si="17">+$F$249/7</f>
        <v>54245288.541818179</v>
      </c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>
        <v>1</v>
      </c>
      <c r="U251" s="13">
        <v>1</v>
      </c>
      <c r="V251" s="13">
        <v>1</v>
      </c>
      <c r="W251" s="13">
        <v>1</v>
      </c>
      <c r="X251" s="13">
        <v>1</v>
      </c>
      <c r="Y251" s="13">
        <v>1</v>
      </c>
      <c r="Z251" s="13">
        <v>1</v>
      </c>
      <c r="AA251" s="13">
        <v>1</v>
      </c>
      <c r="AB251" s="13">
        <v>1</v>
      </c>
      <c r="AC251" s="13">
        <v>1</v>
      </c>
      <c r="AD251" s="13">
        <v>1</v>
      </c>
      <c r="AE251" s="13">
        <v>1</v>
      </c>
      <c r="AF251" s="13">
        <v>1</v>
      </c>
      <c r="AG251" s="13">
        <v>1</v>
      </c>
      <c r="AH251" s="13">
        <v>1</v>
      </c>
      <c r="AI251" s="13">
        <v>1</v>
      </c>
      <c r="AJ251" s="13">
        <v>1</v>
      </c>
      <c r="AK251" s="13">
        <v>1</v>
      </c>
      <c r="AL251" s="13">
        <v>1</v>
      </c>
      <c r="AM251" s="13">
        <v>1</v>
      </c>
      <c r="AN251" s="13">
        <v>1</v>
      </c>
      <c r="AO251" s="13">
        <v>1</v>
      </c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22">
        <v>0</v>
      </c>
      <c r="BE251" s="22">
        <v>1</v>
      </c>
      <c r="BF251" s="22">
        <v>1</v>
      </c>
      <c r="BG251" s="22">
        <v>1</v>
      </c>
      <c r="BH251" s="22">
        <v>1</v>
      </c>
      <c r="BI251" s="22">
        <v>1</v>
      </c>
      <c r="BJ251" s="22">
        <v>1</v>
      </c>
      <c r="BK251" s="22">
        <v>1</v>
      </c>
      <c r="BL251" s="22">
        <v>1</v>
      </c>
      <c r="BM251" s="22">
        <v>1</v>
      </c>
      <c r="BN251" s="22">
        <v>1</v>
      </c>
      <c r="BO251" s="22">
        <v>1</v>
      </c>
      <c r="BP251" s="22">
        <v>1</v>
      </c>
      <c r="BQ251" s="22">
        <v>1</v>
      </c>
      <c r="BR251" s="22">
        <v>1</v>
      </c>
      <c r="BS251" s="22">
        <v>1</v>
      </c>
      <c r="BT251" s="22">
        <v>1</v>
      </c>
      <c r="BU251" s="22">
        <v>1</v>
      </c>
      <c r="BV251" s="22">
        <v>1</v>
      </c>
      <c r="BW251" s="22">
        <v>1</v>
      </c>
      <c r="BX251" s="22">
        <v>1</v>
      </c>
      <c r="BY251" s="22">
        <v>1</v>
      </c>
    </row>
    <row r="252" spans="1:77" hidden="1" outlineLevel="2">
      <c r="A252" s="14" t="s">
        <v>713</v>
      </c>
      <c r="B252" s="14" t="s">
        <v>714</v>
      </c>
      <c r="C252" s="15" t="s">
        <v>168</v>
      </c>
      <c r="D252" s="15" t="s">
        <v>373</v>
      </c>
      <c r="E252" s="15" t="s">
        <v>257</v>
      </c>
      <c r="F252" s="16">
        <f t="shared" si="17"/>
        <v>54245288.541818179</v>
      </c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>
        <v>0.7</v>
      </c>
      <c r="U252" s="13">
        <v>1</v>
      </c>
      <c r="V252" s="13">
        <v>1</v>
      </c>
      <c r="W252" s="13">
        <v>1</v>
      </c>
      <c r="X252" s="13">
        <v>1</v>
      </c>
      <c r="Y252" s="13">
        <v>1</v>
      </c>
      <c r="Z252" s="13">
        <v>1</v>
      </c>
      <c r="AA252" s="13">
        <v>1</v>
      </c>
      <c r="AB252" s="13">
        <v>1</v>
      </c>
      <c r="AC252" s="13">
        <v>1</v>
      </c>
      <c r="AD252" s="13">
        <v>1</v>
      </c>
      <c r="AE252" s="13">
        <v>1</v>
      </c>
      <c r="AF252" s="13">
        <v>1</v>
      </c>
      <c r="AG252" s="13">
        <v>1</v>
      </c>
      <c r="AH252" s="13">
        <v>1</v>
      </c>
      <c r="AI252" s="13">
        <v>1</v>
      </c>
      <c r="AJ252" s="13">
        <v>1</v>
      </c>
      <c r="AK252" s="13">
        <v>1</v>
      </c>
      <c r="AL252" s="13">
        <v>1</v>
      </c>
      <c r="AM252" s="13">
        <v>1</v>
      </c>
      <c r="AN252" s="13">
        <v>1</v>
      </c>
      <c r="AO252" s="13">
        <v>1</v>
      </c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22">
        <v>0</v>
      </c>
      <c r="BE252" s="22">
        <v>1</v>
      </c>
      <c r="BF252" s="22">
        <v>0</v>
      </c>
      <c r="BG252" s="22">
        <v>0</v>
      </c>
      <c r="BH252" s="22">
        <v>1</v>
      </c>
      <c r="BI252" s="22">
        <v>1</v>
      </c>
      <c r="BJ252" s="22">
        <v>1</v>
      </c>
      <c r="BK252" s="22">
        <v>1</v>
      </c>
      <c r="BL252" s="22">
        <v>1</v>
      </c>
      <c r="BM252" s="22">
        <v>1</v>
      </c>
      <c r="BN252" s="22">
        <v>1</v>
      </c>
      <c r="BO252" s="22">
        <v>1</v>
      </c>
      <c r="BP252" s="22">
        <v>1</v>
      </c>
      <c r="BQ252" s="22">
        <v>1</v>
      </c>
      <c r="BR252" s="22">
        <v>1</v>
      </c>
      <c r="BS252" s="22">
        <v>1</v>
      </c>
      <c r="BT252" s="22">
        <v>1</v>
      </c>
      <c r="BU252" s="22">
        <v>1</v>
      </c>
      <c r="BV252" s="22">
        <v>1</v>
      </c>
      <c r="BW252" s="22">
        <v>1</v>
      </c>
      <c r="BX252" s="22">
        <v>1</v>
      </c>
      <c r="BY252" s="22">
        <v>1</v>
      </c>
    </row>
    <row r="253" spans="1:77" hidden="1" outlineLevel="2">
      <c r="A253" s="14" t="s">
        <v>715</v>
      </c>
      <c r="B253" s="14" t="s">
        <v>716</v>
      </c>
      <c r="C253" s="15" t="s">
        <v>573</v>
      </c>
      <c r="D253" s="15" t="s">
        <v>611</v>
      </c>
      <c r="E253" s="15" t="s">
        <v>47</v>
      </c>
      <c r="F253" s="16">
        <f t="shared" si="17"/>
        <v>54245288.541818179</v>
      </c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>
        <v>0.15</v>
      </c>
      <c r="V253" s="13">
        <v>0.35</v>
      </c>
      <c r="W253" s="13">
        <v>0.55000000000000004</v>
      </c>
      <c r="X253" s="13">
        <v>0.75</v>
      </c>
      <c r="Y253" s="13">
        <v>0.95</v>
      </c>
      <c r="Z253" s="13">
        <v>1</v>
      </c>
      <c r="AA253" s="13">
        <v>1</v>
      </c>
      <c r="AB253" s="13">
        <v>1</v>
      </c>
      <c r="AC253" s="13">
        <v>1</v>
      </c>
      <c r="AD253" s="13">
        <v>1</v>
      </c>
      <c r="AE253" s="13">
        <v>1</v>
      </c>
      <c r="AF253" s="13">
        <v>1</v>
      </c>
      <c r="AG253" s="13">
        <v>1</v>
      </c>
      <c r="AH253" s="13">
        <v>1</v>
      </c>
      <c r="AI253" s="13">
        <v>1</v>
      </c>
      <c r="AJ253" s="13">
        <v>1</v>
      </c>
      <c r="AK253" s="13">
        <v>1</v>
      </c>
      <c r="AL253" s="13">
        <v>1</v>
      </c>
      <c r="AM253" s="13">
        <v>1</v>
      </c>
      <c r="AN253" s="13">
        <v>1</v>
      </c>
      <c r="AO253" s="13">
        <v>1</v>
      </c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22">
        <v>0</v>
      </c>
      <c r="BE253" s="22">
        <v>0.16</v>
      </c>
      <c r="BF253" s="22">
        <v>0</v>
      </c>
      <c r="BG253" s="22">
        <v>0</v>
      </c>
      <c r="BH253" s="22">
        <v>0.5</v>
      </c>
      <c r="BI253" s="22">
        <v>0.7</v>
      </c>
      <c r="BJ253" s="22">
        <v>0.7</v>
      </c>
      <c r="BK253" s="22">
        <v>0.7</v>
      </c>
      <c r="BL253" s="22">
        <v>1</v>
      </c>
      <c r="BM253" s="22">
        <v>1</v>
      </c>
      <c r="BN253" s="22">
        <v>1</v>
      </c>
      <c r="BO253" s="22">
        <v>1</v>
      </c>
      <c r="BP253" s="22">
        <v>1</v>
      </c>
      <c r="BQ253" s="22">
        <v>1</v>
      </c>
      <c r="BR253" s="22">
        <v>1</v>
      </c>
      <c r="BS253" s="22">
        <v>1</v>
      </c>
      <c r="BT253" s="22">
        <v>1</v>
      </c>
      <c r="BU253" s="22">
        <v>1</v>
      </c>
      <c r="BV253" s="22">
        <v>1</v>
      </c>
      <c r="BW253" s="22">
        <v>1</v>
      </c>
      <c r="BX253" s="22">
        <v>1</v>
      </c>
      <c r="BY253" s="22">
        <v>1</v>
      </c>
    </row>
    <row r="254" spans="1:77" hidden="1" outlineLevel="2">
      <c r="A254" s="14" t="s">
        <v>717</v>
      </c>
      <c r="B254" s="14" t="s">
        <v>718</v>
      </c>
      <c r="C254" s="15" t="s">
        <v>168</v>
      </c>
      <c r="D254" s="15" t="s">
        <v>599</v>
      </c>
      <c r="E254" s="15" t="s">
        <v>47</v>
      </c>
      <c r="F254" s="16">
        <f t="shared" si="17"/>
        <v>54245288.541818179</v>
      </c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>
        <v>0.7</v>
      </c>
      <c r="Z254" s="13">
        <v>1</v>
      </c>
      <c r="AA254" s="13">
        <v>1</v>
      </c>
      <c r="AB254" s="13">
        <v>1</v>
      </c>
      <c r="AC254" s="13">
        <v>1</v>
      </c>
      <c r="AD254" s="13">
        <v>1</v>
      </c>
      <c r="AE254" s="13">
        <v>1</v>
      </c>
      <c r="AF254" s="13">
        <v>1</v>
      </c>
      <c r="AG254" s="13">
        <v>1</v>
      </c>
      <c r="AH254" s="13">
        <v>1</v>
      </c>
      <c r="AI254" s="13">
        <v>1</v>
      </c>
      <c r="AJ254" s="13">
        <v>1</v>
      </c>
      <c r="AK254" s="13">
        <v>1</v>
      </c>
      <c r="AL254" s="13">
        <v>1</v>
      </c>
      <c r="AM254" s="13">
        <v>1</v>
      </c>
      <c r="AN254" s="13">
        <v>1</v>
      </c>
      <c r="AO254" s="13">
        <v>1</v>
      </c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22">
        <v>0</v>
      </c>
      <c r="BE254" s="22">
        <v>0</v>
      </c>
      <c r="BF254" s="22">
        <v>0.34</v>
      </c>
      <c r="BG254" s="22">
        <v>0.34</v>
      </c>
      <c r="BH254" s="22">
        <v>0</v>
      </c>
      <c r="BI254" s="22">
        <v>0</v>
      </c>
      <c r="BJ254" s="22">
        <v>0</v>
      </c>
      <c r="BK254" s="22">
        <v>0</v>
      </c>
      <c r="BL254" s="22">
        <v>1</v>
      </c>
      <c r="BM254" s="22">
        <v>1</v>
      </c>
      <c r="BN254" s="22">
        <v>1</v>
      </c>
      <c r="BO254" s="22">
        <v>1</v>
      </c>
      <c r="BP254" s="22">
        <v>1</v>
      </c>
      <c r="BQ254" s="22">
        <v>1</v>
      </c>
      <c r="BR254" s="22">
        <v>1</v>
      </c>
      <c r="BS254" s="22">
        <v>1</v>
      </c>
      <c r="BT254" s="22">
        <v>1</v>
      </c>
      <c r="BU254" s="22">
        <v>1</v>
      </c>
      <c r="BV254" s="22">
        <v>1</v>
      </c>
      <c r="BW254" s="22">
        <v>1</v>
      </c>
      <c r="BX254" s="22">
        <v>1</v>
      </c>
      <c r="BY254" s="22">
        <v>1</v>
      </c>
    </row>
    <row r="255" spans="1:77" hidden="1" outlineLevel="2">
      <c r="A255" s="14" t="s">
        <v>719</v>
      </c>
      <c r="B255" s="14" t="s">
        <v>720</v>
      </c>
      <c r="C255" s="15" t="s">
        <v>181</v>
      </c>
      <c r="D255" s="15" t="s">
        <v>543</v>
      </c>
      <c r="E255" s="15" t="s">
        <v>721</v>
      </c>
      <c r="F255" s="16">
        <f t="shared" si="17"/>
        <v>54245288.541818179</v>
      </c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>
        <v>0.26</v>
      </c>
      <c r="AA255" s="13">
        <v>0.63</v>
      </c>
      <c r="AB255" s="13">
        <v>1</v>
      </c>
      <c r="AC255" s="13">
        <v>1</v>
      </c>
      <c r="AD255" s="13">
        <v>1</v>
      </c>
      <c r="AE255" s="13">
        <v>1</v>
      </c>
      <c r="AF255" s="13">
        <v>1</v>
      </c>
      <c r="AG255" s="13">
        <v>1</v>
      </c>
      <c r="AH255" s="13">
        <v>1</v>
      </c>
      <c r="AI255" s="13">
        <v>1</v>
      </c>
      <c r="AJ255" s="13">
        <v>1</v>
      </c>
      <c r="AK255" s="13">
        <v>1</v>
      </c>
      <c r="AL255" s="13">
        <v>1</v>
      </c>
      <c r="AM255" s="13">
        <v>1</v>
      </c>
      <c r="AN255" s="13">
        <v>1</v>
      </c>
      <c r="AO255" s="13">
        <v>1</v>
      </c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22">
        <v>0</v>
      </c>
      <c r="BE255" s="22">
        <v>0</v>
      </c>
      <c r="BF255" s="22">
        <v>0</v>
      </c>
      <c r="BG255" s="22">
        <v>0</v>
      </c>
      <c r="BH255" s="22">
        <v>0</v>
      </c>
      <c r="BI255" s="22">
        <v>0</v>
      </c>
      <c r="BJ255" s="22">
        <v>0</v>
      </c>
      <c r="BK255" s="22">
        <v>0</v>
      </c>
      <c r="BL255" s="22">
        <v>0.83</v>
      </c>
      <c r="BM255" s="22">
        <v>0.83</v>
      </c>
      <c r="BN255" s="22">
        <v>1</v>
      </c>
      <c r="BO255" s="22">
        <v>1</v>
      </c>
      <c r="BP255" s="22">
        <v>1</v>
      </c>
      <c r="BQ255" s="22">
        <v>1</v>
      </c>
      <c r="BR255" s="22">
        <v>1</v>
      </c>
      <c r="BS255" s="22">
        <v>1</v>
      </c>
      <c r="BT255" s="22">
        <v>1</v>
      </c>
      <c r="BU255" s="22">
        <v>1</v>
      </c>
      <c r="BV255" s="22">
        <v>1</v>
      </c>
      <c r="BW255" s="22">
        <v>1</v>
      </c>
      <c r="BX255" s="22">
        <v>1</v>
      </c>
      <c r="BY255" s="22">
        <v>1</v>
      </c>
    </row>
    <row r="256" spans="1:77" hidden="1" outlineLevel="2">
      <c r="A256" s="14" t="s">
        <v>722</v>
      </c>
      <c r="B256" s="14" t="s">
        <v>723</v>
      </c>
      <c r="C256" s="15" t="s">
        <v>340</v>
      </c>
      <c r="D256" s="15" t="s">
        <v>724</v>
      </c>
      <c r="E256" s="15" t="s">
        <v>708</v>
      </c>
      <c r="F256" s="16">
        <f t="shared" si="17"/>
        <v>54245288.541818179</v>
      </c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>
        <v>1</v>
      </c>
      <c r="AD256" s="13">
        <v>1</v>
      </c>
      <c r="AE256" s="13">
        <v>1</v>
      </c>
      <c r="AF256" s="13">
        <v>1</v>
      </c>
      <c r="AG256" s="13">
        <v>1</v>
      </c>
      <c r="AH256" s="13">
        <v>1</v>
      </c>
      <c r="AI256" s="13">
        <v>1</v>
      </c>
      <c r="AJ256" s="13">
        <v>1</v>
      </c>
      <c r="AK256" s="13">
        <v>1</v>
      </c>
      <c r="AL256" s="13">
        <v>1</v>
      </c>
      <c r="AM256" s="13">
        <v>1</v>
      </c>
      <c r="AN256" s="13">
        <v>1</v>
      </c>
      <c r="AO256" s="13">
        <v>1</v>
      </c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22">
        <v>0</v>
      </c>
      <c r="BE256" s="22">
        <v>0</v>
      </c>
      <c r="BF256" s="22">
        <v>0</v>
      </c>
      <c r="BG256" s="22">
        <v>0</v>
      </c>
      <c r="BH256" s="22">
        <v>0</v>
      </c>
      <c r="BI256" s="22">
        <v>0</v>
      </c>
      <c r="BJ256" s="22">
        <v>0</v>
      </c>
      <c r="BK256" s="22">
        <v>0</v>
      </c>
      <c r="BL256" s="22">
        <v>0</v>
      </c>
      <c r="BM256" s="22">
        <v>0</v>
      </c>
      <c r="BN256" s="22">
        <v>1</v>
      </c>
      <c r="BO256" s="22">
        <v>1</v>
      </c>
      <c r="BP256" s="22">
        <v>1</v>
      </c>
      <c r="BQ256" s="22">
        <v>1</v>
      </c>
      <c r="BR256" s="22">
        <v>1</v>
      </c>
      <c r="BS256" s="22">
        <v>1</v>
      </c>
      <c r="BT256" s="22">
        <v>1</v>
      </c>
      <c r="BU256" s="22">
        <v>1</v>
      </c>
      <c r="BV256" s="22">
        <v>1</v>
      </c>
      <c r="BW256" s="22">
        <v>1</v>
      </c>
      <c r="BX256" s="22">
        <v>1</v>
      </c>
      <c r="BY256" s="22">
        <v>1</v>
      </c>
    </row>
    <row r="257" spans="1:80" hidden="1" outlineLevel="1">
      <c r="A257" s="5" t="s">
        <v>725</v>
      </c>
      <c r="B257" s="5" t="s">
        <v>726</v>
      </c>
      <c r="C257" s="6" t="s">
        <v>727</v>
      </c>
      <c r="D257" s="6" t="s">
        <v>44</v>
      </c>
      <c r="E257" s="6" t="s">
        <v>721</v>
      </c>
      <c r="F257" s="7">
        <v>74983153.488011777</v>
      </c>
      <c r="G257" s="13"/>
      <c r="H257" s="13"/>
      <c r="I257" s="13"/>
      <c r="J257" s="13"/>
      <c r="K257" s="13"/>
      <c r="L257" s="13">
        <v>0.02</v>
      </c>
      <c r="M257" s="13">
        <v>0.06</v>
      </c>
      <c r="N257" s="13">
        <v>0.09</v>
      </c>
      <c r="O257" s="13">
        <v>0.13</v>
      </c>
      <c r="P257" s="13">
        <v>0.2</v>
      </c>
      <c r="Q257" s="13">
        <v>0.26</v>
      </c>
      <c r="R257" s="13">
        <v>0.33</v>
      </c>
      <c r="S257" s="13">
        <v>0.39</v>
      </c>
      <c r="T257" s="13">
        <v>0.46</v>
      </c>
      <c r="U257" s="13">
        <v>0.53</v>
      </c>
      <c r="V257" s="13">
        <v>0.6</v>
      </c>
      <c r="W257" s="13">
        <v>0.67</v>
      </c>
      <c r="X257" s="13">
        <v>0.73</v>
      </c>
      <c r="Y257" s="13">
        <v>0.8</v>
      </c>
      <c r="Z257" s="13">
        <v>0.86</v>
      </c>
      <c r="AA257" s="13">
        <v>0.93</v>
      </c>
      <c r="AB257" s="13">
        <v>1</v>
      </c>
      <c r="AC257" s="13">
        <v>1</v>
      </c>
      <c r="AD257" s="13">
        <v>1</v>
      </c>
      <c r="AE257" s="13">
        <v>1</v>
      </c>
      <c r="AF257" s="13">
        <v>1</v>
      </c>
      <c r="AG257" s="13">
        <v>1</v>
      </c>
      <c r="AH257" s="13">
        <v>1</v>
      </c>
      <c r="AI257" s="13">
        <v>1</v>
      </c>
      <c r="AJ257" s="13">
        <v>1</v>
      </c>
      <c r="AK257" s="13">
        <v>1</v>
      </c>
      <c r="AL257" s="13">
        <v>1</v>
      </c>
      <c r="AM257" s="13">
        <v>1</v>
      </c>
      <c r="AN257" s="13">
        <v>1</v>
      </c>
      <c r="AO257" s="13">
        <v>1</v>
      </c>
      <c r="AQ257" s="13"/>
      <c r="AR257" s="13"/>
      <c r="AS257" s="13"/>
      <c r="AT257" s="13"/>
      <c r="AU257" s="13"/>
      <c r="AV257" s="13">
        <v>0.01</v>
      </c>
      <c r="AW257" s="13">
        <v>0.04</v>
      </c>
      <c r="AX257" s="13">
        <v>0.08</v>
      </c>
      <c r="AY257" s="13">
        <v>0.12</v>
      </c>
      <c r="AZ257" s="13">
        <v>0.18</v>
      </c>
      <c r="BA257" s="13">
        <v>0.24</v>
      </c>
      <c r="BB257" s="13">
        <v>0.3</v>
      </c>
      <c r="BC257" s="13">
        <v>0.39</v>
      </c>
      <c r="BD257" s="22">
        <v>0.69</v>
      </c>
      <c r="BE257" s="22">
        <v>0.81</v>
      </c>
      <c r="BF257" s="22">
        <v>0.82</v>
      </c>
      <c r="BG257" s="22">
        <v>0.82</v>
      </c>
      <c r="BH257" s="20">
        <v>0.3</v>
      </c>
      <c r="BI257" s="20">
        <v>0.83</v>
      </c>
      <c r="BJ257" s="20">
        <v>0.83</v>
      </c>
      <c r="BK257" s="20">
        <v>0.83</v>
      </c>
      <c r="BL257" s="20">
        <v>0.91</v>
      </c>
      <c r="BM257" s="20">
        <v>0.91</v>
      </c>
      <c r="BN257" s="20">
        <v>1</v>
      </c>
      <c r="BO257" s="20">
        <v>1</v>
      </c>
      <c r="BP257" s="20">
        <v>1</v>
      </c>
      <c r="BQ257" s="20">
        <v>1</v>
      </c>
      <c r="BR257" s="20">
        <v>1</v>
      </c>
      <c r="BS257" s="20">
        <v>1</v>
      </c>
      <c r="BT257" s="20">
        <v>1</v>
      </c>
      <c r="BU257" s="20">
        <v>1</v>
      </c>
      <c r="BV257" s="20">
        <v>1</v>
      </c>
      <c r="BW257" s="20">
        <v>1</v>
      </c>
      <c r="BX257" s="20">
        <v>1</v>
      </c>
      <c r="BY257" s="20">
        <v>1</v>
      </c>
      <c r="CB257" s="24"/>
    </row>
    <row r="258" spans="1:80" hidden="1" outlineLevel="2">
      <c r="A258" s="5" t="s">
        <v>728</v>
      </c>
      <c r="B258" s="5" t="s">
        <v>729</v>
      </c>
      <c r="C258" s="6" t="s">
        <v>727</v>
      </c>
      <c r="D258" s="6" t="s">
        <v>44</v>
      </c>
      <c r="E258" s="6" t="s">
        <v>721</v>
      </c>
      <c r="F258" s="7">
        <f>+$F$257/2</f>
        <v>37491576.744005889</v>
      </c>
      <c r="G258" s="13"/>
      <c r="H258" s="13"/>
      <c r="I258" s="13"/>
      <c r="J258" s="13"/>
      <c r="K258" s="13"/>
      <c r="L258" s="13">
        <v>0.04</v>
      </c>
      <c r="M258" s="13">
        <v>0.1</v>
      </c>
      <c r="N258" s="13">
        <v>0.16</v>
      </c>
      <c r="O258" s="13">
        <v>0.22</v>
      </c>
      <c r="P258" s="13">
        <v>0.28000000000000003</v>
      </c>
      <c r="Q258" s="13">
        <v>0.34</v>
      </c>
      <c r="R258" s="13">
        <v>0.4</v>
      </c>
      <c r="S258" s="13">
        <v>0.45</v>
      </c>
      <c r="T258" s="13">
        <v>0.52</v>
      </c>
      <c r="U258" s="13">
        <v>0.57999999999999996</v>
      </c>
      <c r="V258" s="13">
        <v>0.64</v>
      </c>
      <c r="W258" s="13">
        <v>0.7</v>
      </c>
      <c r="X258" s="13">
        <v>0.76</v>
      </c>
      <c r="Y258" s="13">
        <v>0.82</v>
      </c>
      <c r="Z258" s="13">
        <v>0.88</v>
      </c>
      <c r="AA258" s="13">
        <v>0.94</v>
      </c>
      <c r="AB258" s="13">
        <v>1</v>
      </c>
      <c r="AC258" s="13">
        <v>1</v>
      </c>
      <c r="AD258" s="13">
        <v>1</v>
      </c>
      <c r="AE258" s="13">
        <v>1</v>
      </c>
      <c r="AF258" s="13">
        <v>1</v>
      </c>
      <c r="AG258" s="13">
        <v>1</v>
      </c>
      <c r="AH258" s="13">
        <v>1</v>
      </c>
      <c r="AI258" s="13">
        <v>1</v>
      </c>
      <c r="AJ258" s="13">
        <v>1</v>
      </c>
      <c r="AK258" s="13">
        <v>1</v>
      </c>
      <c r="AL258" s="13">
        <v>1</v>
      </c>
      <c r="AM258" s="13">
        <v>1</v>
      </c>
      <c r="AN258" s="13">
        <v>1</v>
      </c>
      <c r="AO258" s="13">
        <v>1</v>
      </c>
      <c r="AQ258" s="13"/>
      <c r="AR258" s="13"/>
      <c r="AS258" s="13"/>
      <c r="AT258" s="13"/>
      <c r="AU258" s="13"/>
      <c r="AV258" s="13">
        <v>0.01</v>
      </c>
      <c r="AW258" s="13">
        <v>7.0000000000000007E-2</v>
      </c>
      <c r="AX258" s="13">
        <v>0.15</v>
      </c>
      <c r="AY258" s="13">
        <v>0.21</v>
      </c>
      <c r="AZ258" s="13">
        <v>0.26</v>
      </c>
      <c r="BA258" s="13">
        <v>0.32</v>
      </c>
      <c r="BB258" s="13">
        <v>0.37</v>
      </c>
      <c r="BC258" s="13">
        <v>0.45</v>
      </c>
      <c r="BD258" s="22">
        <v>0.88</v>
      </c>
      <c r="BE258" s="22">
        <v>0.97</v>
      </c>
      <c r="BF258" s="22">
        <v>0.94</v>
      </c>
      <c r="BG258" s="22">
        <v>0.94</v>
      </c>
      <c r="BH258" s="20">
        <v>0.09</v>
      </c>
      <c r="BI258" s="20">
        <v>0.74</v>
      </c>
      <c r="BJ258" s="20">
        <v>0.74</v>
      </c>
      <c r="BK258" s="20">
        <v>0.74</v>
      </c>
      <c r="BL258" s="20">
        <v>0.87</v>
      </c>
      <c r="BM258" s="20">
        <v>0.87</v>
      </c>
      <c r="BN258" s="20">
        <v>1</v>
      </c>
      <c r="BO258" s="20">
        <v>1</v>
      </c>
      <c r="BP258" s="20">
        <v>1</v>
      </c>
      <c r="BQ258" s="20">
        <v>1</v>
      </c>
      <c r="BR258" s="20">
        <v>1</v>
      </c>
      <c r="BS258" s="20">
        <v>1</v>
      </c>
      <c r="BT258" s="20">
        <v>1</v>
      </c>
      <c r="BU258" s="20">
        <v>1</v>
      </c>
      <c r="BV258" s="20">
        <v>1</v>
      </c>
      <c r="BW258" s="20">
        <v>1</v>
      </c>
      <c r="BX258" s="20">
        <v>1</v>
      </c>
      <c r="BY258" s="20">
        <v>1</v>
      </c>
    </row>
    <row r="259" spans="1:80" hidden="1" outlineLevel="2">
      <c r="A259" s="14" t="s">
        <v>730</v>
      </c>
      <c r="B259" s="14" t="s">
        <v>731</v>
      </c>
      <c r="C259" s="15" t="s">
        <v>168</v>
      </c>
      <c r="D259" s="15" t="s">
        <v>44</v>
      </c>
      <c r="E259" s="15" t="s">
        <v>732</v>
      </c>
      <c r="F259" s="16">
        <f>+$F$258/5</f>
        <v>7498315.3488011779</v>
      </c>
      <c r="G259" s="13"/>
      <c r="H259" s="13"/>
      <c r="I259" s="13"/>
      <c r="J259" s="13"/>
      <c r="K259" s="13"/>
      <c r="L259" s="13">
        <v>0.9</v>
      </c>
      <c r="M259" s="13">
        <v>1</v>
      </c>
      <c r="N259" s="13">
        <v>1</v>
      </c>
      <c r="O259" s="13">
        <v>1</v>
      </c>
      <c r="P259" s="13">
        <v>1</v>
      </c>
      <c r="Q259" s="13">
        <v>1</v>
      </c>
      <c r="R259" s="13">
        <v>1</v>
      </c>
      <c r="S259" s="13">
        <v>1</v>
      </c>
      <c r="T259" s="13">
        <v>1</v>
      </c>
      <c r="U259" s="13">
        <v>1</v>
      </c>
      <c r="V259" s="13">
        <v>1</v>
      </c>
      <c r="W259" s="13">
        <v>1</v>
      </c>
      <c r="X259" s="13">
        <v>1</v>
      </c>
      <c r="Y259" s="13">
        <v>1</v>
      </c>
      <c r="Z259" s="13">
        <v>1</v>
      </c>
      <c r="AA259" s="13">
        <v>1</v>
      </c>
      <c r="AB259" s="13">
        <v>1</v>
      </c>
      <c r="AC259" s="13">
        <v>1</v>
      </c>
      <c r="AD259" s="13">
        <v>1</v>
      </c>
      <c r="AE259" s="13">
        <v>1</v>
      </c>
      <c r="AF259" s="13">
        <v>1</v>
      </c>
      <c r="AG259" s="13">
        <v>1</v>
      </c>
      <c r="AH259" s="13">
        <v>1</v>
      </c>
      <c r="AI259" s="13">
        <v>1</v>
      </c>
      <c r="AJ259" s="13">
        <v>1</v>
      </c>
      <c r="AK259" s="13">
        <v>1</v>
      </c>
      <c r="AL259" s="13">
        <v>1</v>
      </c>
      <c r="AM259" s="13">
        <v>1</v>
      </c>
      <c r="AN259" s="13">
        <v>1</v>
      </c>
      <c r="AO259" s="13">
        <v>1</v>
      </c>
      <c r="AQ259" s="13"/>
      <c r="AR259" s="13"/>
      <c r="AS259" s="13"/>
      <c r="AT259" s="13"/>
      <c r="AU259" s="13"/>
      <c r="AV259" s="13">
        <v>0.3</v>
      </c>
      <c r="AW259" s="13">
        <v>1</v>
      </c>
      <c r="AX259" s="13">
        <v>1</v>
      </c>
      <c r="AY259" s="13">
        <v>1</v>
      </c>
      <c r="AZ259" s="13">
        <v>1</v>
      </c>
      <c r="BA259" s="13">
        <v>1</v>
      </c>
      <c r="BB259" s="13">
        <v>1</v>
      </c>
      <c r="BC259" s="13">
        <v>1</v>
      </c>
      <c r="BD259" s="22">
        <v>1</v>
      </c>
      <c r="BE259" s="22">
        <v>1</v>
      </c>
      <c r="BF259" s="22">
        <v>0.7</v>
      </c>
      <c r="BG259" s="22">
        <v>0.7</v>
      </c>
      <c r="BH259" s="22">
        <v>1</v>
      </c>
      <c r="BI259" s="22">
        <v>1</v>
      </c>
      <c r="BJ259" s="22">
        <v>1</v>
      </c>
      <c r="BK259" s="22">
        <v>1</v>
      </c>
      <c r="BL259" s="22">
        <v>1</v>
      </c>
      <c r="BM259" s="22">
        <v>1</v>
      </c>
      <c r="BN259" s="22">
        <v>1</v>
      </c>
      <c r="BO259" s="22">
        <v>1</v>
      </c>
      <c r="BP259" s="22">
        <v>1</v>
      </c>
      <c r="BQ259" s="22">
        <v>1</v>
      </c>
      <c r="BR259" s="22">
        <v>1</v>
      </c>
      <c r="BS259" s="22">
        <v>1</v>
      </c>
      <c r="BT259" s="22">
        <v>1</v>
      </c>
      <c r="BU259" s="22">
        <v>1</v>
      </c>
      <c r="BV259" s="22">
        <v>1</v>
      </c>
      <c r="BW259" s="22">
        <v>1</v>
      </c>
      <c r="BX259" s="22">
        <v>1</v>
      </c>
      <c r="BY259" s="22">
        <v>1</v>
      </c>
    </row>
    <row r="260" spans="1:80" hidden="1" outlineLevel="2">
      <c r="A260" s="14" t="s">
        <v>733</v>
      </c>
      <c r="B260" s="14" t="s">
        <v>734</v>
      </c>
      <c r="C260" s="15" t="s">
        <v>168</v>
      </c>
      <c r="D260" s="15" t="s">
        <v>735</v>
      </c>
      <c r="E260" s="15" t="s">
        <v>736</v>
      </c>
      <c r="F260" s="16">
        <f>+$F$258/5</f>
        <v>7498315.3488011779</v>
      </c>
      <c r="G260" s="13"/>
      <c r="H260" s="13"/>
      <c r="I260" s="13"/>
      <c r="J260" s="13"/>
      <c r="K260" s="13"/>
      <c r="L260" s="13"/>
      <c r="M260" s="13">
        <v>1</v>
      </c>
      <c r="N260" s="13">
        <v>1</v>
      </c>
      <c r="O260" s="13">
        <v>1</v>
      </c>
      <c r="P260" s="13">
        <v>1</v>
      </c>
      <c r="Q260" s="13">
        <v>1</v>
      </c>
      <c r="R260" s="13">
        <v>1</v>
      </c>
      <c r="S260" s="13">
        <v>1</v>
      </c>
      <c r="T260" s="13">
        <v>1</v>
      </c>
      <c r="U260" s="13">
        <v>1</v>
      </c>
      <c r="V260" s="13">
        <v>1</v>
      </c>
      <c r="W260" s="13">
        <v>1</v>
      </c>
      <c r="X260" s="13">
        <v>1</v>
      </c>
      <c r="Y260" s="13">
        <v>1</v>
      </c>
      <c r="Z260" s="13">
        <v>1</v>
      </c>
      <c r="AA260" s="13">
        <v>1</v>
      </c>
      <c r="AB260" s="13">
        <v>1</v>
      </c>
      <c r="AC260" s="13">
        <v>1</v>
      </c>
      <c r="AD260" s="13">
        <v>1</v>
      </c>
      <c r="AE260" s="13">
        <v>1</v>
      </c>
      <c r="AF260" s="13">
        <v>1</v>
      </c>
      <c r="AG260" s="13">
        <v>1</v>
      </c>
      <c r="AH260" s="13">
        <v>1</v>
      </c>
      <c r="AI260" s="13">
        <v>1</v>
      </c>
      <c r="AJ260" s="13">
        <v>1</v>
      </c>
      <c r="AK260" s="13">
        <v>1</v>
      </c>
      <c r="AL260" s="13">
        <v>1</v>
      </c>
      <c r="AM260" s="13">
        <v>1</v>
      </c>
      <c r="AN260" s="13">
        <v>1</v>
      </c>
      <c r="AO260" s="13">
        <v>1</v>
      </c>
      <c r="AQ260" s="13"/>
      <c r="AR260" s="13"/>
      <c r="AS260" s="13"/>
      <c r="AT260" s="13"/>
      <c r="AU260" s="13"/>
      <c r="AV260" s="13"/>
      <c r="AW260" s="13">
        <v>0.5</v>
      </c>
      <c r="AX260" s="13">
        <v>1</v>
      </c>
      <c r="AY260" s="13">
        <v>1</v>
      </c>
      <c r="AZ260" s="13">
        <v>1</v>
      </c>
      <c r="BA260" s="13">
        <v>1</v>
      </c>
      <c r="BB260" s="13">
        <v>1</v>
      </c>
      <c r="BC260" s="13">
        <v>1</v>
      </c>
      <c r="BD260" s="22">
        <v>1</v>
      </c>
      <c r="BE260" s="22">
        <v>1</v>
      </c>
      <c r="BF260" s="22">
        <v>1</v>
      </c>
      <c r="BG260" s="22">
        <v>1</v>
      </c>
      <c r="BH260" s="22">
        <v>1</v>
      </c>
      <c r="BI260" s="22">
        <v>1</v>
      </c>
      <c r="BJ260" s="22">
        <v>1</v>
      </c>
      <c r="BK260" s="22">
        <v>1</v>
      </c>
      <c r="BL260" s="22">
        <v>1</v>
      </c>
      <c r="BM260" s="22">
        <v>1</v>
      </c>
      <c r="BN260" s="22">
        <v>1</v>
      </c>
      <c r="BO260" s="22">
        <v>1</v>
      </c>
      <c r="BP260" s="22">
        <v>1</v>
      </c>
      <c r="BQ260" s="22">
        <v>1</v>
      </c>
      <c r="BR260" s="22">
        <v>1</v>
      </c>
      <c r="BS260" s="22">
        <v>1</v>
      </c>
      <c r="BT260" s="22">
        <v>1</v>
      </c>
      <c r="BU260" s="22">
        <v>1</v>
      </c>
      <c r="BV260" s="22">
        <v>1</v>
      </c>
      <c r="BW260" s="22">
        <v>1</v>
      </c>
      <c r="BX260" s="22">
        <v>1</v>
      </c>
      <c r="BY260" s="22">
        <v>1</v>
      </c>
    </row>
    <row r="261" spans="1:80" hidden="1" outlineLevel="2">
      <c r="A261" s="14" t="s">
        <v>737</v>
      </c>
      <c r="B261" s="14" t="s">
        <v>738</v>
      </c>
      <c r="C261" s="15" t="s">
        <v>739</v>
      </c>
      <c r="D261" s="15" t="s">
        <v>246</v>
      </c>
      <c r="E261" s="15" t="s">
        <v>485</v>
      </c>
      <c r="F261" s="16">
        <f>+$F$258/5</f>
        <v>7498315.3488011779</v>
      </c>
      <c r="G261" s="13"/>
      <c r="H261" s="13"/>
      <c r="I261" s="13"/>
      <c r="J261" s="13"/>
      <c r="K261" s="13"/>
      <c r="L261" s="13"/>
      <c r="M261" s="13">
        <v>0.01</v>
      </c>
      <c r="N261" s="13">
        <v>0.1</v>
      </c>
      <c r="O261" s="13">
        <v>0.18</v>
      </c>
      <c r="P261" s="13">
        <v>0.26</v>
      </c>
      <c r="Q261" s="13">
        <v>0.35</v>
      </c>
      <c r="R261" s="13">
        <v>0.43</v>
      </c>
      <c r="S261" s="13">
        <v>0.51</v>
      </c>
      <c r="T261" s="13">
        <v>0.59</v>
      </c>
      <c r="U261" s="13">
        <v>0.68</v>
      </c>
      <c r="V261" s="13">
        <v>0.76</v>
      </c>
      <c r="W261" s="13">
        <v>0.85</v>
      </c>
      <c r="X261" s="13">
        <v>0.93</v>
      </c>
      <c r="Y261" s="13">
        <v>1</v>
      </c>
      <c r="Z261" s="13">
        <v>1</v>
      </c>
      <c r="AA261" s="13">
        <v>1</v>
      </c>
      <c r="AB261" s="13">
        <v>1</v>
      </c>
      <c r="AC261" s="13">
        <v>1</v>
      </c>
      <c r="AD261" s="13">
        <v>1</v>
      </c>
      <c r="AE261" s="13">
        <v>1</v>
      </c>
      <c r="AF261" s="13">
        <v>1</v>
      </c>
      <c r="AG261" s="13">
        <v>1</v>
      </c>
      <c r="AH261" s="13">
        <v>1</v>
      </c>
      <c r="AI261" s="13">
        <v>1</v>
      </c>
      <c r="AJ261" s="13">
        <v>1</v>
      </c>
      <c r="AK261" s="13">
        <v>1</v>
      </c>
      <c r="AL261" s="13">
        <v>1</v>
      </c>
      <c r="AM261" s="13">
        <v>1</v>
      </c>
      <c r="AN261" s="13">
        <v>1</v>
      </c>
      <c r="AO261" s="13">
        <v>1</v>
      </c>
      <c r="AQ261" s="13"/>
      <c r="AR261" s="13"/>
      <c r="AS261" s="13"/>
      <c r="AT261" s="13"/>
      <c r="AU261" s="13"/>
      <c r="AV261" s="13"/>
      <c r="AW261" s="13"/>
      <c r="AX261" s="13">
        <v>0.08</v>
      </c>
      <c r="AY261" s="13">
        <v>0.16</v>
      </c>
      <c r="AZ261" s="13">
        <v>0.24</v>
      </c>
      <c r="BA261" s="13">
        <v>0.32</v>
      </c>
      <c r="BB261" s="13">
        <v>0.39</v>
      </c>
      <c r="BC261" s="13">
        <v>0.51</v>
      </c>
      <c r="BD261" s="22">
        <v>1</v>
      </c>
      <c r="BE261" s="22">
        <v>1</v>
      </c>
      <c r="BF261" s="22">
        <v>1</v>
      </c>
      <c r="BG261" s="22">
        <v>1</v>
      </c>
      <c r="BH261" s="22">
        <v>0</v>
      </c>
      <c r="BI261" s="22">
        <v>0.83</v>
      </c>
      <c r="BJ261" s="22">
        <v>0.83</v>
      </c>
      <c r="BK261" s="22">
        <v>0.83</v>
      </c>
      <c r="BL261" s="22">
        <v>0.9</v>
      </c>
      <c r="BM261" s="22">
        <v>0.9</v>
      </c>
      <c r="BN261" s="22">
        <v>1</v>
      </c>
      <c r="BO261" s="22">
        <v>1</v>
      </c>
      <c r="BP261" s="22">
        <v>1</v>
      </c>
      <c r="BQ261" s="22">
        <v>1</v>
      </c>
      <c r="BR261" s="22">
        <v>1</v>
      </c>
      <c r="BS261" s="22">
        <v>1</v>
      </c>
      <c r="BT261" s="22">
        <v>1</v>
      </c>
      <c r="BU261" s="22">
        <v>1</v>
      </c>
      <c r="BV261" s="22">
        <v>1</v>
      </c>
      <c r="BW261" s="22">
        <v>1</v>
      </c>
      <c r="BX261" s="22">
        <v>1</v>
      </c>
      <c r="BY261" s="22">
        <v>1</v>
      </c>
    </row>
    <row r="262" spans="1:80" hidden="1" outlineLevel="2">
      <c r="A262" s="14" t="s">
        <v>740</v>
      </c>
      <c r="B262" s="14" t="s">
        <v>741</v>
      </c>
      <c r="C262" s="15" t="s">
        <v>181</v>
      </c>
      <c r="D262" s="15" t="s">
        <v>488</v>
      </c>
      <c r="E262" s="15" t="s">
        <v>588</v>
      </c>
      <c r="F262" s="16">
        <f>+$F$258/5</f>
        <v>7498315.3488011779</v>
      </c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>
        <v>0.06</v>
      </c>
      <c r="Z262" s="13">
        <v>0.4</v>
      </c>
      <c r="AA262" s="13">
        <v>0.77</v>
      </c>
      <c r="AB262" s="13">
        <v>1</v>
      </c>
      <c r="AC262" s="13">
        <v>1</v>
      </c>
      <c r="AD262" s="13">
        <v>1</v>
      </c>
      <c r="AE262" s="13">
        <v>1</v>
      </c>
      <c r="AF262" s="13">
        <v>1</v>
      </c>
      <c r="AG262" s="13">
        <v>1</v>
      </c>
      <c r="AH262" s="13">
        <v>1</v>
      </c>
      <c r="AI262" s="13">
        <v>1</v>
      </c>
      <c r="AJ262" s="13">
        <v>1</v>
      </c>
      <c r="AK262" s="13">
        <v>1</v>
      </c>
      <c r="AL262" s="13">
        <v>1</v>
      </c>
      <c r="AM262" s="13">
        <v>1</v>
      </c>
      <c r="AN262" s="13">
        <v>1</v>
      </c>
      <c r="AO262" s="13">
        <v>1</v>
      </c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22">
        <v>0.43</v>
      </c>
      <c r="BE262" s="22">
        <v>0.94</v>
      </c>
      <c r="BF262" s="22">
        <v>0.8</v>
      </c>
      <c r="BG262" s="22">
        <v>0.8</v>
      </c>
      <c r="BH262" s="22">
        <v>0</v>
      </c>
      <c r="BI262" s="22">
        <v>0.28999999999999998</v>
      </c>
      <c r="BJ262" s="22">
        <v>0.28999999999999998</v>
      </c>
      <c r="BK262" s="22">
        <v>0.28999999999999998</v>
      </c>
      <c r="BL262" s="22">
        <v>0.8</v>
      </c>
      <c r="BM262" s="22">
        <v>0.8</v>
      </c>
      <c r="BN262" s="22">
        <v>1</v>
      </c>
      <c r="BO262" s="22">
        <v>1</v>
      </c>
      <c r="BP262" s="22">
        <v>1</v>
      </c>
      <c r="BQ262" s="22">
        <v>1</v>
      </c>
      <c r="BR262" s="22">
        <v>1</v>
      </c>
      <c r="BS262" s="22">
        <v>1</v>
      </c>
      <c r="BT262" s="22">
        <v>1</v>
      </c>
      <c r="BU262" s="22">
        <v>1</v>
      </c>
      <c r="BV262" s="22">
        <v>1</v>
      </c>
      <c r="BW262" s="22">
        <v>1</v>
      </c>
      <c r="BX262" s="22">
        <v>1</v>
      </c>
      <c r="BY262" s="22">
        <v>1</v>
      </c>
    </row>
    <row r="263" spans="1:80" hidden="1" outlineLevel="2">
      <c r="A263" s="14" t="s">
        <v>742</v>
      </c>
      <c r="B263" s="14" t="s">
        <v>743</v>
      </c>
      <c r="C263" s="15" t="s">
        <v>340</v>
      </c>
      <c r="D263" s="15" t="s">
        <v>744</v>
      </c>
      <c r="E263" s="15" t="s">
        <v>721</v>
      </c>
      <c r="F263" s="16">
        <f>+$F$258/5</f>
        <v>7498315.3488011779</v>
      </c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>
        <v>1</v>
      </c>
      <c r="AC263" s="13">
        <v>1</v>
      </c>
      <c r="AD263" s="13">
        <v>1</v>
      </c>
      <c r="AE263" s="13">
        <v>1</v>
      </c>
      <c r="AF263" s="13">
        <v>1</v>
      </c>
      <c r="AG263" s="13">
        <v>1</v>
      </c>
      <c r="AH263" s="13">
        <v>1</v>
      </c>
      <c r="AI263" s="13">
        <v>1</v>
      </c>
      <c r="AJ263" s="13">
        <v>1</v>
      </c>
      <c r="AK263" s="13">
        <v>1</v>
      </c>
      <c r="AL263" s="13">
        <v>1</v>
      </c>
      <c r="AM263" s="13">
        <v>1</v>
      </c>
      <c r="AN263" s="13">
        <v>1</v>
      </c>
      <c r="AO263" s="13">
        <v>1</v>
      </c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22">
        <v>0</v>
      </c>
      <c r="BE263" s="22">
        <v>0</v>
      </c>
      <c r="BF263" s="22">
        <v>0.43</v>
      </c>
      <c r="BG263" s="22">
        <v>0.43</v>
      </c>
      <c r="BH263" s="22">
        <v>0</v>
      </c>
      <c r="BI263" s="22">
        <v>0</v>
      </c>
      <c r="BJ263" s="22">
        <v>0</v>
      </c>
      <c r="BK263" s="22">
        <v>0</v>
      </c>
      <c r="BL263" s="22">
        <v>0</v>
      </c>
      <c r="BM263" s="22">
        <v>0</v>
      </c>
      <c r="BN263" s="22">
        <v>1</v>
      </c>
      <c r="BO263" s="22">
        <v>1</v>
      </c>
      <c r="BP263" s="22">
        <v>1</v>
      </c>
      <c r="BQ263" s="22">
        <v>1</v>
      </c>
      <c r="BR263" s="22">
        <v>1</v>
      </c>
      <c r="BS263" s="22">
        <v>1</v>
      </c>
      <c r="BT263" s="22">
        <v>1</v>
      </c>
      <c r="BU263" s="22">
        <v>1</v>
      </c>
      <c r="BV263" s="22">
        <v>1</v>
      </c>
      <c r="BW263" s="22">
        <v>1</v>
      </c>
      <c r="BX263" s="22">
        <v>1</v>
      </c>
      <c r="BY263" s="22">
        <v>1</v>
      </c>
    </row>
    <row r="264" spans="1:80" hidden="1" outlineLevel="2">
      <c r="A264" s="5" t="s">
        <v>745</v>
      </c>
      <c r="B264" s="5" t="s">
        <v>746</v>
      </c>
      <c r="C264" s="6" t="s">
        <v>747</v>
      </c>
      <c r="D264" s="6" t="s">
        <v>417</v>
      </c>
      <c r="E264" s="6" t="s">
        <v>721</v>
      </c>
      <c r="F264" s="7">
        <f>+$F$257/2</f>
        <v>37491576.744005889</v>
      </c>
      <c r="G264" s="13"/>
      <c r="H264" s="13"/>
      <c r="I264" s="13"/>
      <c r="J264" s="13"/>
      <c r="K264" s="13"/>
      <c r="L264" s="13"/>
      <c r="M264" s="13"/>
      <c r="N264" s="13"/>
      <c r="O264" s="13">
        <v>0.02</v>
      </c>
      <c r="P264" s="13">
        <v>0.09</v>
      </c>
      <c r="Q264" s="13">
        <v>0.17</v>
      </c>
      <c r="R264" s="13">
        <v>0.24</v>
      </c>
      <c r="S264" s="13">
        <v>0.32</v>
      </c>
      <c r="T264" s="13">
        <v>0.39</v>
      </c>
      <c r="U264" s="13">
        <v>0.47</v>
      </c>
      <c r="V264" s="13">
        <v>0.54</v>
      </c>
      <c r="W264" s="13">
        <v>0.62</v>
      </c>
      <c r="X264" s="13">
        <v>0.7</v>
      </c>
      <c r="Y264" s="13">
        <v>0.77</v>
      </c>
      <c r="Z264" s="13">
        <v>0.85</v>
      </c>
      <c r="AA264" s="13">
        <v>0.92</v>
      </c>
      <c r="AB264" s="13">
        <v>1</v>
      </c>
      <c r="AC264" s="13">
        <v>1</v>
      </c>
      <c r="AD264" s="13">
        <v>1</v>
      </c>
      <c r="AE264" s="13">
        <v>1</v>
      </c>
      <c r="AF264" s="13">
        <v>1</v>
      </c>
      <c r="AG264" s="13">
        <v>1</v>
      </c>
      <c r="AH264" s="13">
        <v>1</v>
      </c>
      <c r="AI264" s="13">
        <v>1</v>
      </c>
      <c r="AJ264" s="13">
        <v>1</v>
      </c>
      <c r="AK264" s="13">
        <v>1</v>
      </c>
      <c r="AL264" s="13">
        <v>1</v>
      </c>
      <c r="AM264" s="13">
        <v>1</v>
      </c>
      <c r="AN264" s="13">
        <v>1</v>
      </c>
      <c r="AO264" s="13">
        <v>1</v>
      </c>
      <c r="AQ264" s="13"/>
      <c r="AR264" s="13"/>
      <c r="AS264" s="13"/>
      <c r="AT264" s="13"/>
      <c r="AU264" s="13"/>
      <c r="AV264" s="13"/>
      <c r="AW264" s="13"/>
      <c r="AX264" s="13"/>
      <c r="AY264" s="13"/>
      <c r="AZ264" s="13">
        <v>7.0000000000000007E-2</v>
      </c>
      <c r="BA264" s="13">
        <v>0.14000000000000001</v>
      </c>
      <c r="BB264" s="13">
        <v>0.21</v>
      </c>
      <c r="BC264" s="13">
        <v>0.32</v>
      </c>
      <c r="BD264" s="22">
        <v>0.45</v>
      </c>
      <c r="BE264" s="22">
        <v>0.6</v>
      </c>
      <c r="BF264" s="22">
        <v>0.66</v>
      </c>
      <c r="BG264" s="22">
        <v>0.66</v>
      </c>
      <c r="BH264" s="20">
        <v>0.56999999999999995</v>
      </c>
      <c r="BI264" s="20">
        <v>0.94</v>
      </c>
      <c r="BJ264" s="20">
        <v>0.94</v>
      </c>
      <c r="BK264" s="20">
        <v>0.94</v>
      </c>
      <c r="BL264" s="20">
        <v>0.96</v>
      </c>
      <c r="BM264" s="20">
        <v>0.96</v>
      </c>
      <c r="BN264" s="20">
        <v>1</v>
      </c>
      <c r="BO264" s="20">
        <v>1</v>
      </c>
      <c r="BP264" s="20">
        <v>1</v>
      </c>
      <c r="BQ264" s="20">
        <v>1</v>
      </c>
      <c r="BR264" s="20">
        <v>1</v>
      </c>
      <c r="BS264" s="20">
        <v>1</v>
      </c>
      <c r="BT264" s="20">
        <v>1</v>
      </c>
      <c r="BU264" s="20">
        <v>1</v>
      </c>
      <c r="BV264" s="20">
        <v>1</v>
      </c>
      <c r="BW264" s="20">
        <v>1</v>
      </c>
      <c r="BX264" s="20">
        <v>1</v>
      </c>
      <c r="BY264" s="20">
        <v>1</v>
      </c>
    </row>
    <row r="265" spans="1:80" hidden="1" outlineLevel="2">
      <c r="A265" s="14" t="s">
        <v>748</v>
      </c>
      <c r="B265" s="14" t="s">
        <v>749</v>
      </c>
      <c r="C265" s="15" t="s">
        <v>168</v>
      </c>
      <c r="D265" s="15" t="s">
        <v>417</v>
      </c>
      <c r="E265" s="15" t="s">
        <v>750</v>
      </c>
      <c r="F265" s="16">
        <f t="shared" ref="F265:F270" si="18">+$F$264/6</f>
        <v>6248596.1240009815</v>
      </c>
      <c r="G265" s="13"/>
      <c r="H265" s="13"/>
      <c r="I265" s="13"/>
      <c r="J265" s="13"/>
      <c r="K265" s="13"/>
      <c r="L265" s="13"/>
      <c r="M265" s="13"/>
      <c r="N265" s="13"/>
      <c r="O265" s="13">
        <v>0.3</v>
      </c>
      <c r="P265" s="13">
        <v>1</v>
      </c>
      <c r="Q265" s="13">
        <v>1</v>
      </c>
      <c r="R265" s="13">
        <v>1</v>
      </c>
      <c r="S265" s="13">
        <v>1</v>
      </c>
      <c r="T265" s="13">
        <v>1</v>
      </c>
      <c r="U265" s="13">
        <v>1</v>
      </c>
      <c r="V265" s="13">
        <v>1</v>
      </c>
      <c r="W265" s="13">
        <v>1</v>
      </c>
      <c r="X265" s="13">
        <v>1</v>
      </c>
      <c r="Y265" s="13">
        <v>1</v>
      </c>
      <c r="Z265" s="13">
        <v>1</v>
      </c>
      <c r="AA265" s="13">
        <v>1</v>
      </c>
      <c r="AB265" s="13">
        <v>1</v>
      </c>
      <c r="AC265" s="13">
        <v>1</v>
      </c>
      <c r="AD265" s="13">
        <v>1</v>
      </c>
      <c r="AE265" s="13">
        <v>1</v>
      </c>
      <c r="AF265" s="13">
        <v>1</v>
      </c>
      <c r="AG265" s="13">
        <v>1</v>
      </c>
      <c r="AH265" s="13">
        <v>1</v>
      </c>
      <c r="AI265" s="13">
        <v>1</v>
      </c>
      <c r="AJ265" s="13">
        <v>1</v>
      </c>
      <c r="AK265" s="13">
        <v>1</v>
      </c>
      <c r="AL265" s="13">
        <v>1</v>
      </c>
      <c r="AM265" s="13">
        <v>1</v>
      </c>
      <c r="AN265" s="13">
        <v>1</v>
      </c>
      <c r="AO265" s="13">
        <v>1</v>
      </c>
      <c r="AQ265" s="13"/>
      <c r="AR265" s="13"/>
      <c r="AS265" s="13"/>
      <c r="AT265" s="13"/>
      <c r="AU265" s="13"/>
      <c r="AV265" s="13"/>
      <c r="AW265" s="13"/>
      <c r="AX265" s="13"/>
      <c r="AY265" s="13"/>
      <c r="AZ265" s="13">
        <v>1</v>
      </c>
      <c r="BA265" s="13">
        <v>1</v>
      </c>
      <c r="BB265" s="13">
        <v>1</v>
      </c>
      <c r="BC265" s="13">
        <v>1</v>
      </c>
      <c r="BD265" s="22">
        <v>1</v>
      </c>
      <c r="BE265" s="22">
        <v>1</v>
      </c>
      <c r="BF265" s="22">
        <v>0.47</v>
      </c>
      <c r="BG265" s="22">
        <v>0.47</v>
      </c>
      <c r="BH265" s="22">
        <v>1</v>
      </c>
      <c r="BI265" s="22">
        <v>1</v>
      </c>
      <c r="BJ265" s="22">
        <v>1</v>
      </c>
      <c r="BK265" s="22">
        <v>1</v>
      </c>
      <c r="BL265" s="22">
        <v>1</v>
      </c>
      <c r="BM265" s="22">
        <v>1</v>
      </c>
      <c r="BN265" s="22">
        <v>1</v>
      </c>
      <c r="BO265" s="22">
        <v>1</v>
      </c>
      <c r="BP265" s="22">
        <v>1</v>
      </c>
      <c r="BQ265" s="22">
        <v>1</v>
      </c>
      <c r="BR265" s="22">
        <v>1</v>
      </c>
      <c r="BS265" s="22">
        <v>1</v>
      </c>
      <c r="BT265" s="22">
        <v>1</v>
      </c>
      <c r="BU265" s="22">
        <v>1</v>
      </c>
      <c r="BV265" s="22">
        <v>1</v>
      </c>
      <c r="BW265" s="22">
        <v>1</v>
      </c>
      <c r="BX265" s="22">
        <v>1</v>
      </c>
      <c r="BY265" s="22">
        <v>1</v>
      </c>
    </row>
    <row r="266" spans="1:80" hidden="1" outlineLevel="2">
      <c r="A266" s="14" t="s">
        <v>751</v>
      </c>
      <c r="B266" s="14" t="s">
        <v>752</v>
      </c>
      <c r="C266" s="15" t="s">
        <v>168</v>
      </c>
      <c r="D266" s="15" t="s">
        <v>421</v>
      </c>
      <c r="E266" s="15" t="s">
        <v>76</v>
      </c>
      <c r="F266" s="16">
        <f t="shared" si="18"/>
        <v>6248596.1240009815</v>
      </c>
      <c r="G266" s="13"/>
      <c r="H266" s="13"/>
      <c r="I266" s="13"/>
      <c r="J266" s="13"/>
      <c r="K266" s="13"/>
      <c r="L266" s="13"/>
      <c r="M266" s="13"/>
      <c r="N266" s="13"/>
      <c r="O266" s="13"/>
      <c r="P266" s="13">
        <v>0.6</v>
      </c>
      <c r="Q266" s="13">
        <v>1</v>
      </c>
      <c r="R266" s="13">
        <v>1</v>
      </c>
      <c r="S266" s="13">
        <v>1</v>
      </c>
      <c r="T266" s="13">
        <v>1</v>
      </c>
      <c r="U266" s="13">
        <v>1</v>
      </c>
      <c r="V266" s="13">
        <v>1</v>
      </c>
      <c r="W266" s="13">
        <v>1</v>
      </c>
      <c r="X266" s="13">
        <v>1</v>
      </c>
      <c r="Y266" s="13">
        <v>1</v>
      </c>
      <c r="Z266" s="13">
        <v>1</v>
      </c>
      <c r="AA266" s="13">
        <v>1</v>
      </c>
      <c r="AB266" s="13">
        <v>1</v>
      </c>
      <c r="AC266" s="13">
        <v>1</v>
      </c>
      <c r="AD266" s="13">
        <v>1</v>
      </c>
      <c r="AE266" s="13">
        <v>1</v>
      </c>
      <c r="AF266" s="13">
        <v>1</v>
      </c>
      <c r="AG266" s="13">
        <v>1</v>
      </c>
      <c r="AH266" s="13">
        <v>1</v>
      </c>
      <c r="AI266" s="13">
        <v>1</v>
      </c>
      <c r="AJ266" s="13">
        <v>1</v>
      </c>
      <c r="AK266" s="13">
        <v>1</v>
      </c>
      <c r="AL266" s="13">
        <v>1</v>
      </c>
      <c r="AM266" s="13">
        <v>1</v>
      </c>
      <c r="AN266" s="13">
        <v>1</v>
      </c>
      <c r="AO266" s="13">
        <v>1</v>
      </c>
      <c r="AQ266" s="13"/>
      <c r="AR266" s="13"/>
      <c r="AS266" s="13"/>
      <c r="AT266" s="13"/>
      <c r="AU266" s="13"/>
      <c r="AV266" s="13"/>
      <c r="AW266" s="13"/>
      <c r="AX266" s="13"/>
      <c r="AY266" s="13"/>
      <c r="AZ266" s="13">
        <v>0.2</v>
      </c>
      <c r="BA266" s="13">
        <v>1</v>
      </c>
      <c r="BB266" s="13">
        <v>1</v>
      </c>
      <c r="BC266" s="13">
        <v>1</v>
      </c>
      <c r="BD266" s="22">
        <v>1</v>
      </c>
      <c r="BE266" s="22">
        <v>1</v>
      </c>
      <c r="BF266" s="22">
        <v>1</v>
      </c>
      <c r="BG266" s="22">
        <v>1</v>
      </c>
      <c r="BH266" s="22">
        <v>1</v>
      </c>
      <c r="BI266" s="22">
        <v>1</v>
      </c>
      <c r="BJ266" s="22">
        <v>1</v>
      </c>
      <c r="BK266" s="22">
        <v>1</v>
      </c>
      <c r="BL266" s="22">
        <v>1</v>
      </c>
      <c r="BM266" s="22">
        <v>1</v>
      </c>
      <c r="BN266" s="22">
        <v>1</v>
      </c>
      <c r="BO266" s="22">
        <v>1</v>
      </c>
      <c r="BP266" s="22">
        <v>1</v>
      </c>
      <c r="BQ266" s="22">
        <v>1</v>
      </c>
      <c r="BR266" s="22">
        <v>1</v>
      </c>
      <c r="BS266" s="22">
        <v>1</v>
      </c>
      <c r="BT266" s="22">
        <v>1</v>
      </c>
      <c r="BU266" s="22">
        <v>1</v>
      </c>
      <c r="BV266" s="22">
        <v>1</v>
      </c>
      <c r="BW266" s="22">
        <v>1</v>
      </c>
      <c r="BX266" s="22">
        <v>1</v>
      </c>
      <c r="BY266" s="22">
        <v>1</v>
      </c>
    </row>
    <row r="267" spans="1:80" hidden="1" outlineLevel="2">
      <c r="A267" s="14" t="s">
        <v>753</v>
      </c>
      <c r="B267" s="14" t="s">
        <v>754</v>
      </c>
      <c r="C267" s="15" t="s">
        <v>755</v>
      </c>
      <c r="D267" s="15" t="s">
        <v>122</v>
      </c>
      <c r="E267" s="15" t="s">
        <v>70</v>
      </c>
      <c r="F267" s="16">
        <f t="shared" si="18"/>
        <v>6248596.1240009815</v>
      </c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>
        <v>0.11</v>
      </c>
      <c r="R267" s="13">
        <v>0.26</v>
      </c>
      <c r="S267" s="13">
        <v>0.4</v>
      </c>
      <c r="T267" s="13">
        <v>0.55000000000000004</v>
      </c>
      <c r="U267" s="13">
        <v>0.71</v>
      </c>
      <c r="V267" s="13">
        <v>0.86</v>
      </c>
      <c r="W267" s="13">
        <v>1</v>
      </c>
      <c r="X267" s="13">
        <v>1</v>
      </c>
      <c r="Y267" s="13">
        <v>1</v>
      </c>
      <c r="Z267" s="13">
        <v>1</v>
      </c>
      <c r="AA267" s="13">
        <v>1</v>
      </c>
      <c r="AB267" s="13">
        <v>1</v>
      </c>
      <c r="AC267" s="13">
        <v>1</v>
      </c>
      <c r="AD267" s="13">
        <v>1</v>
      </c>
      <c r="AE267" s="13">
        <v>1</v>
      </c>
      <c r="AF267" s="13">
        <v>1</v>
      </c>
      <c r="AG267" s="13">
        <v>1</v>
      </c>
      <c r="AH267" s="13">
        <v>1</v>
      </c>
      <c r="AI267" s="13">
        <v>1</v>
      </c>
      <c r="AJ267" s="13">
        <v>1</v>
      </c>
      <c r="AK267" s="13">
        <v>1</v>
      </c>
      <c r="AL267" s="13">
        <v>1</v>
      </c>
      <c r="AM267" s="13">
        <v>1</v>
      </c>
      <c r="AN267" s="13">
        <v>1</v>
      </c>
      <c r="AO267" s="13">
        <v>1</v>
      </c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>
        <v>0.05</v>
      </c>
      <c r="BB267" s="13">
        <v>0.19</v>
      </c>
      <c r="BC267" s="13">
        <v>0.4</v>
      </c>
      <c r="BD267" s="22">
        <v>0.67</v>
      </c>
      <c r="BE267" s="22">
        <v>0.97</v>
      </c>
      <c r="BF267" s="22">
        <v>1</v>
      </c>
      <c r="BG267" s="22">
        <v>1</v>
      </c>
      <c r="BH267" s="22">
        <v>0.9</v>
      </c>
      <c r="BI267" s="22">
        <v>1</v>
      </c>
      <c r="BJ267" s="22">
        <v>1</v>
      </c>
      <c r="BK267" s="22">
        <v>1</v>
      </c>
      <c r="BL267" s="22">
        <v>1</v>
      </c>
      <c r="BM267" s="22">
        <v>1</v>
      </c>
      <c r="BN267" s="22">
        <v>1</v>
      </c>
      <c r="BO267" s="22">
        <v>1</v>
      </c>
      <c r="BP267" s="22">
        <v>1</v>
      </c>
      <c r="BQ267" s="22">
        <v>1</v>
      </c>
      <c r="BR267" s="22">
        <v>1</v>
      </c>
      <c r="BS267" s="22">
        <v>1</v>
      </c>
      <c r="BT267" s="22">
        <v>1</v>
      </c>
      <c r="BU267" s="22">
        <v>1</v>
      </c>
      <c r="BV267" s="22">
        <v>1</v>
      </c>
      <c r="BW267" s="22">
        <v>1</v>
      </c>
      <c r="BX267" s="22">
        <v>1</v>
      </c>
      <c r="BY267" s="22">
        <v>1</v>
      </c>
    </row>
    <row r="268" spans="1:80" hidden="1" outlineLevel="2">
      <c r="A268" s="14" t="s">
        <v>756</v>
      </c>
      <c r="B268" s="14" t="s">
        <v>757</v>
      </c>
      <c r="C268" s="15" t="s">
        <v>22</v>
      </c>
      <c r="D268" s="15" t="s">
        <v>225</v>
      </c>
      <c r="E268" s="15" t="s">
        <v>89</v>
      </c>
      <c r="F268" s="16">
        <f t="shared" si="18"/>
        <v>6248596.1240009815</v>
      </c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>
        <v>7.0000000000000007E-2</v>
      </c>
      <c r="X268" s="13">
        <v>0.93</v>
      </c>
      <c r="Y268" s="13">
        <v>1</v>
      </c>
      <c r="Z268" s="13">
        <v>1</v>
      </c>
      <c r="AA268" s="13">
        <v>1</v>
      </c>
      <c r="AB268" s="13">
        <v>1</v>
      </c>
      <c r="AC268" s="13">
        <v>1</v>
      </c>
      <c r="AD268" s="13">
        <v>1</v>
      </c>
      <c r="AE268" s="13">
        <v>1</v>
      </c>
      <c r="AF268" s="13">
        <v>1</v>
      </c>
      <c r="AG268" s="13">
        <v>1</v>
      </c>
      <c r="AH268" s="13">
        <v>1</v>
      </c>
      <c r="AI268" s="13">
        <v>1</v>
      </c>
      <c r="AJ268" s="13">
        <v>1</v>
      </c>
      <c r="AK268" s="13">
        <v>1</v>
      </c>
      <c r="AL268" s="13">
        <v>1</v>
      </c>
      <c r="AM268" s="13">
        <v>1</v>
      </c>
      <c r="AN268" s="13">
        <v>1</v>
      </c>
      <c r="AO268" s="13">
        <v>1</v>
      </c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22">
        <v>0</v>
      </c>
      <c r="BE268" s="22">
        <v>0</v>
      </c>
      <c r="BF268" s="22">
        <v>0.8</v>
      </c>
      <c r="BG268" s="22">
        <v>0.8</v>
      </c>
      <c r="BH268" s="22">
        <v>0</v>
      </c>
      <c r="BI268" s="22">
        <v>0.9</v>
      </c>
      <c r="BJ268" s="22">
        <v>0.9</v>
      </c>
      <c r="BK268" s="22">
        <v>0.9</v>
      </c>
      <c r="BL268" s="22">
        <v>0.9</v>
      </c>
      <c r="BM268" s="22">
        <v>0.9</v>
      </c>
      <c r="BN268" s="22">
        <v>1</v>
      </c>
      <c r="BO268" s="22">
        <v>1</v>
      </c>
      <c r="BP268" s="22">
        <v>1</v>
      </c>
      <c r="BQ268" s="22">
        <v>1</v>
      </c>
      <c r="BR268" s="22">
        <v>1</v>
      </c>
      <c r="BS268" s="22">
        <v>1</v>
      </c>
      <c r="BT268" s="22">
        <v>1</v>
      </c>
      <c r="BU268" s="22">
        <v>1</v>
      </c>
      <c r="BV268" s="22">
        <v>1</v>
      </c>
      <c r="BW268" s="22">
        <v>1</v>
      </c>
      <c r="BX268" s="22">
        <v>1</v>
      </c>
      <c r="BY268" s="22">
        <v>1</v>
      </c>
    </row>
    <row r="269" spans="1:80" hidden="1" outlineLevel="2">
      <c r="A269" s="14" t="s">
        <v>758</v>
      </c>
      <c r="B269" s="14" t="s">
        <v>759</v>
      </c>
      <c r="C269" s="15" t="s">
        <v>286</v>
      </c>
      <c r="D269" s="15" t="s">
        <v>660</v>
      </c>
      <c r="E269" s="15" t="s">
        <v>588</v>
      </c>
      <c r="F269" s="16">
        <f t="shared" si="18"/>
        <v>6248596.1240009815</v>
      </c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>
        <v>0.27</v>
      </c>
      <c r="Z269" s="13">
        <v>0.53</v>
      </c>
      <c r="AA269" s="13">
        <v>0.82</v>
      </c>
      <c r="AB269" s="13">
        <v>1</v>
      </c>
      <c r="AC269" s="13">
        <v>1</v>
      </c>
      <c r="AD269" s="13">
        <v>1</v>
      </c>
      <c r="AE269" s="13">
        <v>1</v>
      </c>
      <c r="AF269" s="13">
        <v>1</v>
      </c>
      <c r="AG269" s="13">
        <v>1</v>
      </c>
      <c r="AH269" s="13">
        <v>1</v>
      </c>
      <c r="AI269" s="13">
        <v>1</v>
      </c>
      <c r="AJ269" s="13">
        <v>1</v>
      </c>
      <c r="AK269" s="13">
        <v>1</v>
      </c>
      <c r="AL269" s="13">
        <v>1</v>
      </c>
      <c r="AM269" s="13">
        <v>1</v>
      </c>
      <c r="AN269" s="13">
        <v>1</v>
      </c>
      <c r="AO269" s="13">
        <v>1</v>
      </c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22">
        <v>0</v>
      </c>
      <c r="BE269" s="22">
        <v>0</v>
      </c>
      <c r="BF269" s="22">
        <v>0</v>
      </c>
      <c r="BG269" s="22">
        <v>0</v>
      </c>
      <c r="BH269" s="22">
        <v>0</v>
      </c>
      <c r="BI269" s="22">
        <v>0.9</v>
      </c>
      <c r="BJ269" s="22">
        <v>0.9</v>
      </c>
      <c r="BK269" s="22">
        <v>0.9</v>
      </c>
      <c r="BL269" s="22">
        <v>0.98</v>
      </c>
      <c r="BM269" s="22">
        <v>0.98</v>
      </c>
      <c r="BN269" s="22">
        <v>1</v>
      </c>
      <c r="BO269" s="22">
        <v>1</v>
      </c>
      <c r="BP269" s="22">
        <v>1</v>
      </c>
      <c r="BQ269" s="22">
        <v>1</v>
      </c>
      <c r="BR269" s="22">
        <v>1</v>
      </c>
      <c r="BS269" s="22">
        <v>1</v>
      </c>
      <c r="BT269" s="22">
        <v>1</v>
      </c>
      <c r="BU269" s="22">
        <v>1</v>
      </c>
      <c r="BV269" s="22">
        <v>1</v>
      </c>
      <c r="BW269" s="22">
        <v>1</v>
      </c>
      <c r="BX269" s="22">
        <v>1</v>
      </c>
      <c r="BY269" s="22">
        <v>1</v>
      </c>
    </row>
    <row r="270" spans="1:80" hidden="1" outlineLevel="2">
      <c r="A270" s="14" t="s">
        <v>760</v>
      </c>
      <c r="B270" s="14" t="s">
        <v>761</v>
      </c>
      <c r="C270" s="15" t="s">
        <v>340</v>
      </c>
      <c r="D270" s="15" t="s">
        <v>744</v>
      </c>
      <c r="E270" s="15" t="s">
        <v>721</v>
      </c>
      <c r="F270" s="16">
        <f t="shared" si="18"/>
        <v>6248596.1240009815</v>
      </c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>
        <v>1</v>
      </c>
      <c r="AC270" s="13">
        <v>1</v>
      </c>
      <c r="AD270" s="13">
        <v>1</v>
      </c>
      <c r="AE270" s="13">
        <v>1</v>
      </c>
      <c r="AF270" s="13">
        <v>1</v>
      </c>
      <c r="AG270" s="13">
        <v>1</v>
      </c>
      <c r="AH270" s="13">
        <v>1</v>
      </c>
      <c r="AI270" s="13">
        <v>1</v>
      </c>
      <c r="AJ270" s="13">
        <v>1</v>
      </c>
      <c r="AK270" s="13">
        <v>1</v>
      </c>
      <c r="AL270" s="13">
        <v>1</v>
      </c>
      <c r="AM270" s="13">
        <v>1</v>
      </c>
      <c r="AN270" s="13">
        <v>1</v>
      </c>
      <c r="AO270" s="13">
        <v>1</v>
      </c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22">
        <v>0</v>
      </c>
      <c r="BE270" s="22">
        <v>0</v>
      </c>
      <c r="BF270" s="22">
        <v>0</v>
      </c>
      <c r="BG270" s="22">
        <v>0</v>
      </c>
      <c r="BH270" s="22">
        <v>0</v>
      </c>
      <c r="BI270" s="22">
        <v>0</v>
      </c>
      <c r="BJ270" s="22">
        <v>0</v>
      </c>
      <c r="BK270" s="22">
        <v>0</v>
      </c>
      <c r="BL270" s="22">
        <v>0</v>
      </c>
      <c r="BM270" s="22">
        <v>0</v>
      </c>
      <c r="BN270" s="22">
        <v>1</v>
      </c>
      <c r="BO270" s="22">
        <v>1</v>
      </c>
      <c r="BP270" s="22">
        <v>1</v>
      </c>
      <c r="BQ270" s="22">
        <v>1</v>
      </c>
      <c r="BR270" s="22">
        <v>1</v>
      </c>
      <c r="BS270" s="22">
        <v>1</v>
      </c>
      <c r="BT270" s="22">
        <v>1</v>
      </c>
      <c r="BU270" s="22">
        <v>1</v>
      </c>
      <c r="BV270" s="22">
        <v>1</v>
      </c>
      <c r="BW270" s="22">
        <v>1</v>
      </c>
      <c r="BX270" s="22">
        <v>1</v>
      </c>
      <c r="BY270" s="22">
        <v>1</v>
      </c>
    </row>
    <row r="271" spans="1:80" s="19" customFormat="1" collapsed="1">
      <c r="A271" s="9" t="s">
        <v>762</v>
      </c>
      <c r="B271" s="9" t="s">
        <v>763</v>
      </c>
      <c r="C271" s="10" t="s">
        <v>764</v>
      </c>
      <c r="D271" s="10" t="s">
        <v>765</v>
      </c>
      <c r="E271" s="10" t="s">
        <v>766</v>
      </c>
      <c r="F271" s="11">
        <v>1403412580.2410524</v>
      </c>
      <c r="G271" s="12"/>
      <c r="H271" s="12"/>
      <c r="I271" s="12"/>
      <c r="J271" s="12"/>
      <c r="K271" s="12"/>
      <c r="L271" s="12"/>
      <c r="M271" s="12"/>
      <c r="N271" s="12">
        <v>0.01</v>
      </c>
      <c r="O271" s="12">
        <v>0.06</v>
      </c>
      <c r="P271" s="12">
        <v>0.1</v>
      </c>
      <c r="Q271" s="12">
        <v>0.15</v>
      </c>
      <c r="R271" s="12">
        <v>0.19</v>
      </c>
      <c r="S271" s="12">
        <v>0.23</v>
      </c>
      <c r="T271" s="12">
        <v>0.28000000000000003</v>
      </c>
      <c r="U271" s="12">
        <v>0.32</v>
      </c>
      <c r="V271" s="12">
        <v>0.37</v>
      </c>
      <c r="W271" s="12">
        <v>0.41</v>
      </c>
      <c r="X271" s="12">
        <v>0.46</v>
      </c>
      <c r="Y271" s="12">
        <v>0.5</v>
      </c>
      <c r="Z271" s="12">
        <v>0.54</v>
      </c>
      <c r="AA271" s="12">
        <v>0.59</v>
      </c>
      <c r="AB271" s="12">
        <v>0.63</v>
      </c>
      <c r="AC271" s="12">
        <v>0.68</v>
      </c>
      <c r="AD271" s="12">
        <v>0.72</v>
      </c>
      <c r="AE271" s="12">
        <v>0.77</v>
      </c>
      <c r="AF271" s="12">
        <v>0.81</v>
      </c>
      <c r="AG271" s="12">
        <v>0.84</v>
      </c>
      <c r="AH271" s="12">
        <v>0.89</v>
      </c>
      <c r="AI271" s="12">
        <v>0.94</v>
      </c>
      <c r="AJ271" s="12">
        <v>0.99</v>
      </c>
      <c r="AK271" s="12">
        <v>1</v>
      </c>
      <c r="AL271" s="12">
        <v>1</v>
      </c>
      <c r="AM271" s="12">
        <v>1</v>
      </c>
      <c r="AN271" s="12">
        <v>1</v>
      </c>
      <c r="AO271" s="12">
        <v>1</v>
      </c>
      <c r="AQ271" s="12"/>
      <c r="AR271" s="12"/>
      <c r="AS271" s="12"/>
      <c r="AT271" s="12"/>
      <c r="AU271" s="12"/>
      <c r="AV271" s="12"/>
      <c r="AW271" s="12"/>
      <c r="AX271" s="12">
        <v>0.01</v>
      </c>
      <c r="AY271" s="12">
        <v>0.06</v>
      </c>
      <c r="AZ271" s="12">
        <v>0.1</v>
      </c>
      <c r="BA271" s="12">
        <v>0.15</v>
      </c>
      <c r="BB271" s="12">
        <v>0.19</v>
      </c>
      <c r="BC271" s="12">
        <v>0.23</v>
      </c>
      <c r="BD271" s="12">
        <v>0.28000000000000003</v>
      </c>
      <c r="BE271" s="12">
        <v>0.32</v>
      </c>
      <c r="BF271" s="12">
        <v>0.37</v>
      </c>
      <c r="BG271" s="12">
        <v>0.41</v>
      </c>
      <c r="BH271" s="12">
        <v>0.46</v>
      </c>
      <c r="BI271" s="12">
        <v>0.5</v>
      </c>
      <c r="BJ271" s="12">
        <v>0.54</v>
      </c>
      <c r="BK271" s="21">
        <v>0.59</v>
      </c>
      <c r="BL271" s="21">
        <v>0.63</v>
      </c>
      <c r="BM271" s="21">
        <v>0.68</v>
      </c>
      <c r="BN271" s="21">
        <v>0.72</v>
      </c>
      <c r="BO271" s="21">
        <v>0.77</v>
      </c>
      <c r="BP271" s="21">
        <v>0.81</v>
      </c>
      <c r="BQ271" s="21">
        <v>0.84</v>
      </c>
      <c r="BR271" s="21">
        <v>0.89</v>
      </c>
      <c r="BS271" s="21">
        <v>0.93</v>
      </c>
      <c r="BT271" s="21">
        <v>0.98</v>
      </c>
      <c r="BU271" s="21">
        <v>1</v>
      </c>
      <c r="BV271" s="21">
        <v>1</v>
      </c>
      <c r="BW271" s="21">
        <v>1</v>
      </c>
      <c r="BX271" s="21">
        <v>1</v>
      </c>
      <c r="BY271" s="21">
        <v>1</v>
      </c>
      <c r="CB271" s="25"/>
    </row>
    <row r="272" spans="1:80" s="19" customFormat="1" collapsed="1">
      <c r="A272" s="9" t="s">
        <v>767</v>
      </c>
      <c r="B272" s="9" t="s">
        <v>768</v>
      </c>
      <c r="C272" s="10" t="s">
        <v>769</v>
      </c>
      <c r="D272" s="10" t="s">
        <v>122</v>
      </c>
      <c r="E272" s="10" t="s">
        <v>770</v>
      </c>
      <c r="F272" s="11">
        <f>+F273+F276</f>
        <v>1682636856.648</v>
      </c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>
        <v>0.02</v>
      </c>
      <c r="R272" s="12">
        <v>0.04</v>
      </c>
      <c r="S272" s="12">
        <v>7.0000000000000007E-2</v>
      </c>
      <c r="T272" s="12">
        <v>0.15</v>
      </c>
      <c r="U272" s="12">
        <v>0.21</v>
      </c>
      <c r="V272" s="12">
        <v>0.26</v>
      </c>
      <c r="W272" s="12">
        <v>0.33</v>
      </c>
      <c r="X272" s="12">
        <v>0.42</v>
      </c>
      <c r="Y272" s="12">
        <v>0.53</v>
      </c>
      <c r="Z272" s="12">
        <v>0.6</v>
      </c>
      <c r="AA272" s="12">
        <v>0.7</v>
      </c>
      <c r="AB272" s="12">
        <v>0.81</v>
      </c>
      <c r="AC272" s="12">
        <v>0.88</v>
      </c>
      <c r="AD272" s="12">
        <v>0.92</v>
      </c>
      <c r="AE272" s="12">
        <v>0.95</v>
      </c>
      <c r="AF272" s="12">
        <v>0.97</v>
      </c>
      <c r="AG272" s="12">
        <v>0.97</v>
      </c>
      <c r="AH272" s="12">
        <v>0.99</v>
      </c>
      <c r="AI272" s="12">
        <v>0.99</v>
      </c>
      <c r="AJ272" s="12">
        <v>0.99</v>
      </c>
      <c r="AK272" s="12">
        <v>0.99</v>
      </c>
      <c r="AL272" s="12">
        <v>1</v>
      </c>
      <c r="AM272" s="12">
        <v>1</v>
      </c>
      <c r="AN272" s="12">
        <v>1</v>
      </c>
      <c r="AO272" s="12">
        <v>1</v>
      </c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>
        <v>0.01</v>
      </c>
      <c r="BB272" s="12">
        <v>0.03</v>
      </c>
      <c r="BC272" s="12">
        <v>7.0000000000000007E-2</v>
      </c>
      <c r="BD272" s="12">
        <v>0.09</v>
      </c>
      <c r="BE272" s="12">
        <v>0.24</v>
      </c>
      <c r="BF272" s="12">
        <v>0.31</v>
      </c>
      <c r="BG272" s="12">
        <v>0.31</v>
      </c>
      <c r="BH272" s="12">
        <v>0.44</v>
      </c>
      <c r="BI272" s="12">
        <v>0.5</v>
      </c>
      <c r="BJ272" s="12">
        <v>0.6</v>
      </c>
      <c r="BK272" s="21">
        <v>0.63</v>
      </c>
      <c r="BL272" s="21">
        <v>0.76</v>
      </c>
      <c r="BM272" s="21">
        <v>0.78</v>
      </c>
      <c r="BN272" s="21">
        <v>0.91</v>
      </c>
      <c r="BO272" s="21">
        <v>0.89</v>
      </c>
      <c r="BP272" s="21">
        <v>0.89</v>
      </c>
      <c r="BQ272" s="21">
        <v>0.93</v>
      </c>
      <c r="BR272" s="21">
        <v>0.97</v>
      </c>
      <c r="BS272" s="21">
        <v>0.97</v>
      </c>
      <c r="BT272" s="21">
        <v>0.99</v>
      </c>
      <c r="BU272" s="21">
        <v>0.97</v>
      </c>
      <c r="BV272" s="21">
        <v>0.99</v>
      </c>
      <c r="BW272" s="21">
        <v>0.99</v>
      </c>
      <c r="BX272" s="21">
        <v>0.99</v>
      </c>
      <c r="BY272" s="21">
        <v>0.99</v>
      </c>
    </row>
    <row r="273" spans="1:80" hidden="1" outlineLevel="1">
      <c r="A273" s="5" t="s">
        <v>771</v>
      </c>
      <c r="B273" s="5" t="s">
        <v>145</v>
      </c>
      <c r="C273" s="6" t="s">
        <v>260</v>
      </c>
      <c r="D273" s="6" t="s">
        <v>122</v>
      </c>
      <c r="E273" s="6" t="s">
        <v>430</v>
      </c>
      <c r="F273" s="7">
        <v>0</v>
      </c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>
        <v>0.77</v>
      </c>
      <c r="R273" s="13">
        <v>1</v>
      </c>
      <c r="S273" s="13">
        <v>1</v>
      </c>
      <c r="T273" s="13">
        <v>1</v>
      </c>
      <c r="U273" s="13">
        <v>1</v>
      </c>
      <c r="V273" s="13">
        <v>1</v>
      </c>
      <c r="W273" s="13">
        <v>1</v>
      </c>
      <c r="X273" s="13">
        <v>1</v>
      </c>
      <c r="Y273" s="13">
        <v>1</v>
      </c>
      <c r="Z273" s="13">
        <v>1</v>
      </c>
      <c r="AA273" s="13">
        <v>1</v>
      </c>
      <c r="AB273" s="13">
        <v>1</v>
      </c>
      <c r="AC273" s="13">
        <v>1</v>
      </c>
      <c r="AD273" s="13">
        <v>1</v>
      </c>
      <c r="AE273" s="13">
        <v>1</v>
      </c>
      <c r="AF273" s="13">
        <v>1</v>
      </c>
      <c r="AG273" s="13">
        <v>1</v>
      </c>
      <c r="AH273" s="13">
        <v>1</v>
      </c>
      <c r="AI273" s="13">
        <v>1</v>
      </c>
      <c r="AJ273" s="13">
        <v>1</v>
      </c>
      <c r="AK273" s="13">
        <v>1</v>
      </c>
      <c r="AL273" s="13">
        <v>1</v>
      </c>
      <c r="AM273" s="13">
        <v>1</v>
      </c>
      <c r="AN273" s="13">
        <v>1</v>
      </c>
      <c r="AO273" s="13">
        <v>1</v>
      </c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>
        <v>0.3</v>
      </c>
      <c r="BB273" s="13">
        <v>1</v>
      </c>
      <c r="BC273" s="13">
        <v>1</v>
      </c>
      <c r="BD273" s="22">
        <v>1</v>
      </c>
      <c r="BE273" s="22">
        <v>1</v>
      </c>
      <c r="BF273" s="22">
        <v>1</v>
      </c>
      <c r="BG273" s="22">
        <v>1</v>
      </c>
      <c r="BH273" s="20">
        <v>1</v>
      </c>
      <c r="BI273" s="20">
        <v>1</v>
      </c>
      <c r="BJ273" s="20">
        <v>1</v>
      </c>
      <c r="BK273" s="20">
        <v>1</v>
      </c>
      <c r="BL273" s="20">
        <v>0.98</v>
      </c>
      <c r="BM273" s="20">
        <v>1</v>
      </c>
      <c r="BN273" s="20">
        <v>1</v>
      </c>
      <c r="BO273" s="20">
        <v>1</v>
      </c>
      <c r="BP273" s="20">
        <v>1</v>
      </c>
      <c r="BQ273" s="20">
        <v>1</v>
      </c>
      <c r="BR273" s="20">
        <v>1</v>
      </c>
      <c r="BS273" s="20">
        <v>1</v>
      </c>
      <c r="BT273" s="20">
        <v>1</v>
      </c>
      <c r="BU273" s="20">
        <v>1</v>
      </c>
      <c r="BV273" s="20">
        <v>1</v>
      </c>
      <c r="BW273" s="20">
        <v>1</v>
      </c>
      <c r="BX273" s="20">
        <v>1</v>
      </c>
      <c r="BY273" s="20">
        <v>1</v>
      </c>
    </row>
    <row r="274" spans="1:80" hidden="1" outlineLevel="2">
      <c r="A274" s="14" t="s">
        <v>772</v>
      </c>
      <c r="B274" s="14" t="s">
        <v>773</v>
      </c>
      <c r="C274" s="15" t="s">
        <v>157</v>
      </c>
      <c r="D274" s="15" t="s">
        <v>122</v>
      </c>
      <c r="E274" s="15" t="s">
        <v>128</v>
      </c>
      <c r="F274" s="16">
        <v>0</v>
      </c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>
        <v>1</v>
      </c>
      <c r="R274" s="13">
        <v>1</v>
      </c>
      <c r="S274" s="13">
        <v>1</v>
      </c>
      <c r="T274" s="13">
        <v>1</v>
      </c>
      <c r="U274" s="13">
        <v>1</v>
      </c>
      <c r="V274" s="13">
        <v>1</v>
      </c>
      <c r="W274" s="13">
        <v>1</v>
      </c>
      <c r="X274" s="13">
        <v>1</v>
      </c>
      <c r="Y274" s="13">
        <v>1</v>
      </c>
      <c r="Z274" s="13">
        <v>1</v>
      </c>
      <c r="AA274" s="13">
        <v>1</v>
      </c>
      <c r="AB274" s="13">
        <v>1</v>
      </c>
      <c r="AC274" s="13">
        <v>1</v>
      </c>
      <c r="AD274" s="13">
        <v>1</v>
      </c>
      <c r="AE274" s="13">
        <v>1</v>
      </c>
      <c r="AF274" s="13">
        <v>1</v>
      </c>
      <c r="AG274" s="13">
        <v>1</v>
      </c>
      <c r="AH274" s="13">
        <v>1</v>
      </c>
      <c r="AI274" s="13">
        <v>1</v>
      </c>
      <c r="AJ274" s="13">
        <v>1</v>
      </c>
      <c r="AK274" s="13">
        <v>1</v>
      </c>
      <c r="AL274" s="13">
        <v>1</v>
      </c>
      <c r="AM274" s="13">
        <v>1</v>
      </c>
      <c r="AN274" s="13">
        <v>1</v>
      </c>
      <c r="AO274" s="13">
        <v>1</v>
      </c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>
        <v>0.67</v>
      </c>
      <c r="BB274" s="13">
        <v>1</v>
      </c>
      <c r="BC274" s="13">
        <v>1</v>
      </c>
      <c r="BD274" s="22">
        <v>1</v>
      </c>
      <c r="BE274" s="22">
        <v>1</v>
      </c>
      <c r="BF274" s="22">
        <v>1</v>
      </c>
      <c r="BG274" s="22">
        <v>1</v>
      </c>
      <c r="BH274" s="22">
        <v>1</v>
      </c>
      <c r="BI274" s="22">
        <v>1</v>
      </c>
      <c r="BJ274" s="22">
        <v>1</v>
      </c>
      <c r="BK274" s="22">
        <v>1</v>
      </c>
      <c r="BL274" s="22">
        <v>0.95</v>
      </c>
      <c r="BM274" s="22">
        <v>1</v>
      </c>
      <c r="BN274" s="22">
        <v>1</v>
      </c>
      <c r="BO274" s="22">
        <v>1</v>
      </c>
      <c r="BP274" s="22">
        <v>1</v>
      </c>
      <c r="BQ274" s="22">
        <v>1</v>
      </c>
      <c r="BR274" s="22">
        <v>1</v>
      </c>
      <c r="BS274" s="22">
        <v>1</v>
      </c>
      <c r="BT274" s="22">
        <v>1</v>
      </c>
      <c r="BU274" s="22">
        <v>1</v>
      </c>
      <c r="BV274" s="22">
        <v>1</v>
      </c>
      <c r="BW274" s="22">
        <v>1</v>
      </c>
      <c r="BX274" s="22">
        <v>1</v>
      </c>
      <c r="BY274" s="22">
        <v>1</v>
      </c>
    </row>
    <row r="275" spans="1:80" hidden="1" outlineLevel="2">
      <c r="A275" s="14" t="s">
        <v>774</v>
      </c>
      <c r="B275" s="14" t="s">
        <v>775</v>
      </c>
      <c r="C275" s="15" t="s">
        <v>776</v>
      </c>
      <c r="D275" s="15" t="s">
        <v>128</v>
      </c>
      <c r="E275" s="15" t="s">
        <v>430</v>
      </c>
      <c r="F275" s="16">
        <v>0</v>
      </c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>
        <v>0.56999999999999995</v>
      </c>
      <c r="R275" s="13">
        <v>1</v>
      </c>
      <c r="S275" s="13">
        <v>1</v>
      </c>
      <c r="T275" s="13">
        <v>1</v>
      </c>
      <c r="U275" s="13">
        <v>1</v>
      </c>
      <c r="V275" s="13">
        <v>1</v>
      </c>
      <c r="W275" s="13">
        <v>1</v>
      </c>
      <c r="X275" s="13">
        <v>1</v>
      </c>
      <c r="Y275" s="13">
        <v>1</v>
      </c>
      <c r="Z275" s="13">
        <v>1</v>
      </c>
      <c r="AA275" s="13">
        <v>1</v>
      </c>
      <c r="AB275" s="13">
        <v>1</v>
      </c>
      <c r="AC275" s="13">
        <v>1</v>
      </c>
      <c r="AD275" s="13">
        <v>1</v>
      </c>
      <c r="AE275" s="13">
        <v>1</v>
      </c>
      <c r="AF275" s="13">
        <v>1</v>
      </c>
      <c r="AG275" s="13">
        <v>1</v>
      </c>
      <c r="AH275" s="13">
        <v>1</v>
      </c>
      <c r="AI275" s="13">
        <v>1</v>
      </c>
      <c r="AJ275" s="13">
        <v>1</v>
      </c>
      <c r="AK275" s="13">
        <v>1</v>
      </c>
      <c r="AL275" s="13">
        <v>1</v>
      </c>
      <c r="AM275" s="13">
        <v>1</v>
      </c>
      <c r="AN275" s="13">
        <v>1</v>
      </c>
      <c r="AO275" s="13">
        <v>1</v>
      </c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>
        <v>1</v>
      </c>
      <c r="BC275" s="13">
        <v>1</v>
      </c>
      <c r="BD275" s="22">
        <v>1</v>
      </c>
      <c r="BE275" s="22">
        <v>1</v>
      </c>
      <c r="BF275" s="22">
        <v>1</v>
      </c>
      <c r="BG275" s="22">
        <v>1</v>
      </c>
      <c r="BH275" s="22">
        <v>1</v>
      </c>
      <c r="BI275" s="22">
        <v>1</v>
      </c>
      <c r="BJ275" s="22">
        <v>1</v>
      </c>
      <c r="BK275" s="22">
        <v>1</v>
      </c>
      <c r="BL275" s="22">
        <v>1</v>
      </c>
      <c r="BM275" s="22">
        <v>1</v>
      </c>
      <c r="BN275" s="22">
        <v>1</v>
      </c>
      <c r="BO275" s="22">
        <v>1</v>
      </c>
      <c r="BP275" s="22">
        <v>1</v>
      </c>
      <c r="BQ275" s="22">
        <v>1</v>
      </c>
      <c r="BR275" s="22">
        <v>1</v>
      </c>
      <c r="BS275" s="22">
        <v>1</v>
      </c>
      <c r="BT275" s="22">
        <v>1</v>
      </c>
      <c r="BU275" s="22">
        <v>1</v>
      </c>
      <c r="BV275" s="22">
        <v>1</v>
      </c>
      <c r="BW275" s="22">
        <v>1</v>
      </c>
      <c r="BX275" s="22">
        <v>1</v>
      </c>
      <c r="BY275" s="22">
        <v>1</v>
      </c>
    </row>
    <row r="276" spans="1:80" hidden="1" outlineLevel="1">
      <c r="A276" s="5" t="s">
        <v>777</v>
      </c>
      <c r="B276" s="5" t="s">
        <v>349</v>
      </c>
      <c r="C276" s="6" t="s">
        <v>778</v>
      </c>
      <c r="D276" s="6" t="s">
        <v>128</v>
      </c>
      <c r="E276" s="6" t="s">
        <v>770</v>
      </c>
      <c r="F276" s="7">
        <f>+F277+F289+F314+F320+F366</f>
        <v>1682636856.648</v>
      </c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>
        <v>0.01</v>
      </c>
      <c r="R276" s="13">
        <v>0.02</v>
      </c>
      <c r="S276" s="13">
        <v>0.05</v>
      </c>
      <c r="T276" s="13">
        <v>0.13</v>
      </c>
      <c r="U276" s="13">
        <v>0.2</v>
      </c>
      <c r="V276" s="13">
        <v>0.25</v>
      </c>
      <c r="W276" s="13">
        <v>0.31</v>
      </c>
      <c r="X276" s="13">
        <v>0.41</v>
      </c>
      <c r="Y276" s="13">
        <v>0.52</v>
      </c>
      <c r="Z276" s="13">
        <v>0.59</v>
      </c>
      <c r="AA276" s="13">
        <v>0.69</v>
      </c>
      <c r="AB276" s="13">
        <v>0.8</v>
      </c>
      <c r="AC276" s="13">
        <v>0.88</v>
      </c>
      <c r="AD276" s="13">
        <v>0.92</v>
      </c>
      <c r="AE276" s="13">
        <v>0.95</v>
      </c>
      <c r="AF276" s="13">
        <v>0.96</v>
      </c>
      <c r="AG276" s="13">
        <v>0.97</v>
      </c>
      <c r="AH276" s="13">
        <v>0.99</v>
      </c>
      <c r="AI276" s="13">
        <v>0.99</v>
      </c>
      <c r="AJ276" s="13">
        <v>0.99</v>
      </c>
      <c r="AK276" s="13">
        <v>0.99</v>
      </c>
      <c r="AL276" s="13">
        <v>1</v>
      </c>
      <c r="AM276" s="13">
        <v>1</v>
      </c>
      <c r="AN276" s="13">
        <v>1</v>
      </c>
      <c r="AO276" s="13">
        <v>1</v>
      </c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>
        <v>0.02</v>
      </c>
      <c r="BC276" s="13">
        <v>0.05</v>
      </c>
      <c r="BD276" s="22">
        <v>7.0000000000000007E-2</v>
      </c>
      <c r="BE276" s="22">
        <v>0.23</v>
      </c>
      <c r="BF276" s="22">
        <v>0.3</v>
      </c>
      <c r="BG276" s="22">
        <v>0.3</v>
      </c>
      <c r="BH276" s="20">
        <v>0.43</v>
      </c>
      <c r="BI276" s="20">
        <v>0.49</v>
      </c>
      <c r="BJ276" s="20">
        <v>0.59</v>
      </c>
      <c r="BK276" s="20">
        <v>0.62</v>
      </c>
      <c r="BL276" s="20">
        <v>0.75</v>
      </c>
      <c r="BM276" s="20">
        <v>0.77</v>
      </c>
      <c r="BN276" s="20">
        <v>0.91</v>
      </c>
      <c r="BO276" s="20">
        <v>0.89</v>
      </c>
      <c r="BP276" s="20">
        <v>0.89</v>
      </c>
      <c r="BQ276" s="20">
        <v>0.93</v>
      </c>
      <c r="BR276" s="20">
        <v>0.97</v>
      </c>
      <c r="BS276" s="20">
        <v>0.97</v>
      </c>
      <c r="BT276" s="20">
        <v>0.99</v>
      </c>
      <c r="BU276" s="20">
        <v>0.97</v>
      </c>
      <c r="BV276" s="20">
        <v>0.99</v>
      </c>
      <c r="BW276" s="20">
        <v>0.99</v>
      </c>
      <c r="BX276" s="20">
        <v>0.99</v>
      </c>
      <c r="BY276" s="20">
        <v>0.99</v>
      </c>
    </row>
    <row r="277" spans="1:80" hidden="1" outlineLevel="2">
      <c r="A277" s="5" t="s">
        <v>779</v>
      </c>
      <c r="B277" s="5" t="s">
        <v>780</v>
      </c>
      <c r="C277" s="6" t="s">
        <v>778</v>
      </c>
      <c r="D277" s="6" t="s">
        <v>128</v>
      </c>
      <c r="E277" s="6" t="s">
        <v>770</v>
      </c>
      <c r="F277" s="7">
        <f>+F278+F284+F285+F286</f>
        <v>401161417.46149999</v>
      </c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>
        <v>0.02</v>
      </c>
      <c r="R277" s="13">
        <v>0.09</v>
      </c>
      <c r="S277" s="13">
        <v>0.16</v>
      </c>
      <c r="T277" s="13">
        <v>0.23</v>
      </c>
      <c r="U277" s="13">
        <v>0.23</v>
      </c>
      <c r="V277" s="13">
        <v>0.23</v>
      </c>
      <c r="W277" s="13">
        <v>0.3</v>
      </c>
      <c r="X277" s="13">
        <v>0.43</v>
      </c>
      <c r="Y277" s="13">
        <v>0.56999999999999995</v>
      </c>
      <c r="Z277" s="13">
        <v>0.68</v>
      </c>
      <c r="AA277" s="13">
        <v>0.77</v>
      </c>
      <c r="AB277" s="13">
        <v>0.82</v>
      </c>
      <c r="AC277" s="13">
        <v>0.82</v>
      </c>
      <c r="AD277" s="13">
        <v>0.88</v>
      </c>
      <c r="AE277" s="13">
        <v>0.95</v>
      </c>
      <c r="AF277" s="13">
        <v>0.95</v>
      </c>
      <c r="AG277" s="13">
        <v>0.95</v>
      </c>
      <c r="AH277" s="13">
        <v>0.95</v>
      </c>
      <c r="AI277" s="13">
        <v>0.95</v>
      </c>
      <c r="AJ277" s="13">
        <v>0.95</v>
      </c>
      <c r="AK277" s="13">
        <v>0.95</v>
      </c>
      <c r="AL277" s="13">
        <v>1</v>
      </c>
      <c r="AM277" s="13">
        <v>1</v>
      </c>
      <c r="AN277" s="13">
        <v>1</v>
      </c>
      <c r="AO277" s="13">
        <v>1</v>
      </c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>
        <v>0.06</v>
      </c>
      <c r="BC277" s="13">
        <v>0.16</v>
      </c>
      <c r="BD277" s="22">
        <v>0.19</v>
      </c>
      <c r="BE277" s="22">
        <v>0.35</v>
      </c>
      <c r="BF277" s="22">
        <v>0.19</v>
      </c>
      <c r="BG277" s="22">
        <v>0.19</v>
      </c>
      <c r="BH277" s="20">
        <v>0.45</v>
      </c>
      <c r="BI277" s="20">
        <v>0.44</v>
      </c>
      <c r="BJ277" s="20">
        <v>0.54</v>
      </c>
      <c r="BK277" s="20">
        <v>0.6</v>
      </c>
      <c r="BL277" s="20">
        <v>0.77</v>
      </c>
      <c r="BM277" s="20">
        <v>0.77</v>
      </c>
      <c r="BN277" s="20">
        <v>0.85</v>
      </c>
      <c r="BO277" s="20">
        <v>0.82</v>
      </c>
      <c r="BP277" s="20">
        <v>0.82</v>
      </c>
      <c r="BQ277" s="20">
        <v>0.92</v>
      </c>
      <c r="BR277" s="20">
        <v>0.96</v>
      </c>
      <c r="BS277" s="20">
        <v>0.96</v>
      </c>
      <c r="BT277" s="20">
        <v>0.98</v>
      </c>
      <c r="BU277" s="20">
        <v>1</v>
      </c>
      <c r="BV277" s="20">
        <v>0.98</v>
      </c>
      <c r="BW277" s="20">
        <v>0.98</v>
      </c>
      <c r="BX277" s="20">
        <v>0.98</v>
      </c>
      <c r="BY277" s="20">
        <v>0.99</v>
      </c>
    </row>
    <row r="278" spans="1:80" hidden="1" outlineLevel="3">
      <c r="A278" s="5" t="s">
        <v>781</v>
      </c>
      <c r="B278" s="5" t="s">
        <v>782</v>
      </c>
      <c r="C278" s="6" t="s">
        <v>778</v>
      </c>
      <c r="D278" s="6" t="s">
        <v>128</v>
      </c>
      <c r="E278" s="6" t="s">
        <v>770</v>
      </c>
      <c r="F278" s="7">
        <v>149513672.9515</v>
      </c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>
        <v>0.08</v>
      </c>
      <c r="R278" s="13">
        <v>0.33</v>
      </c>
      <c r="S278" s="13">
        <v>0.56999999999999995</v>
      </c>
      <c r="T278" s="13">
        <v>0.82</v>
      </c>
      <c r="U278" s="13">
        <v>0.82</v>
      </c>
      <c r="V278" s="13">
        <v>0.82</v>
      </c>
      <c r="W278" s="13">
        <v>0.82</v>
      </c>
      <c r="X278" s="13">
        <v>0.82</v>
      </c>
      <c r="Y278" s="13">
        <v>0.82</v>
      </c>
      <c r="Z278" s="13">
        <v>0.82</v>
      </c>
      <c r="AA278" s="13">
        <v>0.82</v>
      </c>
      <c r="AB278" s="13">
        <v>0.82</v>
      </c>
      <c r="AC278" s="13">
        <v>0.82</v>
      </c>
      <c r="AD278" s="13">
        <v>0.82</v>
      </c>
      <c r="AE278" s="13">
        <v>0.82</v>
      </c>
      <c r="AF278" s="13">
        <v>0.82</v>
      </c>
      <c r="AG278" s="13">
        <v>0.82</v>
      </c>
      <c r="AH278" s="13">
        <v>0.82</v>
      </c>
      <c r="AI278" s="13">
        <v>0.82</v>
      </c>
      <c r="AJ278" s="13">
        <v>0.82</v>
      </c>
      <c r="AK278" s="13">
        <v>0.82</v>
      </c>
      <c r="AL278" s="13">
        <v>1</v>
      </c>
      <c r="AM278" s="13">
        <v>1</v>
      </c>
      <c r="AN278" s="13">
        <v>1</v>
      </c>
      <c r="AO278" s="13">
        <v>1</v>
      </c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>
        <v>0.22</v>
      </c>
      <c r="BC278" s="13">
        <v>0.56999999999999995</v>
      </c>
      <c r="BD278" s="22">
        <v>0.69</v>
      </c>
      <c r="BE278" s="22">
        <v>1</v>
      </c>
      <c r="BF278" s="22">
        <v>0.7</v>
      </c>
      <c r="BG278" s="22">
        <v>0.7</v>
      </c>
      <c r="BH278" s="20">
        <v>0.78</v>
      </c>
      <c r="BI278" s="20">
        <v>0.78</v>
      </c>
      <c r="BJ278" s="20">
        <v>0.78</v>
      </c>
      <c r="BK278" s="20">
        <v>0.78</v>
      </c>
      <c r="BL278" s="20">
        <v>0.78</v>
      </c>
      <c r="BM278" s="20">
        <v>0.78</v>
      </c>
      <c r="BN278" s="20">
        <v>0.82</v>
      </c>
      <c r="BO278" s="20">
        <v>0.78</v>
      </c>
      <c r="BP278" s="20">
        <v>0.78</v>
      </c>
      <c r="BQ278" s="20">
        <v>0.81</v>
      </c>
      <c r="BR278" s="20">
        <v>0.9</v>
      </c>
      <c r="BS278" s="20">
        <v>0.9</v>
      </c>
      <c r="BT278" s="20">
        <v>0.93</v>
      </c>
      <c r="BU278" s="20">
        <v>1</v>
      </c>
      <c r="BV278" s="20">
        <v>0.93</v>
      </c>
      <c r="BW278" s="20">
        <v>0.93</v>
      </c>
      <c r="BX278" s="20">
        <v>0.93</v>
      </c>
      <c r="BY278" s="20">
        <v>0.96</v>
      </c>
      <c r="CB278" s="24"/>
    </row>
    <row r="279" spans="1:80" hidden="1" outlineLevel="3">
      <c r="A279" s="14" t="s">
        <v>783</v>
      </c>
      <c r="B279" s="14" t="s">
        <v>784</v>
      </c>
      <c r="C279" s="15" t="s">
        <v>340</v>
      </c>
      <c r="D279" s="15" t="s">
        <v>128</v>
      </c>
      <c r="E279" s="15" t="s">
        <v>239</v>
      </c>
      <c r="F279" s="16">
        <f>+$F$278/5</f>
        <v>29902734.590300001</v>
      </c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>
        <v>0.8</v>
      </c>
      <c r="R279" s="13">
        <v>1</v>
      </c>
      <c r="S279" s="13">
        <v>1</v>
      </c>
      <c r="T279" s="13">
        <v>1</v>
      </c>
      <c r="U279" s="13">
        <v>1</v>
      </c>
      <c r="V279" s="13">
        <v>1</v>
      </c>
      <c r="W279" s="13">
        <v>1</v>
      </c>
      <c r="X279" s="13">
        <v>1</v>
      </c>
      <c r="Y279" s="13">
        <v>1</v>
      </c>
      <c r="Z279" s="13">
        <v>1</v>
      </c>
      <c r="AA279" s="13">
        <v>1</v>
      </c>
      <c r="AB279" s="13">
        <v>1</v>
      </c>
      <c r="AC279" s="13">
        <v>1</v>
      </c>
      <c r="AD279" s="13">
        <v>1</v>
      </c>
      <c r="AE279" s="13">
        <v>1</v>
      </c>
      <c r="AF279" s="13">
        <v>1</v>
      </c>
      <c r="AG279" s="13">
        <v>1</v>
      </c>
      <c r="AH279" s="13">
        <v>1</v>
      </c>
      <c r="AI279" s="13">
        <v>1</v>
      </c>
      <c r="AJ279" s="13">
        <v>1</v>
      </c>
      <c r="AK279" s="13">
        <v>1</v>
      </c>
      <c r="AL279" s="13">
        <v>1</v>
      </c>
      <c r="AM279" s="13">
        <v>1</v>
      </c>
      <c r="AN279" s="13">
        <v>1</v>
      </c>
      <c r="AO279" s="13">
        <v>1</v>
      </c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>
        <v>1</v>
      </c>
      <c r="BC279" s="13">
        <v>1</v>
      </c>
      <c r="BD279" s="22">
        <v>1</v>
      </c>
      <c r="BE279" s="22">
        <v>1</v>
      </c>
      <c r="BF279" s="22">
        <v>1</v>
      </c>
      <c r="BG279" s="22">
        <v>1</v>
      </c>
      <c r="BH279" s="22">
        <v>1</v>
      </c>
      <c r="BI279" s="22">
        <v>1</v>
      </c>
      <c r="BJ279" s="22">
        <v>1</v>
      </c>
      <c r="BK279" s="22">
        <v>1</v>
      </c>
      <c r="BL279" s="22">
        <v>1</v>
      </c>
      <c r="BM279" s="22">
        <v>1</v>
      </c>
      <c r="BN279" s="22">
        <v>1</v>
      </c>
      <c r="BO279" s="22">
        <v>1</v>
      </c>
      <c r="BP279" s="22">
        <v>1</v>
      </c>
      <c r="BQ279" s="22">
        <v>1</v>
      </c>
      <c r="BR279" s="22">
        <v>1</v>
      </c>
      <c r="BS279" s="22">
        <v>1</v>
      </c>
      <c r="BT279" s="22">
        <v>1</v>
      </c>
      <c r="BU279" s="22">
        <v>1</v>
      </c>
      <c r="BV279" s="22">
        <v>1</v>
      </c>
      <c r="BW279" s="22">
        <v>1</v>
      </c>
      <c r="BX279" s="22">
        <v>1</v>
      </c>
      <c r="BY279" s="22">
        <v>1</v>
      </c>
    </row>
    <row r="280" spans="1:80" hidden="1" outlineLevel="3">
      <c r="A280" s="14" t="s">
        <v>785</v>
      </c>
      <c r="B280" s="14" t="s">
        <v>786</v>
      </c>
      <c r="C280" s="15" t="s">
        <v>260</v>
      </c>
      <c r="D280" s="15" t="s">
        <v>242</v>
      </c>
      <c r="E280" s="15" t="s">
        <v>787</v>
      </c>
      <c r="F280" s="16">
        <f>+$F$278/5</f>
        <v>29902734.590300001</v>
      </c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>
        <v>1</v>
      </c>
      <c r="S280" s="13">
        <v>1</v>
      </c>
      <c r="T280" s="13">
        <v>1</v>
      </c>
      <c r="U280" s="13">
        <v>1</v>
      </c>
      <c r="V280" s="13">
        <v>1</v>
      </c>
      <c r="W280" s="13">
        <v>1</v>
      </c>
      <c r="X280" s="13">
        <v>1</v>
      </c>
      <c r="Y280" s="13">
        <v>1</v>
      </c>
      <c r="Z280" s="13">
        <v>1</v>
      </c>
      <c r="AA280" s="13">
        <v>1</v>
      </c>
      <c r="AB280" s="13">
        <v>1</v>
      </c>
      <c r="AC280" s="13">
        <v>1</v>
      </c>
      <c r="AD280" s="13">
        <v>1</v>
      </c>
      <c r="AE280" s="13">
        <v>1</v>
      </c>
      <c r="AF280" s="13">
        <v>1</v>
      </c>
      <c r="AG280" s="13">
        <v>1</v>
      </c>
      <c r="AH280" s="13">
        <v>1</v>
      </c>
      <c r="AI280" s="13">
        <v>1</v>
      </c>
      <c r="AJ280" s="13">
        <v>1</v>
      </c>
      <c r="AK280" s="13">
        <v>1</v>
      </c>
      <c r="AL280" s="13">
        <v>1</v>
      </c>
      <c r="AM280" s="13">
        <v>1</v>
      </c>
      <c r="AN280" s="13">
        <v>1</v>
      </c>
      <c r="AO280" s="13">
        <v>1</v>
      </c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>
        <v>0.5</v>
      </c>
      <c r="BC280" s="13">
        <v>1</v>
      </c>
      <c r="BD280" s="22">
        <v>1</v>
      </c>
      <c r="BE280" s="22">
        <v>1</v>
      </c>
      <c r="BF280" s="22">
        <v>1</v>
      </c>
      <c r="BG280" s="22">
        <v>1</v>
      </c>
      <c r="BH280" s="22">
        <v>1</v>
      </c>
      <c r="BI280" s="22">
        <v>1</v>
      </c>
      <c r="BJ280" s="22">
        <v>1</v>
      </c>
      <c r="BK280" s="22">
        <v>1</v>
      </c>
      <c r="BL280" s="22">
        <v>1</v>
      </c>
      <c r="BM280" s="22">
        <v>1</v>
      </c>
      <c r="BN280" s="22">
        <v>1</v>
      </c>
      <c r="BO280" s="22">
        <v>1</v>
      </c>
      <c r="BP280" s="22">
        <v>1</v>
      </c>
      <c r="BQ280" s="22">
        <v>1</v>
      </c>
      <c r="BR280" s="22">
        <v>1</v>
      </c>
      <c r="BS280" s="22">
        <v>1</v>
      </c>
      <c r="BT280" s="22">
        <v>1</v>
      </c>
      <c r="BU280" s="22">
        <v>1</v>
      </c>
      <c r="BV280" s="22">
        <v>1</v>
      </c>
      <c r="BW280" s="22">
        <v>1</v>
      </c>
      <c r="BX280" s="22">
        <v>1</v>
      </c>
      <c r="BY280" s="22">
        <v>1</v>
      </c>
    </row>
    <row r="281" spans="1:80" hidden="1" outlineLevel="3">
      <c r="A281" s="14" t="s">
        <v>788</v>
      </c>
      <c r="B281" s="14" t="s">
        <v>789</v>
      </c>
      <c r="C281" s="15" t="s">
        <v>160</v>
      </c>
      <c r="D281" s="15" t="s">
        <v>431</v>
      </c>
      <c r="E281" s="15" t="s">
        <v>311</v>
      </c>
      <c r="F281" s="16">
        <f>+$F$278/5</f>
        <v>29902734.590300001</v>
      </c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>
        <v>1</v>
      </c>
      <c r="T281" s="13">
        <v>1</v>
      </c>
      <c r="U281" s="13">
        <v>1</v>
      </c>
      <c r="V281" s="13">
        <v>1</v>
      </c>
      <c r="W281" s="13">
        <v>1</v>
      </c>
      <c r="X281" s="13">
        <v>1</v>
      </c>
      <c r="Y281" s="13">
        <v>1</v>
      </c>
      <c r="Z281" s="13">
        <v>1</v>
      </c>
      <c r="AA281" s="13">
        <v>1</v>
      </c>
      <c r="AB281" s="13">
        <v>1</v>
      </c>
      <c r="AC281" s="13">
        <v>1</v>
      </c>
      <c r="AD281" s="13">
        <v>1</v>
      </c>
      <c r="AE281" s="13">
        <v>1</v>
      </c>
      <c r="AF281" s="13">
        <v>1</v>
      </c>
      <c r="AG281" s="13">
        <v>1</v>
      </c>
      <c r="AH281" s="13">
        <v>1</v>
      </c>
      <c r="AI281" s="13">
        <v>1</v>
      </c>
      <c r="AJ281" s="13">
        <v>1</v>
      </c>
      <c r="AK281" s="13">
        <v>1</v>
      </c>
      <c r="AL281" s="13">
        <v>1</v>
      </c>
      <c r="AM281" s="13">
        <v>1</v>
      </c>
      <c r="AN281" s="13">
        <v>1</v>
      </c>
      <c r="AO281" s="13">
        <v>1</v>
      </c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>
        <v>1</v>
      </c>
      <c r="BD281" s="22">
        <v>1</v>
      </c>
      <c r="BE281" s="22">
        <v>1</v>
      </c>
      <c r="BF281" s="22">
        <v>1</v>
      </c>
      <c r="BG281" s="22">
        <v>1</v>
      </c>
      <c r="BH281" s="22">
        <v>1</v>
      </c>
      <c r="BI281" s="22">
        <v>1</v>
      </c>
      <c r="BJ281" s="22">
        <v>1</v>
      </c>
      <c r="BK281" s="22">
        <v>1</v>
      </c>
      <c r="BL281" s="22">
        <v>1</v>
      </c>
      <c r="BM281" s="22">
        <v>1</v>
      </c>
      <c r="BN281" s="22">
        <v>1</v>
      </c>
      <c r="BO281" s="22">
        <v>1</v>
      </c>
      <c r="BP281" s="22">
        <v>1</v>
      </c>
      <c r="BQ281" s="22">
        <v>1</v>
      </c>
      <c r="BR281" s="22">
        <v>1</v>
      </c>
      <c r="BS281" s="22">
        <v>1</v>
      </c>
      <c r="BT281" s="22">
        <v>1</v>
      </c>
      <c r="BU281" s="22">
        <v>1</v>
      </c>
      <c r="BV281" s="22">
        <v>1</v>
      </c>
      <c r="BW281" s="22">
        <v>1</v>
      </c>
      <c r="BX281" s="22">
        <v>1</v>
      </c>
      <c r="BY281" s="22">
        <v>1</v>
      </c>
    </row>
    <row r="282" spans="1:80" hidden="1" outlineLevel="3">
      <c r="A282" s="14" t="s">
        <v>790</v>
      </c>
      <c r="B282" s="14" t="s">
        <v>791</v>
      </c>
      <c r="C282" s="15" t="s">
        <v>434</v>
      </c>
      <c r="D282" s="15" t="s">
        <v>792</v>
      </c>
      <c r="E282" s="15" t="s">
        <v>266</v>
      </c>
      <c r="F282" s="16">
        <f>+$F$278/5</f>
        <v>29902734.590300001</v>
      </c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>
        <v>0.19</v>
      </c>
      <c r="T282" s="13">
        <v>1</v>
      </c>
      <c r="U282" s="13">
        <v>1</v>
      </c>
      <c r="V282" s="13">
        <v>1</v>
      </c>
      <c r="W282" s="13">
        <v>1</v>
      </c>
      <c r="X282" s="13">
        <v>1</v>
      </c>
      <c r="Y282" s="13">
        <v>1</v>
      </c>
      <c r="Z282" s="13">
        <v>1</v>
      </c>
      <c r="AA282" s="13">
        <v>1</v>
      </c>
      <c r="AB282" s="13">
        <v>1</v>
      </c>
      <c r="AC282" s="13">
        <v>1</v>
      </c>
      <c r="AD282" s="13">
        <v>1</v>
      </c>
      <c r="AE282" s="13">
        <v>1</v>
      </c>
      <c r="AF282" s="13">
        <v>1</v>
      </c>
      <c r="AG282" s="13">
        <v>1</v>
      </c>
      <c r="AH282" s="13">
        <v>1</v>
      </c>
      <c r="AI282" s="13">
        <v>1</v>
      </c>
      <c r="AJ282" s="13">
        <v>1</v>
      </c>
      <c r="AK282" s="13">
        <v>1</v>
      </c>
      <c r="AL282" s="13">
        <v>1</v>
      </c>
      <c r="AM282" s="13">
        <v>1</v>
      </c>
      <c r="AN282" s="13">
        <v>1</v>
      </c>
      <c r="AO282" s="13">
        <v>1</v>
      </c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>
        <v>0.19</v>
      </c>
      <c r="BD282" s="22">
        <v>0.56000000000000005</v>
      </c>
      <c r="BE282" s="22">
        <v>1</v>
      </c>
      <c r="BF282" s="22">
        <v>0.62</v>
      </c>
      <c r="BG282" s="22">
        <v>0.62</v>
      </c>
      <c r="BH282" s="22">
        <v>0.85</v>
      </c>
      <c r="BI282" s="22">
        <v>0.85</v>
      </c>
      <c r="BJ282" s="22">
        <v>0.85</v>
      </c>
      <c r="BK282" s="22">
        <v>0.85</v>
      </c>
      <c r="BL282" s="22">
        <v>0.85</v>
      </c>
      <c r="BM282" s="22">
        <v>0.85</v>
      </c>
      <c r="BN282" s="22">
        <v>1</v>
      </c>
      <c r="BO282" s="22">
        <v>0.85</v>
      </c>
      <c r="BP282" s="22">
        <v>0.85</v>
      </c>
      <c r="BQ282" s="22">
        <v>0.9</v>
      </c>
      <c r="BR282" s="22">
        <v>0.9</v>
      </c>
      <c r="BS282" s="22">
        <v>0.9</v>
      </c>
      <c r="BT282" s="22">
        <v>0.99</v>
      </c>
      <c r="BU282" s="22">
        <v>1</v>
      </c>
      <c r="BV282" s="22">
        <v>0.99</v>
      </c>
      <c r="BW282" s="22">
        <v>0.99</v>
      </c>
      <c r="BX282" s="22">
        <v>1</v>
      </c>
      <c r="BY282" s="22">
        <v>1</v>
      </c>
    </row>
    <row r="283" spans="1:80" hidden="1" outlineLevel="3">
      <c r="A283" s="14" t="s">
        <v>793</v>
      </c>
      <c r="B283" s="14" t="s">
        <v>794</v>
      </c>
      <c r="C283" s="15" t="s">
        <v>160</v>
      </c>
      <c r="D283" s="15" t="s">
        <v>795</v>
      </c>
      <c r="E283" s="15" t="s">
        <v>770</v>
      </c>
      <c r="F283" s="16">
        <f>+$F$278/5</f>
        <v>29902734.590300001</v>
      </c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>
        <v>0</v>
      </c>
      <c r="AH283" s="13"/>
      <c r="AI283" s="13"/>
      <c r="AJ283" s="13"/>
      <c r="AK283" s="13"/>
      <c r="AL283" s="13">
        <v>1</v>
      </c>
      <c r="AM283" s="13">
        <v>1</v>
      </c>
      <c r="AN283" s="13">
        <v>1</v>
      </c>
      <c r="AO283" s="13">
        <v>1</v>
      </c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22">
        <v>0</v>
      </c>
      <c r="BE283" s="22">
        <v>1</v>
      </c>
      <c r="BF283" s="22">
        <v>0</v>
      </c>
      <c r="BG283" s="22">
        <v>0</v>
      </c>
      <c r="BH283" s="22">
        <v>0</v>
      </c>
      <c r="BI283" s="22">
        <v>0</v>
      </c>
      <c r="BJ283" s="22">
        <v>0</v>
      </c>
      <c r="BK283" s="22">
        <v>0</v>
      </c>
      <c r="BL283" s="22">
        <v>0</v>
      </c>
      <c r="BM283" s="22">
        <v>0</v>
      </c>
      <c r="BN283" s="22">
        <v>0</v>
      </c>
      <c r="BO283" s="22">
        <v>0</v>
      </c>
      <c r="BP283" s="22">
        <v>0</v>
      </c>
      <c r="BQ283" s="22">
        <v>0.1</v>
      </c>
      <c r="BR283" s="22">
        <v>0.6</v>
      </c>
      <c r="BS283" s="22">
        <v>0.6</v>
      </c>
      <c r="BT283" s="22">
        <v>0.6</v>
      </c>
      <c r="BU283" s="22">
        <v>1</v>
      </c>
      <c r="BV283" s="22">
        <v>0.6</v>
      </c>
      <c r="BW283" s="22">
        <v>0.6</v>
      </c>
      <c r="BX283" s="22">
        <v>0.6</v>
      </c>
      <c r="BY283" s="22">
        <v>0.8</v>
      </c>
    </row>
    <row r="284" spans="1:80" hidden="1" outlineLevel="3">
      <c r="A284" s="14" t="s">
        <v>796</v>
      </c>
      <c r="B284" s="14" t="s">
        <v>797</v>
      </c>
      <c r="C284" s="15" t="s">
        <v>316</v>
      </c>
      <c r="D284" s="15" t="s">
        <v>798</v>
      </c>
      <c r="E284" s="15" t="s">
        <v>799</v>
      </c>
      <c r="F284" s="16">
        <v>92983625.599999994</v>
      </c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>
        <v>0.44</v>
      </c>
      <c r="AE284" s="13">
        <v>0.96</v>
      </c>
      <c r="AF284" s="13">
        <v>1</v>
      </c>
      <c r="AG284" s="13">
        <v>1</v>
      </c>
      <c r="AH284" s="13">
        <v>1</v>
      </c>
      <c r="AI284" s="13">
        <v>1</v>
      </c>
      <c r="AJ284" s="13">
        <v>1</v>
      </c>
      <c r="AK284" s="13">
        <v>1</v>
      </c>
      <c r="AL284" s="13">
        <v>1</v>
      </c>
      <c r="AM284" s="13">
        <v>1</v>
      </c>
      <c r="AN284" s="13">
        <v>1</v>
      </c>
      <c r="AO284" s="13">
        <v>1</v>
      </c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22">
        <v>0</v>
      </c>
      <c r="BE284" s="22">
        <v>0</v>
      </c>
      <c r="BF284" s="22">
        <v>0</v>
      </c>
      <c r="BG284" s="22">
        <v>0</v>
      </c>
      <c r="BH284" s="22">
        <v>0</v>
      </c>
      <c r="BI284" s="22">
        <v>0</v>
      </c>
      <c r="BJ284" s="22">
        <v>0</v>
      </c>
      <c r="BK284" s="22">
        <v>0</v>
      </c>
      <c r="BL284" s="22">
        <v>0</v>
      </c>
      <c r="BM284" s="22">
        <v>0</v>
      </c>
      <c r="BN284" s="22">
        <v>0.24</v>
      </c>
      <c r="BO284" s="22">
        <v>0.75</v>
      </c>
      <c r="BP284" s="22">
        <v>0.75</v>
      </c>
      <c r="BQ284" s="22">
        <v>0.95</v>
      </c>
      <c r="BR284" s="22">
        <v>0.95</v>
      </c>
      <c r="BS284" s="22">
        <v>0.95</v>
      </c>
      <c r="BT284" s="22">
        <v>1</v>
      </c>
      <c r="BU284" s="22">
        <v>1</v>
      </c>
      <c r="BV284" s="22">
        <v>1</v>
      </c>
      <c r="BW284" s="22">
        <v>1</v>
      </c>
      <c r="BX284" s="22">
        <v>1</v>
      </c>
      <c r="BY284" s="22">
        <v>1</v>
      </c>
    </row>
    <row r="285" spans="1:80" hidden="1" outlineLevel="3">
      <c r="A285" s="14" t="s">
        <v>800</v>
      </c>
      <c r="B285" s="14" t="s">
        <v>801</v>
      </c>
      <c r="C285" s="15" t="s">
        <v>286</v>
      </c>
      <c r="D285" s="15" t="s">
        <v>297</v>
      </c>
      <c r="E285" s="15" t="s">
        <v>802</v>
      </c>
      <c r="F285" s="16">
        <v>102395810.09</v>
      </c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>
        <v>0.02</v>
      </c>
      <c r="W285" s="13">
        <v>0.31</v>
      </c>
      <c r="X285" s="13">
        <v>0.6</v>
      </c>
      <c r="Y285" s="13">
        <v>0.89</v>
      </c>
      <c r="Z285" s="13">
        <v>1</v>
      </c>
      <c r="AA285" s="13">
        <v>1</v>
      </c>
      <c r="AB285" s="13">
        <v>1</v>
      </c>
      <c r="AC285" s="13">
        <v>1</v>
      </c>
      <c r="AD285" s="13">
        <v>1</v>
      </c>
      <c r="AE285" s="13">
        <v>1</v>
      </c>
      <c r="AF285" s="13">
        <v>1</v>
      </c>
      <c r="AG285" s="13">
        <v>1</v>
      </c>
      <c r="AH285" s="13">
        <v>1</v>
      </c>
      <c r="AI285" s="13">
        <v>1</v>
      </c>
      <c r="AJ285" s="13">
        <v>1</v>
      </c>
      <c r="AK285" s="13">
        <v>1</v>
      </c>
      <c r="AL285" s="13">
        <v>1</v>
      </c>
      <c r="AM285" s="13">
        <v>1</v>
      </c>
      <c r="AN285" s="13">
        <v>1</v>
      </c>
      <c r="AO285" s="13">
        <v>1</v>
      </c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22">
        <v>0</v>
      </c>
      <c r="BE285" s="22">
        <v>0.13</v>
      </c>
      <c r="BF285" s="22">
        <v>0</v>
      </c>
      <c r="BG285" s="22">
        <v>0</v>
      </c>
      <c r="BH285" s="22">
        <v>0.2</v>
      </c>
      <c r="BI285" s="22">
        <v>0.45</v>
      </c>
      <c r="BJ285" s="22">
        <v>0.55000000000000004</v>
      </c>
      <c r="BK285" s="22">
        <v>0.6</v>
      </c>
      <c r="BL285" s="22">
        <v>1</v>
      </c>
      <c r="BM285" s="22">
        <v>1</v>
      </c>
      <c r="BN285" s="22">
        <v>1</v>
      </c>
      <c r="BO285" s="22">
        <v>0.7</v>
      </c>
      <c r="BP285" s="22">
        <v>0.7</v>
      </c>
      <c r="BQ285" s="22">
        <v>0.98</v>
      </c>
      <c r="BR285" s="22">
        <v>0.98</v>
      </c>
      <c r="BS285" s="22">
        <v>0.98</v>
      </c>
      <c r="BT285" s="22">
        <v>1</v>
      </c>
      <c r="BU285" s="22">
        <v>1</v>
      </c>
      <c r="BV285" s="22">
        <v>1</v>
      </c>
      <c r="BW285" s="22">
        <v>1</v>
      </c>
      <c r="BX285" s="22">
        <v>1</v>
      </c>
      <c r="BY285" s="22">
        <v>1</v>
      </c>
    </row>
    <row r="286" spans="1:80" hidden="1" outlineLevel="3">
      <c r="A286" s="5" t="s">
        <v>803</v>
      </c>
      <c r="B286" s="5" t="s">
        <v>804</v>
      </c>
      <c r="C286" s="6" t="s">
        <v>437</v>
      </c>
      <c r="D286" s="6" t="s">
        <v>805</v>
      </c>
      <c r="E286" s="6" t="s">
        <v>588</v>
      </c>
      <c r="F286" s="7">
        <v>56268308.819999993</v>
      </c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>
        <v>0.18</v>
      </c>
      <c r="Y286" s="13">
        <v>0.38</v>
      </c>
      <c r="Z286" s="13">
        <v>0.6</v>
      </c>
      <c r="AA286" s="13">
        <v>0.88</v>
      </c>
      <c r="AB286" s="13">
        <v>1</v>
      </c>
      <c r="AC286" s="13">
        <v>1</v>
      </c>
      <c r="AD286" s="13">
        <v>1</v>
      </c>
      <c r="AE286" s="13">
        <v>1</v>
      </c>
      <c r="AF286" s="13">
        <v>1</v>
      </c>
      <c r="AG286" s="13">
        <v>1</v>
      </c>
      <c r="AH286" s="13">
        <v>1</v>
      </c>
      <c r="AI286" s="13">
        <v>1</v>
      </c>
      <c r="AJ286" s="13">
        <v>1</v>
      </c>
      <c r="AK286" s="13">
        <v>1</v>
      </c>
      <c r="AL286" s="13">
        <v>1</v>
      </c>
      <c r="AM286" s="13">
        <v>1</v>
      </c>
      <c r="AN286" s="13">
        <v>1</v>
      </c>
      <c r="AO286" s="13">
        <v>1</v>
      </c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22">
        <v>0</v>
      </c>
      <c r="BE286" s="22">
        <v>0.12</v>
      </c>
      <c r="BF286" s="22">
        <v>0</v>
      </c>
      <c r="BG286" s="22">
        <v>0</v>
      </c>
      <c r="BH286" s="20">
        <v>0.53</v>
      </c>
      <c r="BI286" s="20">
        <v>0.33</v>
      </c>
      <c r="BJ286" s="20">
        <v>0.56000000000000005</v>
      </c>
      <c r="BK286" s="20">
        <v>0.69</v>
      </c>
      <c r="BL286" s="20">
        <v>0.9</v>
      </c>
      <c r="BM286" s="20">
        <v>0.9</v>
      </c>
      <c r="BN286" s="20">
        <v>1</v>
      </c>
      <c r="BO286" s="20">
        <v>0.96</v>
      </c>
      <c r="BP286" s="20">
        <v>0.96</v>
      </c>
      <c r="BQ286" s="20">
        <v>0.96</v>
      </c>
      <c r="BR286" s="20">
        <v>1</v>
      </c>
      <c r="BS286" s="20">
        <v>1</v>
      </c>
      <c r="BT286" s="20">
        <v>1</v>
      </c>
      <c r="BU286" s="20">
        <v>1</v>
      </c>
      <c r="BV286" s="20">
        <v>1</v>
      </c>
      <c r="BW286" s="20">
        <v>1</v>
      </c>
      <c r="BX286" s="20">
        <v>1</v>
      </c>
      <c r="BY286" s="20">
        <v>1</v>
      </c>
    </row>
    <row r="287" spans="1:80" hidden="1" outlineLevel="3">
      <c r="A287" s="14" t="s">
        <v>806</v>
      </c>
      <c r="B287" s="14" t="s">
        <v>807</v>
      </c>
      <c r="C287" s="15" t="s">
        <v>808</v>
      </c>
      <c r="D287" s="15" t="s">
        <v>805</v>
      </c>
      <c r="E287" s="15" t="s">
        <v>809</v>
      </c>
      <c r="F287" s="16">
        <f>+$F$286/2</f>
        <v>28134154.409999996</v>
      </c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>
        <v>0.28999999999999998</v>
      </c>
      <c r="Y287" s="13">
        <v>0.6</v>
      </c>
      <c r="Z287" s="13">
        <v>0.88</v>
      </c>
      <c r="AA287" s="13">
        <v>1</v>
      </c>
      <c r="AB287" s="13">
        <v>1</v>
      </c>
      <c r="AC287" s="13">
        <v>1</v>
      </c>
      <c r="AD287" s="13">
        <v>1</v>
      </c>
      <c r="AE287" s="13">
        <v>1</v>
      </c>
      <c r="AF287" s="13">
        <v>1</v>
      </c>
      <c r="AG287" s="13">
        <v>1</v>
      </c>
      <c r="AH287" s="13">
        <v>1</v>
      </c>
      <c r="AI287" s="13">
        <v>1</v>
      </c>
      <c r="AJ287" s="13">
        <v>1</v>
      </c>
      <c r="AK287" s="13">
        <v>1</v>
      </c>
      <c r="AL287" s="13">
        <v>1</v>
      </c>
      <c r="AM287" s="13">
        <v>1</v>
      </c>
      <c r="AN287" s="13">
        <v>1</v>
      </c>
      <c r="AO287" s="13">
        <v>1</v>
      </c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22">
        <v>0</v>
      </c>
      <c r="BE287" s="22">
        <v>0.19</v>
      </c>
      <c r="BF287" s="22">
        <v>0</v>
      </c>
      <c r="BG287" s="22">
        <v>0</v>
      </c>
      <c r="BH287" s="22">
        <v>0.6</v>
      </c>
      <c r="BI287" s="22">
        <v>0.4</v>
      </c>
      <c r="BJ287" s="22">
        <v>0.7</v>
      </c>
      <c r="BK287" s="22">
        <v>0.8</v>
      </c>
      <c r="BL287" s="22">
        <v>0.9</v>
      </c>
      <c r="BM287" s="22">
        <v>0.9</v>
      </c>
      <c r="BN287" s="22">
        <v>1</v>
      </c>
      <c r="BO287" s="22">
        <v>1</v>
      </c>
      <c r="BP287" s="22">
        <v>1</v>
      </c>
      <c r="BQ287" s="22">
        <v>1</v>
      </c>
      <c r="BR287" s="22">
        <v>1</v>
      </c>
      <c r="BS287" s="22">
        <v>1</v>
      </c>
      <c r="BT287" s="22">
        <v>1</v>
      </c>
      <c r="BU287" s="22">
        <v>1</v>
      </c>
      <c r="BV287" s="22">
        <v>1</v>
      </c>
      <c r="BW287" s="22">
        <v>1</v>
      </c>
      <c r="BX287" s="22">
        <v>1</v>
      </c>
      <c r="BY287" s="22">
        <v>1</v>
      </c>
    </row>
    <row r="288" spans="1:80" hidden="1" outlineLevel="3">
      <c r="A288" s="14" t="s">
        <v>810</v>
      </c>
      <c r="B288" s="14" t="s">
        <v>811</v>
      </c>
      <c r="C288" s="15" t="s">
        <v>812</v>
      </c>
      <c r="D288" s="15" t="s">
        <v>813</v>
      </c>
      <c r="E288" s="15" t="s">
        <v>588</v>
      </c>
      <c r="F288" s="16">
        <f>+$F$286/2</f>
        <v>28134154.409999996</v>
      </c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>
        <v>0.09</v>
      </c>
      <c r="AA288" s="13">
        <v>0.65</v>
      </c>
      <c r="AB288" s="13">
        <v>1</v>
      </c>
      <c r="AC288" s="13">
        <v>1</v>
      </c>
      <c r="AD288" s="13">
        <v>1</v>
      </c>
      <c r="AE288" s="13">
        <v>1</v>
      </c>
      <c r="AF288" s="13">
        <v>1</v>
      </c>
      <c r="AG288" s="13">
        <v>1</v>
      </c>
      <c r="AH288" s="13">
        <v>1</v>
      </c>
      <c r="AI288" s="13">
        <v>1</v>
      </c>
      <c r="AJ288" s="13">
        <v>1</v>
      </c>
      <c r="AK288" s="13">
        <v>1</v>
      </c>
      <c r="AL288" s="13">
        <v>1</v>
      </c>
      <c r="AM288" s="13">
        <v>1</v>
      </c>
      <c r="AN288" s="13">
        <v>1</v>
      </c>
      <c r="AO288" s="13">
        <v>1</v>
      </c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22">
        <v>0</v>
      </c>
      <c r="BE288" s="22">
        <v>0</v>
      </c>
      <c r="BF288" s="22">
        <v>0</v>
      </c>
      <c r="BG288" s="22">
        <v>0</v>
      </c>
      <c r="BH288" s="22">
        <v>0.4</v>
      </c>
      <c r="BI288" s="22">
        <v>0.2</v>
      </c>
      <c r="BJ288" s="22">
        <v>0.3</v>
      </c>
      <c r="BK288" s="22">
        <v>0.5</v>
      </c>
      <c r="BL288" s="22">
        <v>0.9</v>
      </c>
      <c r="BM288" s="22">
        <v>0.9</v>
      </c>
      <c r="BN288" s="22">
        <v>1</v>
      </c>
      <c r="BO288" s="22">
        <v>0.9</v>
      </c>
      <c r="BP288" s="22">
        <v>0.9</v>
      </c>
      <c r="BQ288" s="22">
        <v>0.9</v>
      </c>
      <c r="BR288" s="22">
        <v>1</v>
      </c>
      <c r="BS288" s="22">
        <v>1</v>
      </c>
      <c r="BT288" s="22">
        <v>1</v>
      </c>
      <c r="BU288" s="22">
        <v>1</v>
      </c>
      <c r="BV288" s="22">
        <v>1</v>
      </c>
      <c r="BW288" s="22">
        <v>1</v>
      </c>
      <c r="BX288" s="22">
        <v>1</v>
      </c>
      <c r="BY288" s="22">
        <v>1</v>
      </c>
    </row>
    <row r="289" spans="1:77" hidden="1" outlineLevel="2">
      <c r="A289" s="5" t="s">
        <v>814</v>
      </c>
      <c r="B289" s="5" t="s">
        <v>815</v>
      </c>
      <c r="C289" s="6" t="s">
        <v>816</v>
      </c>
      <c r="D289" s="6" t="s">
        <v>792</v>
      </c>
      <c r="E289" s="6" t="s">
        <v>817</v>
      </c>
      <c r="F289" s="7">
        <f>+F290+F310+F311</f>
        <v>69730362.120000005</v>
      </c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>
        <v>0.05</v>
      </c>
      <c r="T289" s="13">
        <v>0.36</v>
      </c>
      <c r="U289" s="13">
        <v>0.53</v>
      </c>
      <c r="V289" s="13">
        <v>0.64</v>
      </c>
      <c r="W289" s="13">
        <v>0.69</v>
      </c>
      <c r="X289" s="13">
        <v>0.69</v>
      </c>
      <c r="Y289" s="13">
        <v>0.69</v>
      </c>
      <c r="Z289" s="13">
        <v>0.69</v>
      </c>
      <c r="AA289" s="13">
        <v>0.69</v>
      </c>
      <c r="AB289" s="13">
        <v>0.78</v>
      </c>
      <c r="AC289" s="13">
        <v>0.92</v>
      </c>
      <c r="AD289" s="13">
        <v>1</v>
      </c>
      <c r="AE289" s="13">
        <v>1</v>
      </c>
      <c r="AF289" s="13">
        <v>1</v>
      </c>
      <c r="AG289" s="13">
        <v>1</v>
      </c>
      <c r="AH289" s="13">
        <v>1</v>
      </c>
      <c r="AI289" s="13">
        <v>1</v>
      </c>
      <c r="AJ289" s="13">
        <v>1</v>
      </c>
      <c r="AK289" s="13">
        <v>1</v>
      </c>
      <c r="AL289" s="13">
        <v>1</v>
      </c>
      <c r="AM289" s="13">
        <v>1</v>
      </c>
      <c r="AN289" s="13">
        <v>1</v>
      </c>
      <c r="AO289" s="13">
        <v>1</v>
      </c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>
        <v>0.05</v>
      </c>
      <c r="BD289" s="22">
        <v>0.01</v>
      </c>
      <c r="BE289" s="22">
        <v>0.55000000000000004</v>
      </c>
      <c r="BF289" s="22">
        <v>0.64</v>
      </c>
      <c r="BG289" s="22">
        <v>0.64</v>
      </c>
      <c r="BH289" s="20">
        <v>0.8</v>
      </c>
      <c r="BI289" s="20">
        <v>0.72</v>
      </c>
      <c r="BJ289" s="20">
        <v>0.79</v>
      </c>
      <c r="BK289" s="20">
        <v>0.79</v>
      </c>
      <c r="BL289" s="20">
        <v>0.86</v>
      </c>
      <c r="BM289" s="20">
        <v>0.86</v>
      </c>
      <c r="BN289" s="20">
        <v>1</v>
      </c>
      <c r="BO289" s="20">
        <v>1</v>
      </c>
      <c r="BP289" s="20">
        <v>1</v>
      </c>
      <c r="BQ289" s="20">
        <v>1</v>
      </c>
      <c r="BR289" s="20">
        <v>1</v>
      </c>
      <c r="BS289" s="20">
        <v>1</v>
      </c>
      <c r="BT289" s="20">
        <v>1</v>
      </c>
      <c r="BU289" s="20">
        <v>1</v>
      </c>
      <c r="BV289" s="20">
        <v>1</v>
      </c>
      <c r="BW289" s="20">
        <v>1</v>
      </c>
      <c r="BX289" s="20">
        <v>1</v>
      </c>
      <c r="BY289" s="20">
        <v>1</v>
      </c>
    </row>
    <row r="290" spans="1:77" hidden="1" outlineLevel="3">
      <c r="A290" s="5" t="s">
        <v>818</v>
      </c>
      <c r="B290" s="5" t="s">
        <v>819</v>
      </c>
      <c r="C290" s="6" t="s">
        <v>816</v>
      </c>
      <c r="D290" s="6" t="s">
        <v>792</v>
      </c>
      <c r="E290" s="6" t="s">
        <v>817</v>
      </c>
      <c r="F290" s="7">
        <f>+F291+F294+F297+F300+F303+F306+F309</f>
        <v>41133265.320000008</v>
      </c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>
        <v>0.05</v>
      </c>
      <c r="T290" s="13">
        <v>0.36</v>
      </c>
      <c r="U290" s="13">
        <v>0.53</v>
      </c>
      <c r="V290" s="13">
        <v>0.64</v>
      </c>
      <c r="W290" s="13">
        <v>0.69</v>
      </c>
      <c r="X290" s="13">
        <v>0.69</v>
      </c>
      <c r="Y290" s="13">
        <v>0.69</v>
      </c>
      <c r="Z290" s="13">
        <v>0.69</v>
      </c>
      <c r="AA290" s="13">
        <v>0.69</v>
      </c>
      <c r="AB290" s="13">
        <v>0.78</v>
      </c>
      <c r="AC290" s="13">
        <v>0.92</v>
      </c>
      <c r="AD290" s="13">
        <v>1</v>
      </c>
      <c r="AE290" s="13">
        <v>1</v>
      </c>
      <c r="AF290" s="13">
        <v>1</v>
      </c>
      <c r="AG290" s="13">
        <v>1</v>
      </c>
      <c r="AH290" s="13">
        <v>1</v>
      </c>
      <c r="AI290" s="13">
        <v>1</v>
      </c>
      <c r="AJ290" s="13">
        <v>1</v>
      </c>
      <c r="AK290" s="13">
        <v>1</v>
      </c>
      <c r="AL290" s="13">
        <v>1</v>
      </c>
      <c r="AM290" s="13">
        <v>1</v>
      </c>
      <c r="AN290" s="13">
        <v>1</v>
      </c>
      <c r="AO290" s="13">
        <v>1</v>
      </c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>
        <v>0.05</v>
      </c>
      <c r="BD290" s="22">
        <v>0.01</v>
      </c>
      <c r="BE290" s="22">
        <v>0.55000000000000004</v>
      </c>
      <c r="BF290" s="22">
        <v>0.64</v>
      </c>
      <c r="BG290" s="22">
        <v>0.64</v>
      </c>
      <c r="BH290" s="20">
        <v>0.8</v>
      </c>
      <c r="BI290" s="20">
        <v>0.72</v>
      </c>
      <c r="BJ290" s="20">
        <v>0.79</v>
      </c>
      <c r="BK290" s="20">
        <v>0.79</v>
      </c>
      <c r="BL290" s="20">
        <v>0.86</v>
      </c>
      <c r="BM290" s="20">
        <v>0.86</v>
      </c>
      <c r="BN290" s="20">
        <v>1</v>
      </c>
      <c r="BO290" s="20">
        <v>1</v>
      </c>
      <c r="BP290" s="20">
        <v>1</v>
      </c>
      <c r="BQ290" s="20">
        <v>1</v>
      </c>
      <c r="BR290" s="20">
        <v>1</v>
      </c>
      <c r="BS290" s="20">
        <v>1</v>
      </c>
      <c r="BT290" s="20">
        <v>1</v>
      </c>
      <c r="BU290" s="20">
        <v>1</v>
      </c>
      <c r="BV290" s="20">
        <v>1</v>
      </c>
      <c r="BW290" s="20">
        <v>1</v>
      </c>
      <c r="BX290" s="20">
        <v>1</v>
      </c>
      <c r="BY290" s="20">
        <v>1</v>
      </c>
    </row>
    <row r="291" spans="1:77" hidden="1" outlineLevel="3">
      <c r="A291" s="5" t="s">
        <v>820</v>
      </c>
      <c r="B291" s="5" t="s">
        <v>821</v>
      </c>
      <c r="C291" s="6" t="s">
        <v>260</v>
      </c>
      <c r="D291" s="6" t="s">
        <v>792</v>
      </c>
      <c r="E291" s="6" t="s">
        <v>400</v>
      </c>
      <c r="F291" s="7">
        <v>6496339.1600000001</v>
      </c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>
        <v>0.25</v>
      </c>
      <c r="T291" s="13">
        <v>1</v>
      </c>
      <c r="U291" s="13">
        <v>1</v>
      </c>
      <c r="V291" s="13">
        <v>1</v>
      </c>
      <c r="W291" s="13">
        <v>1</v>
      </c>
      <c r="X291" s="13">
        <v>1</v>
      </c>
      <c r="Y291" s="13">
        <v>1</v>
      </c>
      <c r="Z291" s="13">
        <v>1</v>
      </c>
      <c r="AA291" s="13">
        <v>1</v>
      </c>
      <c r="AB291" s="13">
        <v>1</v>
      </c>
      <c r="AC291" s="13">
        <v>1</v>
      </c>
      <c r="AD291" s="13">
        <v>1</v>
      </c>
      <c r="AE291" s="13">
        <v>1</v>
      </c>
      <c r="AF291" s="13">
        <v>1</v>
      </c>
      <c r="AG291" s="13">
        <v>1</v>
      </c>
      <c r="AH291" s="13">
        <v>1</v>
      </c>
      <c r="AI291" s="13">
        <v>1</v>
      </c>
      <c r="AJ291" s="13">
        <v>1</v>
      </c>
      <c r="AK291" s="13">
        <v>1</v>
      </c>
      <c r="AL291" s="13">
        <v>1</v>
      </c>
      <c r="AM291" s="13">
        <v>1</v>
      </c>
      <c r="AN291" s="13">
        <v>1</v>
      </c>
      <c r="AO291" s="13">
        <v>1</v>
      </c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>
        <v>0.25</v>
      </c>
      <c r="BD291" s="22">
        <v>0</v>
      </c>
      <c r="BE291" s="22">
        <v>1</v>
      </c>
      <c r="BF291" s="22">
        <v>0</v>
      </c>
      <c r="BG291" s="22">
        <v>0</v>
      </c>
      <c r="BH291" s="20">
        <v>1</v>
      </c>
      <c r="BI291" s="20">
        <v>1</v>
      </c>
      <c r="BJ291" s="20">
        <v>1</v>
      </c>
      <c r="BK291" s="20">
        <v>1</v>
      </c>
      <c r="BL291" s="20">
        <v>1</v>
      </c>
      <c r="BM291" s="20">
        <v>1</v>
      </c>
      <c r="BN291" s="20">
        <v>1</v>
      </c>
      <c r="BO291" s="20">
        <v>1</v>
      </c>
      <c r="BP291" s="20">
        <v>1</v>
      </c>
      <c r="BQ291" s="20">
        <v>1</v>
      </c>
      <c r="BR291" s="20">
        <v>1</v>
      </c>
      <c r="BS291" s="20">
        <v>1</v>
      </c>
      <c r="BT291" s="20">
        <v>1</v>
      </c>
      <c r="BU291" s="20">
        <v>1</v>
      </c>
      <c r="BV291" s="20">
        <v>1</v>
      </c>
      <c r="BW291" s="20">
        <v>1</v>
      </c>
      <c r="BX291" s="20">
        <v>1</v>
      </c>
      <c r="BY291" s="20">
        <v>1</v>
      </c>
    </row>
    <row r="292" spans="1:77" hidden="1" outlineLevel="3">
      <c r="A292" s="14" t="s">
        <v>822</v>
      </c>
      <c r="B292" s="14" t="s">
        <v>823</v>
      </c>
      <c r="C292" s="15" t="s">
        <v>157</v>
      </c>
      <c r="D292" s="15" t="s">
        <v>792</v>
      </c>
      <c r="E292" s="15" t="s">
        <v>262</v>
      </c>
      <c r="F292" s="16">
        <f>+$F$291/2</f>
        <v>3248169.58</v>
      </c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>
        <v>0.5</v>
      </c>
      <c r="T292" s="13">
        <v>1</v>
      </c>
      <c r="U292" s="13">
        <v>1</v>
      </c>
      <c r="V292" s="13">
        <v>1</v>
      </c>
      <c r="W292" s="13">
        <v>1</v>
      </c>
      <c r="X292" s="13">
        <v>1</v>
      </c>
      <c r="Y292" s="13">
        <v>1</v>
      </c>
      <c r="Z292" s="13">
        <v>1</v>
      </c>
      <c r="AA292" s="13">
        <v>1</v>
      </c>
      <c r="AB292" s="13">
        <v>1</v>
      </c>
      <c r="AC292" s="13">
        <v>1</v>
      </c>
      <c r="AD292" s="13">
        <v>1</v>
      </c>
      <c r="AE292" s="13">
        <v>1</v>
      </c>
      <c r="AF292" s="13">
        <v>1</v>
      </c>
      <c r="AG292" s="13">
        <v>1</v>
      </c>
      <c r="AH292" s="13">
        <v>1</v>
      </c>
      <c r="AI292" s="13">
        <v>1</v>
      </c>
      <c r="AJ292" s="13">
        <v>1</v>
      </c>
      <c r="AK292" s="13">
        <v>1</v>
      </c>
      <c r="AL292" s="13">
        <v>1</v>
      </c>
      <c r="AM292" s="13">
        <v>1</v>
      </c>
      <c r="AN292" s="13">
        <v>1</v>
      </c>
      <c r="AO292" s="13">
        <v>1</v>
      </c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>
        <v>0.5</v>
      </c>
      <c r="BD292" s="22">
        <v>0</v>
      </c>
      <c r="BE292" s="22">
        <v>1</v>
      </c>
      <c r="BF292" s="22">
        <v>0</v>
      </c>
      <c r="BG292" s="22">
        <v>0</v>
      </c>
      <c r="BH292" s="22">
        <v>1</v>
      </c>
      <c r="BI292" s="22">
        <v>1</v>
      </c>
      <c r="BJ292" s="22">
        <v>1</v>
      </c>
      <c r="BK292" s="22">
        <v>1</v>
      </c>
      <c r="BL292" s="22">
        <v>1</v>
      </c>
      <c r="BM292" s="22">
        <v>1</v>
      </c>
      <c r="BN292" s="22">
        <v>1</v>
      </c>
      <c r="BO292" s="22">
        <v>1</v>
      </c>
      <c r="BP292" s="22">
        <v>1</v>
      </c>
      <c r="BQ292" s="22">
        <v>1</v>
      </c>
      <c r="BR292" s="22">
        <v>1</v>
      </c>
      <c r="BS292" s="22">
        <v>1</v>
      </c>
      <c r="BT292" s="22">
        <v>1</v>
      </c>
      <c r="BU292" s="22">
        <v>1</v>
      </c>
      <c r="BV292" s="22">
        <v>1</v>
      </c>
      <c r="BW292" s="22">
        <v>1</v>
      </c>
      <c r="BX292" s="22">
        <v>1</v>
      </c>
      <c r="BY292" s="22">
        <v>1</v>
      </c>
    </row>
    <row r="293" spans="1:77" hidden="1" outlineLevel="3">
      <c r="A293" s="14" t="s">
        <v>824</v>
      </c>
      <c r="B293" s="14" t="s">
        <v>825</v>
      </c>
      <c r="C293" s="15" t="s">
        <v>157</v>
      </c>
      <c r="D293" s="15" t="s">
        <v>265</v>
      </c>
      <c r="E293" s="15" t="s">
        <v>400</v>
      </c>
      <c r="F293" s="16">
        <f>+$F$291/2</f>
        <v>3248169.58</v>
      </c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>
        <v>1</v>
      </c>
      <c r="U293" s="13">
        <v>1</v>
      </c>
      <c r="V293" s="13">
        <v>1</v>
      </c>
      <c r="W293" s="13">
        <v>1</v>
      </c>
      <c r="X293" s="13">
        <v>1</v>
      </c>
      <c r="Y293" s="13">
        <v>1</v>
      </c>
      <c r="Z293" s="13">
        <v>1</v>
      </c>
      <c r="AA293" s="13">
        <v>1</v>
      </c>
      <c r="AB293" s="13">
        <v>1</v>
      </c>
      <c r="AC293" s="13">
        <v>1</v>
      </c>
      <c r="AD293" s="13">
        <v>1</v>
      </c>
      <c r="AE293" s="13">
        <v>1</v>
      </c>
      <c r="AF293" s="13">
        <v>1</v>
      </c>
      <c r="AG293" s="13">
        <v>1</v>
      </c>
      <c r="AH293" s="13">
        <v>1</v>
      </c>
      <c r="AI293" s="13">
        <v>1</v>
      </c>
      <c r="AJ293" s="13">
        <v>1</v>
      </c>
      <c r="AK293" s="13">
        <v>1</v>
      </c>
      <c r="AL293" s="13">
        <v>1</v>
      </c>
      <c r="AM293" s="13">
        <v>1</v>
      </c>
      <c r="AN293" s="13">
        <v>1</v>
      </c>
      <c r="AO293" s="13">
        <v>1</v>
      </c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22">
        <v>0</v>
      </c>
      <c r="BE293" s="22">
        <v>1</v>
      </c>
      <c r="BF293" s="22">
        <v>0</v>
      </c>
      <c r="BG293" s="22">
        <v>0</v>
      </c>
      <c r="BH293" s="22">
        <v>1</v>
      </c>
      <c r="BI293" s="22">
        <v>1</v>
      </c>
      <c r="BJ293" s="22">
        <v>1</v>
      </c>
      <c r="BK293" s="22">
        <v>1</v>
      </c>
      <c r="BL293" s="22">
        <v>1</v>
      </c>
      <c r="BM293" s="22">
        <v>1</v>
      </c>
      <c r="BN293" s="22">
        <v>1</v>
      </c>
      <c r="BO293" s="22">
        <v>1</v>
      </c>
      <c r="BP293" s="22">
        <v>1</v>
      </c>
      <c r="BQ293" s="22">
        <v>1</v>
      </c>
      <c r="BR293" s="22">
        <v>1</v>
      </c>
      <c r="BS293" s="22">
        <v>1</v>
      </c>
      <c r="BT293" s="22">
        <v>1</v>
      </c>
      <c r="BU293" s="22">
        <v>1</v>
      </c>
      <c r="BV293" s="22">
        <v>1</v>
      </c>
      <c r="BW293" s="22">
        <v>1</v>
      </c>
      <c r="BX293" s="22">
        <v>1</v>
      </c>
      <c r="BY293" s="22">
        <v>1</v>
      </c>
    </row>
    <row r="294" spans="1:77" hidden="1" outlineLevel="3">
      <c r="A294" s="5" t="s">
        <v>826</v>
      </c>
      <c r="B294" s="5" t="s">
        <v>827</v>
      </c>
      <c r="C294" s="6" t="s">
        <v>260</v>
      </c>
      <c r="D294" s="6" t="s">
        <v>265</v>
      </c>
      <c r="E294" s="6" t="s">
        <v>828</v>
      </c>
      <c r="F294" s="7">
        <v>5077040.57</v>
      </c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>
        <v>0.83</v>
      </c>
      <c r="U294" s="13">
        <v>1</v>
      </c>
      <c r="V294" s="13">
        <v>1</v>
      </c>
      <c r="W294" s="13">
        <v>1</v>
      </c>
      <c r="X294" s="13">
        <v>1</v>
      </c>
      <c r="Y294" s="13">
        <v>1</v>
      </c>
      <c r="Z294" s="13">
        <v>1</v>
      </c>
      <c r="AA294" s="13">
        <v>1</v>
      </c>
      <c r="AB294" s="13">
        <v>1</v>
      </c>
      <c r="AC294" s="13">
        <v>1</v>
      </c>
      <c r="AD294" s="13">
        <v>1</v>
      </c>
      <c r="AE294" s="13">
        <v>1</v>
      </c>
      <c r="AF294" s="13">
        <v>1</v>
      </c>
      <c r="AG294" s="13">
        <v>1</v>
      </c>
      <c r="AH294" s="13">
        <v>1</v>
      </c>
      <c r="AI294" s="13">
        <v>1</v>
      </c>
      <c r="AJ294" s="13">
        <v>1</v>
      </c>
      <c r="AK294" s="13">
        <v>1</v>
      </c>
      <c r="AL294" s="13">
        <v>1</v>
      </c>
      <c r="AM294" s="13">
        <v>1</v>
      </c>
      <c r="AN294" s="13">
        <v>1</v>
      </c>
      <c r="AO294" s="13">
        <v>1</v>
      </c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22">
        <v>0</v>
      </c>
      <c r="BE294" s="22">
        <v>1</v>
      </c>
      <c r="BF294" s="22">
        <v>0.81</v>
      </c>
      <c r="BG294" s="22">
        <v>0.81</v>
      </c>
      <c r="BH294" s="20">
        <v>1</v>
      </c>
      <c r="BI294" s="20">
        <v>1</v>
      </c>
      <c r="BJ294" s="20">
        <v>1</v>
      </c>
      <c r="BK294" s="20">
        <v>1</v>
      </c>
      <c r="BL294" s="20">
        <v>1</v>
      </c>
      <c r="BM294" s="20">
        <v>1</v>
      </c>
      <c r="BN294" s="20">
        <v>1</v>
      </c>
      <c r="BO294" s="20">
        <v>1</v>
      </c>
      <c r="BP294" s="20">
        <v>1</v>
      </c>
      <c r="BQ294" s="20">
        <v>1</v>
      </c>
      <c r="BR294" s="20">
        <v>1</v>
      </c>
      <c r="BS294" s="20">
        <v>1</v>
      </c>
      <c r="BT294" s="20">
        <v>1</v>
      </c>
      <c r="BU294" s="20">
        <v>1</v>
      </c>
      <c r="BV294" s="20">
        <v>1</v>
      </c>
      <c r="BW294" s="20">
        <v>1</v>
      </c>
      <c r="BX294" s="20">
        <v>1</v>
      </c>
      <c r="BY294" s="20">
        <v>1</v>
      </c>
    </row>
    <row r="295" spans="1:77" hidden="1" outlineLevel="3">
      <c r="A295" s="14" t="s">
        <v>829</v>
      </c>
      <c r="B295" s="14" t="s">
        <v>823</v>
      </c>
      <c r="C295" s="15" t="s">
        <v>157</v>
      </c>
      <c r="D295" s="15" t="s">
        <v>265</v>
      </c>
      <c r="E295" s="15" t="s">
        <v>400</v>
      </c>
      <c r="F295" s="16">
        <f>+$F$294/2</f>
        <v>2538520.2850000001</v>
      </c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>
        <v>1</v>
      </c>
      <c r="U295" s="13">
        <v>1</v>
      </c>
      <c r="V295" s="13">
        <v>1</v>
      </c>
      <c r="W295" s="13">
        <v>1</v>
      </c>
      <c r="X295" s="13">
        <v>1</v>
      </c>
      <c r="Y295" s="13">
        <v>1</v>
      </c>
      <c r="Z295" s="13">
        <v>1</v>
      </c>
      <c r="AA295" s="13">
        <v>1</v>
      </c>
      <c r="AB295" s="13">
        <v>1</v>
      </c>
      <c r="AC295" s="13">
        <v>1</v>
      </c>
      <c r="AD295" s="13">
        <v>1</v>
      </c>
      <c r="AE295" s="13">
        <v>1</v>
      </c>
      <c r="AF295" s="13">
        <v>1</v>
      </c>
      <c r="AG295" s="13">
        <v>1</v>
      </c>
      <c r="AH295" s="13">
        <v>1</v>
      </c>
      <c r="AI295" s="13">
        <v>1</v>
      </c>
      <c r="AJ295" s="13">
        <v>1</v>
      </c>
      <c r="AK295" s="13">
        <v>1</v>
      </c>
      <c r="AL295" s="13">
        <v>1</v>
      </c>
      <c r="AM295" s="13">
        <v>1</v>
      </c>
      <c r="AN295" s="13">
        <v>1</v>
      </c>
      <c r="AO295" s="13">
        <v>1</v>
      </c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22">
        <v>0</v>
      </c>
      <c r="BE295" s="22">
        <v>1</v>
      </c>
      <c r="BF295" s="22">
        <v>0.71</v>
      </c>
      <c r="BG295" s="22">
        <v>0.71</v>
      </c>
      <c r="BH295" s="22">
        <v>1</v>
      </c>
      <c r="BI295" s="22">
        <v>1</v>
      </c>
      <c r="BJ295" s="22">
        <v>1</v>
      </c>
      <c r="BK295" s="22">
        <v>1</v>
      </c>
      <c r="BL295" s="22">
        <v>1</v>
      </c>
      <c r="BM295" s="22">
        <v>1</v>
      </c>
      <c r="BN295" s="22">
        <v>1</v>
      </c>
      <c r="BO295" s="22">
        <v>1</v>
      </c>
      <c r="BP295" s="22">
        <v>1</v>
      </c>
      <c r="BQ295" s="22">
        <v>1</v>
      </c>
      <c r="BR295" s="22">
        <v>1</v>
      </c>
      <c r="BS295" s="22">
        <v>1</v>
      </c>
      <c r="BT295" s="22">
        <v>1</v>
      </c>
      <c r="BU295" s="22">
        <v>1</v>
      </c>
      <c r="BV295" s="22">
        <v>1</v>
      </c>
      <c r="BW295" s="22">
        <v>1</v>
      </c>
      <c r="BX295" s="22">
        <v>1</v>
      </c>
      <c r="BY295" s="22">
        <v>1</v>
      </c>
    </row>
    <row r="296" spans="1:77" hidden="1" outlineLevel="3">
      <c r="A296" s="14" t="s">
        <v>830</v>
      </c>
      <c r="B296" s="14" t="s">
        <v>825</v>
      </c>
      <c r="C296" s="15" t="s">
        <v>157</v>
      </c>
      <c r="D296" s="15" t="s">
        <v>831</v>
      </c>
      <c r="E296" s="15" t="s">
        <v>828</v>
      </c>
      <c r="F296" s="16">
        <f>+$F$294/2</f>
        <v>2538520.2850000001</v>
      </c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>
        <v>0.67</v>
      </c>
      <c r="U296" s="13">
        <v>1</v>
      </c>
      <c r="V296" s="13">
        <v>1</v>
      </c>
      <c r="W296" s="13">
        <v>1</v>
      </c>
      <c r="X296" s="13">
        <v>1</v>
      </c>
      <c r="Y296" s="13">
        <v>1</v>
      </c>
      <c r="Z296" s="13">
        <v>1</v>
      </c>
      <c r="AA296" s="13">
        <v>1</v>
      </c>
      <c r="AB296" s="13">
        <v>1</v>
      </c>
      <c r="AC296" s="13">
        <v>1</v>
      </c>
      <c r="AD296" s="13">
        <v>1</v>
      </c>
      <c r="AE296" s="13">
        <v>1</v>
      </c>
      <c r="AF296" s="13">
        <v>1</v>
      </c>
      <c r="AG296" s="13">
        <v>1</v>
      </c>
      <c r="AH296" s="13">
        <v>1</v>
      </c>
      <c r="AI296" s="13">
        <v>1</v>
      </c>
      <c r="AJ296" s="13">
        <v>1</v>
      </c>
      <c r="AK296" s="13">
        <v>1</v>
      </c>
      <c r="AL296" s="13">
        <v>1</v>
      </c>
      <c r="AM296" s="13">
        <v>1</v>
      </c>
      <c r="AN296" s="13">
        <v>1</v>
      </c>
      <c r="AO296" s="13">
        <v>1</v>
      </c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22">
        <v>0</v>
      </c>
      <c r="BE296" s="22">
        <v>1</v>
      </c>
      <c r="BF296" s="22">
        <v>0.9</v>
      </c>
      <c r="BG296" s="22">
        <v>0.9</v>
      </c>
      <c r="BH296" s="22">
        <v>1</v>
      </c>
      <c r="BI296" s="22">
        <v>1</v>
      </c>
      <c r="BJ296" s="22">
        <v>1</v>
      </c>
      <c r="BK296" s="22">
        <v>1</v>
      </c>
      <c r="BL296" s="22">
        <v>1</v>
      </c>
      <c r="BM296" s="22">
        <v>1</v>
      </c>
      <c r="BN296" s="22">
        <v>1</v>
      </c>
      <c r="BO296" s="22">
        <v>1</v>
      </c>
      <c r="BP296" s="22">
        <v>1</v>
      </c>
      <c r="BQ296" s="22">
        <v>1</v>
      </c>
      <c r="BR296" s="22">
        <v>1</v>
      </c>
      <c r="BS296" s="22">
        <v>1</v>
      </c>
      <c r="BT296" s="22">
        <v>1</v>
      </c>
      <c r="BU296" s="22">
        <v>1</v>
      </c>
      <c r="BV296" s="22">
        <v>1</v>
      </c>
      <c r="BW296" s="22">
        <v>1</v>
      </c>
      <c r="BX296" s="22">
        <v>1</v>
      </c>
      <c r="BY296" s="22">
        <v>1</v>
      </c>
    </row>
    <row r="297" spans="1:77" hidden="1" outlineLevel="3">
      <c r="A297" s="5" t="s">
        <v>832</v>
      </c>
      <c r="B297" s="5" t="s">
        <v>833</v>
      </c>
      <c r="C297" s="6" t="s">
        <v>260</v>
      </c>
      <c r="D297" s="6" t="s">
        <v>337</v>
      </c>
      <c r="E297" s="6" t="s">
        <v>570</v>
      </c>
      <c r="F297" s="7">
        <v>7033011.2699999996</v>
      </c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>
        <v>0.33</v>
      </c>
      <c r="AD297" s="13">
        <v>1</v>
      </c>
      <c r="AE297" s="13">
        <v>1</v>
      </c>
      <c r="AF297" s="13">
        <v>1</v>
      </c>
      <c r="AG297" s="13">
        <v>1</v>
      </c>
      <c r="AH297" s="13">
        <v>1</v>
      </c>
      <c r="AI297" s="13">
        <v>1</v>
      </c>
      <c r="AJ297" s="13">
        <v>1</v>
      </c>
      <c r="AK297" s="13">
        <v>1</v>
      </c>
      <c r="AL297" s="13">
        <v>1</v>
      </c>
      <c r="AM297" s="13">
        <v>1</v>
      </c>
      <c r="AN297" s="13">
        <v>1</v>
      </c>
      <c r="AO297" s="13">
        <v>1</v>
      </c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22">
        <v>0</v>
      </c>
      <c r="BE297" s="22">
        <v>0.92</v>
      </c>
      <c r="BF297" s="22">
        <v>0.85</v>
      </c>
      <c r="BG297" s="22">
        <v>0.85</v>
      </c>
      <c r="BH297" s="20">
        <v>1</v>
      </c>
      <c r="BI297" s="20">
        <v>1</v>
      </c>
      <c r="BJ297" s="20">
        <v>1</v>
      </c>
      <c r="BK297" s="20">
        <v>1</v>
      </c>
      <c r="BL297" s="20">
        <v>1</v>
      </c>
      <c r="BM297" s="20">
        <v>1</v>
      </c>
      <c r="BN297" s="20">
        <v>1</v>
      </c>
      <c r="BO297" s="20">
        <v>1</v>
      </c>
      <c r="BP297" s="20">
        <v>1</v>
      </c>
      <c r="BQ297" s="20">
        <v>1</v>
      </c>
      <c r="BR297" s="20">
        <v>1</v>
      </c>
      <c r="BS297" s="20">
        <v>1</v>
      </c>
      <c r="BT297" s="20">
        <v>1</v>
      </c>
      <c r="BU297" s="20">
        <v>1</v>
      </c>
      <c r="BV297" s="20">
        <v>1</v>
      </c>
      <c r="BW297" s="20">
        <v>1</v>
      </c>
      <c r="BX297" s="20">
        <v>1</v>
      </c>
      <c r="BY297" s="20">
        <v>1</v>
      </c>
    </row>
    <row r="298" spans="1:77" hidden="1" outlineLevel="3">
      <c r="A298" s="14" t="s">
        <v>834</v>
      </c>
      <c r="B298" s="14" t="s">
        <v>823</v>
      </c>
      <c r="C298" s="15" t="s">
        <v>157</v>
      </c>
      <c r="D298" s="15" t="s">
        <v>337</v>
      </c>
      <c r="E298" s="15" t="s">
        <v>835</v>
      </c>
      <c r="F298" s="16">
        <f>+$F$297/2</f>
        <v>3516505.6349999998</v>
      </c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>
        <v>0.74</v>
      </c>
      <c r="AD298" s="13">
        <v>1</v>
      </c>
      <c r="AE298" s="13">
        <v>1</v>
      </c>
      <c r="AF298" s="13">
        <v>1</v>
      </c>
      <c r="AG298" s="13">
        <v>1</v>
      </c>
      <c r="AH298" s="13">
        <v>1</v>
      </c>
      <c r="AI298" s="13">
        <v>1</v>
      </c>
      <c r="AJ298" s="13">
        <v>1</v>
      </c>
      <c r="AK298" s="13">
        <v>1</v>
      </c>
      <c r="AL298" s="13">
        <v>1</v>
      </c>
      <c r="AM298" s="13">
        <v>1</v>
      </c>
      <c r="AN298" s="13">
        <v>1</v>
      </c>
      <c r="AO298" s="13">
        <v>1</v>
      </c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22">
        <v>0</v>
      </c>
      <c r="BE298" s="22">
        <v>1</v>
      </c>
      <c r="BF298" s="22">
        <v>0.8</v>
      </c>
      <c r="BG298" s="22">
        <v>0.8</v>
      </c>
      <c r="BH298" s="22">
        <v>1</v>
      </c>
      <c r="BI298" s="22">
        <v>1</v>
      </c>
      <c r="BJ298" s="22">
        <v>1</v>
      </c>
      <c r="BK298" s="22">
        <v>1</v>
      </c>
      <c r="BL298" s="22">
        <v>1</v>
      </c>
      <c r="BM298" s="22">
        <v>1</v>
      </c>
      <c r="BN298" s="22">
        <v>1</v>
      </c>
      <c r="BO298" s="22">
        <v>1</v>
      </c>
      <c r="BP298" s="22">
        <v>1</v>
      </c>
      <c r="BQ298" s="22">
        <v>1</v>
      </c>
      <c r="BR298" s="22">
        <v>1</v>
      </c>
      <c r="BS298" s="22">
        <v>1</v>
      </c>
      <c r="BT298" s="22">
        <v>1</v>
      </c>
      <c r="BU298" s="22">
        <v>1</v>
      </c>
      <c r="BV298" s="22">
        <v>1</v>
      </c>
      <c r="BW298" s="22">
        <v>1</v>
      </c>
      <c r="BX298" s="22">
        <v>1</v>
      </c>
      <c r="BY298" s="22">
        <v>1</v>
      </c>
    </row>
    <row r="299" spans="1:77" hidden="1" outlineLevel="3">
      <c r="A299" s="14" t="s">
        <v>836</v>
      </c>
      <c r="B299" s="14" t="s">
        <v>825</v>
      </c>
      <c r="C299" s="15" t="s">
        <v>157</v>
      </c>
      <c r="D299" s="15" t="s">
        <v>837</v>
      </c>
      <c r="E299" s="15" t="s">
        <v>570</v>
      </c>
      <c r="F299" s="16">
        <f>+$F$297/2</f>
        <v>3516505.6349999998</v>
      </c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>
        <v>1</v>
      </c>
      <c r="AE299" s="13">
        <v>1</v>
      </c>
      <c r="AF299" s="13">
        <v>1</v>
      </c>
      <c r="AG299" s="13">
        <v>1</v>
      </c>
      <c r="AH299" s="13">
        <v>1</v>
      </c>
      <c r="AI299" s="13">
        <v>1</v>
      </c>
      <c r="AJ299" s="13">
        <v>1</v>
      </c>
      <c r="AK299" s="13">
        <v>1</v>
      </c>
      <c r="AL299" s="13">
        <v>1</v>
      </c>
      <c r="AM299" s="13">
        <v>1</v>
      </c>
      <c r="AN299" s="13">
        <v>1</v>
      </c>
      <c r="AO299" s="13">
        <v>1</v>
      </c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22">
        <v>0</v>
      </c>
      <c r="BE299" s="22">
        <v>0.83</v>
      </c>
      <c r="BF299" s="22">
        <v>0.9</v>
      </c>
      <c r="BG299" s="22">
        <v>0.9</v>
      </c>
      <c r="BH299" s="22">
        <v>1</v>
      </c>
      <c r="BI299" s="22">
        <v>1</v>
      </c>
      <c r="BJ299" s="22">
        <v>1</v>
      </c>
      <c r="BK299" s="22">
        <v>1</v>
      </c>
      <c r="BL299" s="22">
        <v>1</v>
      </c>
      <c r="BM299" s="22">
        <v>1</v>
      </c>
      <c r="BN299" s="22">
        <v>1</v>
      </c>
      <c r="BO299" s="22">
        <v>1</v>
      </c>
      <c r="BP299" s="22">
        <v>1</v>
      </c>
      <c r="BQ299" s="22">
        <v>1</v>
      </c>
      <c r="BR299" s="22">
        <v>1</v>
      </c>
      <c r="BS299" s="22">
        <v>1</v>
      </c>
      <c r="BT299" s="22">
        <v>1</v>
      </c>
      <c r="BU299" s="22">
        <v>1</v>
      </c>
      <c r="BV299" s="22">
        <v>1</v>
      </c>
      <c r="BW299" s="22">
        <v>1</v>
      </c>
      <c r="BX299" s="22">
        <v>1</v>
      </c>
      <c r="BY299" s="22">
        <v>1</v>
      </c>
    </row>
    <row r="300" spans="1:77" hidden="1" outlineLevel="3">
      <c r="A300" s="5" t="s">
        <v>838</v>
      </c>
      <c r="B300" s="5" t="s">
        <v>839</v>
      </c>
      <c r="C300" s="6" t="s">
        <v>260</v>
      </c>
      <c r="D300" s="6" t="s">
        <v>831</v>
      </c>
      <c r="E300" s="6" t="s">
        <v>374</v>
      </c>
      <c r="F300" s="7">
        <v>6446638.7400000002</v>
      </c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>
        <v>0.33</v>
      </c>
      <c r="U300" s="13">
        <v>1</v>
      </c>
      <c r="V300" s="13">
        <v>1</v>
      </c>
      <c r="W300" s="13">
        <v>1</v>
      </c>
      <c r="X300" s="13">
        <v>1</v>
      </c>
      <c r="Y300" s="13">
        <v>1</v>
      </c>
      <c r="Z300" s="13">
        <v>1</v>
      </c>
      <c r="AA300" s="13">
        <v>1</v>
      </c>
      <c r="AB300" s="13">
        <v>1</v>
      </c>
      <c r="AC300" s="13">
        <v>1</v>
      </c>
      <c r="AD300" s="13">
        <v>1</v>
      </c>
      <c r="AE300" s="13">
        <v>1</v>
      </c>
      <c r="AF300" s="13">
        <v>1</v>
      </c>
      <c r="AG300" s="13">
        <v>1</v>
      </c>
      <c r="AH300" s="13">
        <v>1</v>
      </c>
      <c r="AI300" s="13">
        <v>1</v>
      </c>
      <c r="AJ300" s="13">
        <v>1</v>
      </c>
      <c r="AK300" s="13">
        <v>1</v>
      </c>
      <c r="AL300" s="13">
        <v>1</v>
      </c>
      <c r="AM300" s="13">
        <v>1</v>
      </c>
      <c r="AN300" s="13">
        <v>1</v>
      </c>
      <c r="AO300" s="13">
        <v>1</v>
      </c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22">
        <v>0</v>
      </c>
      <c r="BE300" s="22">
        <v>1</v>
      </c>
      <c r="BF300" s="22">
        <v>0.85</v>
      </c>
      <c r="BG300" s="22">
        <v>0.85</v>
      </c>
      <c r="BH300" s="20">
        <v>1</v>
      </c>
      <c r="BI300" s="20">
        <v>1</v>
      </c>
      <c r="BJ300" s="20">
        <v>1</v>
      </c>
      <c r="BK300" s="20">
        <v>1</v>
      </c>
      <c r="BL300" s="20">
        <v>1</v>
      </c>
      <c r="BM300" s="20">
        <v>1</v>
      </c>
      <c r="BN300" s="20">
        <v>1</v>
      </c>
      <c r="BO300" s="20">
        <v>1</v>
      </c>
      <c r="BP300" s="20">
        <v>1</v>
      </c>
      <c r="BQ300" s="20">
        <v>1</v>
      </c>
      <c r="BR300" s="20">
        <v>1</v>
      </c>
      <c r="BS300" s="20">
        <v>1</v>
      </c>
      <c r="BT300" s="20">
        <v>1</v>
      </c>
      <c r="BU300" s="20">
        <v>1</v>
      </c>
      <c r="BV300" s="20">
        <v>1</v>
      </c>
      <c r="BW300" s="20">
        <v>1</v>
      </c>
      <c r="BX300" s="20">
        <v>1</v>
      </c>
      <c r="BY300" s="20">
        <v>1</v>
      </c>
    </row>
    <row r="301" spans="1:77" hidden="1" outlineLevel="3">
      <c r="A301" s="14" t="s">
        <v>840</v>
      </c>
      <c r="B301" s="14" t="s">
        <v>823</v>
      </c>
      <c r="C301" s="15" t="s">
        <v>157</v>
      </c>
      <c r="D301" s="15" t="s">
        <v>831</v>
      </c>
      <c r="E301" s="15" t="s">
        <v>828</v>
      </c>
      <c r="F301" s="16">
        <f>+$F$300/2</f>
        <v>3223319.37</v>
      </c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>
        <v>0.67</v>
      </c>
      <c r="U301" s="13">
        <v>1</v>
      </c>
      <c r="V301" s="13">
        <v>1</v>
      </c>
      <c r="W301" s="13">
        <v>1</v>
      </c>
      <c r="X301" s="13">
        <v>1</v>
      </c>
      <c r="Y301" s="13">
        <v>1</v>
      </c>
      <c r="Z301" s="13">
        <v>1</v>
      </c>
      <c r="AA301" s="13">
        <v>1</v>
      </c>
      <c r="AB301" s="13">
        <v>1</v>
      </c>
      <c r="AC301" s="13">
        <v>1</v>
      </c>
      <c r="AD301" s="13">
        <v>1</v>
      </c>
      <c r="AE301" s="13">
        <v>1</v>
      </c>
      <c r="AF301" s="13">
        <v>1</v>
      </c>
      <c r="AG301" s="13">
        <v>1</v>
      </c>
      <c r="AH301" s="13">
        <v>1</v>
      </c>
      <c r="AI301" s="13">
        <v>1</v>
      </c>
      <c r="AJ301" s="13">
        <v>1</v>
      </c>
      <c r="AK301" s="13">
        <v>1</v>
      </c>
      <c r="AL301" s="13">
        <v>1</v>
      </c>
      <c r="AM301" s="13">
        <v>1</v>
      </c>
      <c r="AN301" s="13">
        <v>1</v>
      </c>
      <c r="AO301" s="13">
        <v>1</v>
      </c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22">
        <v>0</v>
      </c>
      <c r="BE301" s="22">
        <v>1</v>
      </c>
      <c r="BF301" s="22">
        <v>0.8</v>
      </c>
      <c r="BG301" s="22">
        <v>0.8</v>
      </c>
      <c r="BH301" s="22">
        <v>1</v>
      </c>
      <c r="BI301" s="22">
        <v>1</v>
      </c>
      <c r="BJ301" s="22">
        <v>1</v>
      </c>
      <c r="BK301" s="22">
        <v>1</v>
      </c>
      <c r="BL301" s="22">
        <v>1</v>
      </c>
      <c r="BM301" s="22">
        <v>1</v>
      </c>
      <c r="BN301" s="22">
        <v>1</v>
      </c>
      <c r="BO301" s="22">
        <v>1</v>
      </c>
      <c r="BP301" s="22">
        <v>1</v>
      </c>
      <c r="BQ301" s="22">
        <v>1</v>
      </c>
      <c r="BR301" s="22">
        <v>1</v>
      </c>
      <c r="BS301" s="22">
        <v>1</v>
      </c>
      <c r="BT301" s="22">
        <v>1</v>
      </c>
      <c r="BU301" s="22">
        <v>1</v>
      </c>
      <c r="BV301" s="22">
        <v>1</v>
      </c>
      <c r="BW301" s="22">
        <v>1</v>
      </c>
      <c r="BX301" s="22">
        <v>1</v>
      </c>
      <c r="BY301" s="22">
        <v>1</v>
      </c>
    </row>
    <row r="302" spans="1:77" hidden="1" outlineLevel="3">
      <c r="A302" s="14" t="s">
        <v>841</v>
      </c>
      <c r="B302" s="14" t="s">
        <v>825</v>
      </c>
      <c r="C302" s="15" t="s">
        <v>157</v>
      </c>
      <c r="D302" s="15" t="s">
        <v>257</v>
      </c>
      <c r="E302" s="15" t="s">
        <v>374</v>
      </c>
      <c r="F302" s="16">
        <f>+$F$300/2</f>
        <v>3223319.37</v>
      </c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>
        <v>1</v>
      </c>
      <c r="V302" s="13">
        <v>1</v>
      </c>
      <c r="W302" s="13">
        <v>1</v>
      </c>
      <c r="X302" s="13">
        <v>1</v>
      </c>
      <c r="Y302" s="13">
        <v>1</v>
      </c>
      <c r="Z302" s="13">
        <v>1</v>
      </c>
      <c r="AA302" s="13">
        <v>1</v>
      </c>
      <c r="AB302" s="13">
        <v>1</v>
      </c>
      <c r="AC302" s="13">
        <v>1</v>
      </c>
      <c r="AD302" s="13">
        <v>1</v>
      </c>
      <c r="AE302" s="13">
        <v>1</v>
      </c>
      <c r="AF302" s="13">
        <v>1</v>
      </c>
      <c r="AG302" s="13">
        <v>1</v>
      </c>
      <c r="AH302" s="13">
        <v>1</v>
      </c>
      <c r="AI302" s="13">
        <v>1</v>
      </c>
      <c r="AJ302" s="13">
        <v>1</v>
      </c>
      <c r="AK302" s="13">
        <v>1</v>
      </c>
      <c r="AL302" s="13">
        <v>1</v>
      </c>
      <c r="AM302" s="13">
        <v>1</v>
      </c>
      <c r="AN302" s="13">
        <v>1</v>
      </c>
      <c r="AO302" s="13">
        <v>1</v>
      </c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22">
        <v>0</v>
      </c>
      <c r="BE302" s="22">
        <v>1</v>
      </c>
      <c r="BF302" s="22">
        <v>0.9</v>
      </c>
      <c r="BG302" s="22">
        <v>0.9</v>
      </c>
      <c r="BH302" s="22">
        <v>1</v>
      </c>
      <c r="BI302" s="22">
        <v>1</v>
      </c>
      <c r="BJ302" s="22">
        <v>1</v>
      </c>
      <c r="BK302" s="22">
        <v>1</v>
      </c>
      <c r="BL302" s="22">
        <v>1</v>
      </c>
      <c r="BM302" s="22">
        <v>1</v>
      </c>
      <c r="BN302" s="22">
        <v>1</v>
      </c>
      <c r="BO302" s="22">
        <v>1</v>
      </c>
      <c r="BP302" s="22">
        <v>1</v>
      </c>
      <c r="BQ302" s="22">
        <v>1</v>
      </c>
      <c r="BR302" s="22">
        <v>1</v>
      </c>
      <c r="BS302" s="22">
        <v>1</v>
      </c>
      <c r="BT302" s="22">
        <v>1</v>
      </c>
      <c r="BU302" s="22">
        <v>1</v>
      </c>
      <c r="BV302" s="22">
        <v>1</v>
      </c>
      <c r="BW302" s="22">
        <v>1</v>
      </c>
      <c r="BX302" s="22">
        <v>1</v>
      </c>
      <c r="BY302" s="22">
        <v>1</v>
      </c>
    </row>
    <row r="303" spans="1:77" hidden="1" outlineLevel="3">
      <c r="A303" s="5" t="s">
        <v>842</v>
      </c>
      <c r="B303" s="5" t="s">
        <v>843</v>
      </c>
      <c r="C303" s="6" t="s">
        <v>260</v>
      </c>
      <c r="D303" s="6" t="s">
        <v>377</v>
      </c>
      <c r="E303" s="6" t="s">
        <v>844</v>
      </c>
      <c r="F303" s="7">
        <v>13556867.700000001</v>
      </c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>
        <v>0.42</v>
      </c>
      <c r="V303" s="13">
        <v>1</v>
      </c>
      <c r="W303" s="13">
        <v>1</v>
      </c>
      <c r="X303" s="13">
        <v>1</v>
      </c>
      <c r="Y303" s="13">
        <v>1</v>
      </c>
      <c r="Z303" s="13">
        <v>1</v>
      </c>
      <c r="AA303" s="13">
        <v>1</v>
      </c>
      <c r="AB303" s="13">
        <v>1</v>
      </c>
      <c r="AC303" s="13">
        <v>1</v>
      </c>
      <c r="AD303" s="13">
        <v>1</v>
      </c>
      <c r="AE303" s="13">
        <v>1</v>
      </c>
      <c r="AF303" s="13">
        <v>1</v>
      </c>
      <c r="AG303" s="13">
        <v>1</v>
      </c>
      <c r="AH303" s="13">
        <v>1</v>
      </c>
      <c r="AI303" s="13">
        <v>1</v>
      </c>
      <c r="AJ303" s="13">
        <v>1</v>
      </c>
      <c r="AK303" s="13">
        <v>1</v>
      </c>
      <c r="AL303" s="13">
        <v>1</v>
      </c>
      <c r="AM303" s="13">
        <v>1</v>
      </c>
      <c r="AN303" s="13">
        <v>1</v>
      </c>
      <c r="AO303" s="13">
        <v>1</v>
      </c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22">
        <v>0</v>
      </c>
      <c r="BE303" s="22">
        <v>0.25</v>
      </c>
      <c r="BF303" s="22">
        <v>0.85</v>
      </c>
      <c r="BG303" s="22">
        <v>0.85</v>
      </c>
      <c r="BH303" s="20">
        <v>0.75</v>
      </c>
      <c r="BI303" s="20">
        <v>1</v>
      </c>
      <c r="BJ303" s="20">
        <v>1</v>
      </c>
      <c r="BK303" s="20">
        <v>1</v>
      </c>
      <c r="BL303" s="20">
        <v>1</v>
      </c>
      <c r="BM303" s="20">
        <v>1</v>
      </c>
      <c r="BN303" s="20">
        <v>1</v>
      </c>
      <c r="BO303" s="20">
        <v>1</v>
      </c>
      <c r="BP303" s="20">
        <v>1</v>
      </c>
      <c r="BQ303" s="20">
        <v>1</v>
      </c>
      <c r="BR303" s="20">
        <v>1</v>
      </c>
      <c r="BS303" s="20">
        <v>1</v>
      </c>
      <c r="BT303" s="20">
        <v>1</v>
      </c>
      <c r="BU303" s="20">
        <v>1</v>
      </c>
      <c r="BV303" s="20">
        <v>1</v>
      </c>
      <c r="BW303" s="20">
        <v>1</v>
      </c>
      <c r="BX303" s="20">
        <v>1</v>
      </c>
      <c r="BY303" s="20">
        <v>1</v>
      </c>
    </row>
    <row r="304" spans="1:77" hidden="1" outlineLevel="3">
      <c r="A304" s="14" t="s">
        <v>845</v>
      </c>
      <c r="B304" s="14" t="s">
        <v>823</v>
      </c>
      <c r="C304" s="15" t="s">
        <v>157</v>
      </c>
      <c r="D304" s="15" t="s">
        <v>377</v>
      </c>
      <c r="E304" s="15" t="s">
        <v>293</v>
      </c>
      <c r="F304" s="16">
        <f>+$F$303/2</f>
        <v>6778433.8500000006</v>
      </c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>
        <v>0.83</v>
      </c>
      <c r="V304" s="13">
        <v>1</v>
      </c>
      <c r="W304" s="13">
        <v>1</v>
      </c>
      <c r="X304" s="13">
        <v>1</v>
      </c>
      <c r="Y304" s="13">
        <v>1</v>
      </c>
      <c r="Z304" s="13">
        <v>1</v>
      </c>
      <c r="AA304" s="13">
        <v>1</v>
      </c>
      <c r="AB304" s="13">
        <v>1</v>
      </c>
      <c r="AC304" s="13">
        <v>1</v>
      </c>
      <c r="AD304" s="13">
        <v>1</v>
      </c>
      <c r="AE304" s="13">
        <v>1</v>
      </c>
      <c r="AF304" s="13">
        <v>1</v>
      </c>
      <c r="AG304" s="13">
        <v>1</v>
      </c>
      <c r="AH304" s="13">
        <v>1</v>
      </c>
      <c r="AI304" s="13">
        <v>1</v>
      </c>
      <c r="AJ304" s="13">
        <v>1</v>
      </c>
      <c r="AK304" s="13">
        <v>1</v>
      </c>
      <c r="AL304" s="13">
        <v>1</v>
      </c>
      <c r="AM304" s="13">
        <v>1</v>
      </c>
      <c r="AN304" s="13">
        <v>1</v>
      </c>
      <c r="AO304" s="13">
        <v>1</v>
      </c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22">
        <v>0</v>
      </c>
      <c r="BE304" s="22">
        <v>0.5</v>
      </c>
      <c r="BF304" s="22">
        <v>0.8</v>
      </c>
      <c r="BG304" s="22">
        <v>0.8</v>
      </c>
      <c r="BH304" s="22">
        <v>1</v>
      </c>
      <c r="BI304" s="22">
        <v>1</v>
      </c>
      <c r="BJ304" s="22">
        <v>1</v>
      </c>
      <c r="BK304" s="22">
        <v>1</v>
      </c>
      <c r="BL304" s="22">
        <v>1</v>
      </c>
      <c r="BM304" s="22">
        <v>1</v>
      </c>
      <c r="BN304" s="22">
        <v>1</v>
      </c>
      <c r="BO304" s="22">
        <v>1</v>
      </c>
      <c r="BP304" s="22">
        <v>1</v>
      </c>
      <c r="BQ304" s="22">
        <v>1</v>
      </c>
      <c r="BR304" s="22">
        <v>1</v>
      </c>
      <c r="BS304" s="22">
        <v>1</v>
      </c>
      <c r="BT304" s="22">
        <v>1</v>
      </c>
      <c r="BU304" s="22">
        <v>1</v>
      </c>
      <c r="BV304" s="22">
        <v>1</v>
      </c>
      <c r="BW304" s="22">
        <v>1</v>
      </c>
      <c r="BX304" s="22">
        <v>1</v>
      </c>
      <c r="BY304" s="22">
        <v>1</v>
      </c>
    </row>
    <row r="305" spans="1:77" hidden="1" outlineLevel="3">
      <c r="A305" s="14" t="s">
        <v>846</v>
      </c>
      <c r="B305" s="14" t="s">
        <v>825</v>
      </c>
      <c r="C305" s="15" t="s">
        <v>157</v>
      </c>
      <c r="D305" s="15" t="s">
        <v>214</v>
      </c>
      <c r="E305" s="15" t="s">
        <v>844</v>
      </c>
      <c r="F305" s="16">
        <f>+$F$303/2</f>
        <v>6778433.8500000006</v>
      </c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>
        <v>1</v>
      </c>
      <c r="W305" s="13">
        <v>1</v>
      </c>
      <c r="X305" s="13">
        <v>1</v>
      </c>
      <c r="Y305" s="13">
        <v>1</v>
      </c>
      <c r="Z305" s="13">
        <v>1</v>
      </c>
      <c r="AA305" s="13">
        <v>1</v>
      </c>
      <c r="AB305" s="13">
        <v>1</v>
      </c>
      <c r="AC305" s="13">
        <v>1</v>
      </c>
      <c r="AD305" s="13">
        <v>1</v>
      </c>
      <c r="AE305" s="13">
        <v>1</v>
      </c>
      <c r="AF305" s="13">
        <v>1</v>
      </c>
      <c r="AG305" s="13">
        <v>1</v>
      </c>
      <c r="AH305" s="13">
        <v>1</v>
      </c>
      <c r="AI305" s="13">
        <v>1</v>
      </c>
      <c r="AJ305" s="13">
        <v>1</v>
      </c>
      <c r="AK305" s="13">
        <v>1</v>
      </c>
      <c r="AL305" s="13">
        <v>1</v>
      </c>
      <c r="AM305" s="13">
        <v>1</v>
      </c>
      <c r="AN305" s="13">
        <v>1</v>
      </c>
      <c r="AO305" s="13">
        <v>1</v>
      </c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22">
        <v>0</v>
      </c>
      <c r="BE305" s="22">
        <v>0</v>
      </c>
      <c r="BF305" s="22">
        <v>0.9</v>
      </c>
      <c r="BG305" s="22">
        <v>0.9</v>
      </c>
      <c r="BH305" s="22">
        <v>0.5</v>
      </c>
      <c r="BI305" s="22">
        <v>1</v>
      </c>
      <c r="BJ305" s="22">
        <v>1</v>
      </c>
      <c r="BK305" s="22">
        <v>1</v>
      </c>
      <c r="BL305" s="22">
        <v>1</v>
      </c>
      <c r="BM305" s="22">
        <v>1</v>
      </c>
      <c r="BN305" s="22">
        <v>1</v>
      </c>
      <c r="BO305" s="22">
        <v>1</v>
      </c>
      <c r="BP305" s="22">
        <v>1</v>
      </c>
      <c r="BQ305" s="22">
        <v>1</v>
      </c>
      <c r="BR305" s="22">
        <v>1</v>
      </c>
      <c r="BS305" s="22">
        <v>1</v>
      </c>
      <c r="BT305" s="22">
        <v>1</v>
      </c>
      <c r="BU305" s="22">
        <v>1</v>
      </c>
      <c r="BV305" s="22">
        <v>1</v>
      </c>
      <c r="BW305" s="22">
        <v>1</v>
      </c>
      <c r="BX305" s="22">
        <v>1</v>
      </c>
      <c r="BY305" s="22">
        <v>1</v>
      </c>
    </row>
    <row r="306" spans="1:77" hidden="1" outlineLevel="3">
      <c r="A306" s="5" t="s">
        <v>847</v>
      </c>
      <c r="B306" s="5" t="s">
        <v>848</v>
      </c>
      <c r="C306" s="6" t="s">
        <v>260</v>
      </c>
      <c r="D306" s="6" t="s">
        <v>849</v>
      </c>
      <c r="E306" s="6" t="s">
        <v>850</v>
      </c>
      <c r="F306" s="7">
        <v>0</v>
      </c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>
        <v>0.5</v>
      </c>
      <c r="W306" s="13">
        <v>1</v>
      </c>
      <c r="X306" s="13">
        <v>1</v>
      </c>
      <c r="Y306" s="13">
        <v>1</v>
      </c>
      <c r="Z306" s="13">
        <v>1</v>
      </c>
      <c r="AA306" s="13">
        <v>1</v>
      </c>
      <c r="AB306" s="13">
        <v>1</v>
      </c>
      <c r="AC306" s="13">
        <v>1</v>
      </c>
      <c r="AD306" s="13">
        <v>1</v>
      </c>
      <c r="AE306" s="13">
        <v>1</v>
      </c>
      <c r="AF306" s="13">
        <v>1</v>
      </c>
      <c r="AG306" s="13">
        <v>1</v>
      </c>
      <c r="AH306" s="13">
        <v>1</v>
      </c>
      <c r="AI306" s="13">
        <v>1</v>
      </c>
      <c r="AJ306" s="13">
        <v>1</v>
      </c>
      <c r="AK306" s="13">
        <v>1</v>
      </c>
      <c r="AL306" s="13">
        <v>1</v>
      </c>
      <c r="AM306" s="13">
        <v>1</v>
      </c>
      <c r="AN306" s="13">
        <v>1</v>
      </c>
      <c r="AO306" s="13">
        <v>1</v>
      </c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22">
        <v>0</v>
      </c>
      <c r="BE306" s="22">
        <v>0</v>
      </c>
      <c r="BF306" s="22">
        <v>0.78</v>
      </c>
      <c r="BG306" s="22">
        <v>0.78</v>
      </c>
      <c r="BH306" s="20">
        <v>0.35</v>
      </c>
      <c r="BI306" s="20">
        <v>0.25</v>
      </c>
      <c r="BJ306" s="20">
        <v>1</v>
      </c>
      <c r="BK306" s="20">
        <v>1</v>
      </c>
      <c r="BL306" s="20">
        <v>1</v>
      </c>
      <c r="BM306" s="20">
        <v>1</v>
      </c>
      <c r="BN306" s="20">
        <v>1</v>
      </c>
      <c r="BO306" s="20">
        <v>1</v>
      </c>
      <c r="BP306" s="20">
        <v>1</v>
      </c>
      <c r="BQ306" s="20">
        <v>1</v>
      </c>
      <c r="BR306" s="20">
        <v>1</v>
      </c>
      <c r="BS306" s="20">
        <v>1</v>
      </c>
      <c r="BT306" s="20">
        <v>1</v>
      </c>
      <c r="BU306" s="20">
        <v>1</v>
      </c>
      <c r="BV306" s="20">
        <v>1</v>
      </c>
      <c r="BW306" s="20">
        <v>1</v>
      </c>
      <c r="BX306" s="20">
        <v>1</v>
      </c>
      <c r="BY306" s="20">
        <v>1</v>
      </c>
    </row>
    <row r="307" spans="1:77" hidden="1" outlineLevel="3">
      <c r="A307" s="14" t="s">
        <v>851</v>
      </c>
      <c r="B307" s="14" t="s">
        <v>823</v>
      </c>
      <c r="C307" s="15" t="s">
        <v>157</v>
      </c>
      <c r="D307" s="15" t="s">
        <v>849</v>
      </c>
      <c r="E307" s="15" t="s">
        <v>297</v>
      </c>
      <c r="F307" s="16">
        <v>0</v>
      </c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>
        <v>1</v>
      </c>
      <c r="W307" s="13">
        <v>1</v>
      </c>
      <c r="X307" s="13">
        <v>1</v>
      </c>
      <c r="Y307" s="13">
        <v>1</v>
      </c>
      <c r="Z307" s="13">
        <v>1</v>
      </c>
      <c r="AA307" s="13">
        <v>1</v>
      </c>
      <c r="AB307" s="13">
        <v>1</v>
      </c>
      <c r="AC307" s="13">
        <v>1</v>
      </c>
      <c r="AD307" s="13">
        <v>1</v>
      </c>
      <c r="AE307" s="13">
        <v>1</v>
      </c>
      <c r="AF307" s="13">
        <v>1</v>
      </c>
      <c r="AG307" s="13">
        <v>1</v>
      </c>
      <c r="AH307" s="13">
        <v>1</v>
      </c>
      <c r="AI307" s="13">
        <v>1</v>
      </c>
      <c r="AJ307" s="13">
        <v>1</v>
      </c>
      <c r="AK307" s="13">
        <v>1</v>
      </c>
      <c r="AL307" s="13">
        <v>1</v>
      </c>
      <c r="AM307" s="13">
        <v>1</v>
      </c>
      <c r="AN307" s="13">
        <v>1</v>
      </c>
      <c r="AO307" s="13">
        <v>1</v>
      </c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22">
        <v>0</v>
      </c>
      <c r="BE307" s="22">
        <v>0</v>
      </c>
      <c r="BF307" s="22">
        <v>0.8</v>
      </c>
      <c r="BG307" s="22">
        <v>0.8</v>
      </c>
      <c r="BH307" s="22">
        <v>0.7</v>
      </c>
      <c r="BI307" s="22">
        <v>0.5</v>
      </c>
      <c r="BJ307" s="22">
        <v>1</v>
      </c>
      <c r="BK307" s="22">
        <v>1</v>
      </c>
      <c r="BL307" s="22">
        <v>1</v>
      </c>
      <c r="BM307" s="22">
        <v>1</v>
      </c>
      <c r="BN307" s="22">
        <v>1</v>
      </c>
      <c r="BO307" s="22">
        <v>1</v>
      </c>
      <c r="BP307" s="22">
        <v>1</v>
      </c>
      <c r="BQ307" s="22">
        <v>1</v>
      </c>
      <c r="BR307" s="22">
        <v>1</v>
      </c>
      <c r="BS307" s="22">
        <v>1</v>
      </c>
      <c r="BT307" s="22">
        <v>1</v>
      </c>
      <c r="BU307" s="22">
        <v>1</v>
      </c>
      <c r="BV307" s="22">
        <v>1</v>
      </c>
      <c r="BW307" s="22">
        <v>1</v>
      </c>
      <c r="BX307" s="22">
        <v>1</v>
      </c>
      <c r="BY307" s="22">
        <v>1</v>
      </c>
    </row>
    <row r="308" spans="1:77" hidden="1" outlineLevel="3">
      <c r="A308" s="14" t="s">
        <v>852</v>
      </c>
      <c r="B308" s="14" t="s">
        <v>825</v>
      </c>
      <c r="C308" s="15" t="s">
        <v>157</v>
      </c>
      <c r="D308" s="15" t="s">
        <v>853</v>
      </c>
      <c r="E308" s="15" t="s">
        <v>850</v>
      </c>
      <c r="F308" s="16">
        <v>0</v>
      </c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>
        <v>1</v>
      </c>
      <c r="X308" s="13">
        <v>1</v>
      </c>
      <c r="Y308" s="13">
        <v>1</v>
      </c>
      <c r="Z308" s="13">
        <v>1</v>
      </c>
      <c r="AA308" s="13">
        <v>1</v>
      </c>
      <c r="AB308" s="13">
        <v>1</v>
      </c>
      <c r="AC308" s="13">
        <v>1</v>
      </c>
      <c r="AD308" s="13">
        <v>1</v>
      </c>
      <c r="AE308" s="13">
        <v>1</v>
      </c>
      <c r="AF308" s="13">
        <v>1</v>
      </c>
      <c r="AG308" s="13">
        <v>1</v>
      </c>
      <c r="AH308" s="13">
        <v>1</v>
      </c>
      <c r="AI308" s="13">
        <v>1</v>
      </c>
      <c r="AJ308" s="13">
        <v>1</v>
      </c>
      <c r="AK308" s="13">
        <v>1</v>
      </c>
      <c r="AL308" s="13">
        <v>1</v>
      </c>
      <c r="AM308" s="13">
        <v>1</v>
      </c>
      <c r="AN308" s="13">
        <v>1</v>
      </c>
      <c r="AO308" s="13">
        <v>1</v>
      </c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22">
        <v>0</v>
      </c>
      <c r="BE308" s="22">
        <v>0</v>
      </c>
      <c r="BF308" s="22">
        <v>0.75</v>
      </c>
      <c r="BG308" s="22">
        <v>0.75</v>
      </c>
      <c r="BH308" s="22">
        <v>0</v>
      </c>
      <c r="BI308" s="22">
        <v>0</v>
      </c>
      <c r="BJ308" s="22">
        <v>1</v>
      </c>
      <c r="BK308" s="22">
        <v>1</v>
      </c>
      <c r="BL308" s="22">
        <v>1</v>
      </c>
      <c r="BM308" s="22">
        <v>1</v>
      </c>
      <c r="BN308" s="22">
        <v>1</v>
      </c>
      <c r="BO308" s="22">
        <v>1</v>
      </c>
      <c r="BP308" s="22">
        <v>1</v>
      </c>
      <c r="BQ308" s="22">
        <v>1</v>
      </c>
      <c r="BR308" s="22">
        <v>1</v>
      </c>
      <c r="BS308" s="22">
        <v>1</v>
      </c>
      <c r="BT308" s="22">
        <v>1</v>
      </c>
      <c r="BU308" s="22">
        <v>1</v>
      </c>
      <c r="BV308" s="22">
        <v>1</v>
      </c>
      <c r="BW308" s="22">
        <v>1</v>
      </c>
      <c r="BX308" s="22">
        <v>1</v>
      </c>
      <c r="BY308" s="22">
        <v>1</v>
      </c>
    </row>
    <row r="309" spans="1:77" hidden="1" outlineLevel="3">
      <c r="A309" s="5" t="s">
        <v>854</v>
      </c>
      <c r="B309" s="5" t="s">
        <v>855</v>
      </c>
      <c r="C309" s="15" t="s">
        <v>157</v>
      </c>
      <c r="D309" s="15" t="s">
        <v>290</v>
      </c>
      <c r="E309" s="15" t="s">
        <v>611</v>
      </c>
      <c r="F309" s="7">
        <v>2523367.88</v>
      </c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>
        <v>0.33</v>
      </c>
      <c r="U309" s="13">
        <v>1</v>
      </c>
      <c r="V309" s="13">
        <v>1</v>
      </c>
      <c r="W309" s="13">
        <v>1</v>
      </c>
      <c r="X309" s="13">
        <v>1</v>
      </c>
      <c r="Y309" s="13">
        <v>1</v>
      </c>
      <c r="Z309" s="13">
        <v>1</v>
      </c>
      <c r="AA309" s="13">
        <v>1</v>
      </c>
      <c r="AB309" s="13">
        <v>1</v>
      </c>
      <c r="AC309" s="13">
        <v>1</v>
      </c>
      <c r="AD309" s="13">
        <v>1</v>
      </c>
      <c r="AE309" s="13">
        <v>1</v>
      </c>
      <c r="AF309" s="13">
        <v>1</v>
      </c>
      <c r="AG309" s="13">
        <v>1</v>
      </c>
      <c r="AH309" s="13">
        <v>1</v>
      </c>
      <c r="AI309" s="13">
        <v>1</v>
      </c>
      <c r="AJ309" s="13">
        <v>1</v>
      </c>
      <c r="AK309" s="13">
        <v>1</v>
      </c>
      <c r="AL309" s="13">
        <v>1</v>
      </c>
      <c r="AM309" s="13">
        <v>1</v>
      </c>
      <c r="AN309" s="13">
        <v>1</v>
      </c>
      <c r="AO309" s="13">
        <v>1</v>
      </c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22">
        <v>0.17</v>
      </c>
      <c r="BE309" s="22">
        <v>0</v>
      </c>
      <c r="BF309" s="22">
        <v>1</v>
      </c>
      <c r="BG309" s="22">
        <v>1</v>
      </c>
      <c r="BH309" s="22">
        <v>1</v>
      </c>
      <c r="BI309" s="22">
        <v>1</v>
      </c>
      <c r="BJ309" s="22">
        <v>1</v>
      </c>
      <c r="BK309" s="22">
        <v>1</v>
      </c>
      <c r="BL309" s="22">
        <v>1</v>
      </c>
      <c r="BM309" s="22">
        <v>1</v>
      </c>
      <c r="BN309" s="22">
        <v>1</v>
      </c>
      <c r="BO309" s="22">
        <v>1</v>
      </c>
      <c r="BP309" s="22">
        <v>1</v>
      </c>
      <c r="BQ309" s="22">
        <v>1</v>
      </c>
      <c r="BR309" s="22">
        <v>1</v>
      </c>
      <c r="BS309" s="22">
        <v>1</v>
      </c>
      <c r="BT309" s="22">
        <v>1</v>
      </c>
      <c r="BU309" s="22">
        <v>1</v>
      </c>
      <c r="BV309" s="22">
        <v>1</v>
      </c>
      <c r="BW309" s="22">
        <v>1</v>
      </c>
      <c r="BX309" s="22">
        <v>1</v>
      </c>
      <c r="BY309" s="22">
        <v>1</v>
      </c>
    </row>
    <row r="310" spans="1:77" hidden="1" outlineLevel="3">
      <c r="A310" s="5" t="s">
        <v>856</v>
      </c>
      <c r="B310" s="5" t="s">
        <v>857</v>
      </c>
      <c r="C310" s="15" t="s">
        <v>858</v>
      </c>
      <c r="D310" s="15" t="s">
        <v>792</v>
      </c>
      <c r="E310" s="15" t="s">
        <v>287</v>
      </c>
      <c r="F310" s="16">
        <v>22138235.539999999</v>
      </c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>
        <v>0.21</v>
      </c>
      <c r="T310" s="13">
        <v>1</v>
      </c>
      <c r="U310" s="13">
        <v>1</v>
      </c>
      <c r="V310" s="13">
        <v>1</v>
      </c>
      <c r="W310" s="13">
        <v>1</v>
      </c>
      <c r="X310" s="13">
        <v>1</v>
      </c>
      <c r="Y310" s="13">
        <v>1</v>
      </c>
      <c r="Z310" s="13">
        <v>1</v>
      </c>
      <c r="AA310" s="13">
        <v>1</v>
      </c>
      <c r="AB310" s="13">
        <v>1</v>
      </c>
      <c r="AC310" s="13">
        <v>1</v>
      </c>
      <c r="AD310" s="13">
        <v>1</v>
      </c>
      <c r="AE310" s="13">
        <v>1</v>
      </c>
      <c r="AF310" s="13">
        <v>1</v>
      </c>
      <c r="AG310" s="13">
        <v>1</v>
      </c>
      <c r="AH310" s="13">
        <v>1</v>
      </c>
      <c r="AI310" s="13">
        <v>1</v>
      </c>
      <c r="AJ310" s="13">
        <v>1</v>
      </c>
      <c r="AK310" s="13">
        <v>1</v>
      </c>
      <c r="AL310" s="13">
        <v>1</v>
      </c>
      <c r="AM310" s="13">
        <v>1</v>
      </c>
      <c r="AN310" s="13">
        <v>1</v>
      </c>
      <c r="AO310" s="13">
        <v>1</v>
      </c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>
        <v>0.21</v>
      </c>
      <c r="BD310" s="22">
        <v>0</v>
      </c>
      <c r="BE310" s="22">
        <v>1</v>
      </c>
      <c r="BF310" s="22">
        <v>0.5</v>
      </c>
      <c r="BG310" s="22">
        <v>0.5</v>
      </c>
      <c r="BH310" s="22">
        <v>1</v>
      </c>
      <c r="BI310" s="22">
        <v>1</v>
      </c>
      <c r="BJ310" s="22">
        <v>1</v>
      </c>
      <c r="BK310" s="22">
        <v>1</v>
      </c>
      <c r="BL310" s="22">
        <v>1</v>
      </c>
      <c r="BM310" s="22">
        <v>1</v>
      </c>
      <c r="BN310" s="22">
        <v>1</v>
      </c>
      <c r="BO310" s="22">
        <v>1</v>
      </c>
      <c r="BP310" s="22">
        <v>1</v>
      </c>
      <c r="BQ310" s="22">
        <v>1</v>
      </c>
      <c r="BR310" s="22">
        <v>1</v>
      </c>
      <c r="BS310" s="22">
        <v>1</v>
      </c>
      <c r="BT310" s="22">
        <v>1</v>
      </c>
      <c r="BU310" s="22">
        <v>1</v>
      </c>
      <c r="BV310" s="22">
        <v>1</v>
      </c>
      <c r="BW310" s="22">
        <v>1</v>
      </c>
      <c r="BX310" s="22">
        <v>1</v>
      </c>
      <c r="BY310" s="22">
        <v>1</v>
      </c>
    </row>
    <row r="311" spans="1:77" hidden="1" outlineLevel="3">
      <c r="A311" s="5" t="s">
        <v>859</v>
      </c>
      <c r="B311" s="5" t="s">
        <v>860</v>
      </c>
      <c r="C311" s="6" t="s">
        <v>15</v>
      </c>
      <c r="D311" s="6" t="s">
        <v>230</v>
      </c>
      <c r="E311" s="6" t="s">
        <v>817</v>
      </c>
      <c r="F311" s="7">
        <v>6458861.2599999998</v>
      </c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>
        <v>0.41</v>
      </c>
      <c r="AC311" s="13">
        <v>0.96</v>
      </c>
      <c r="AD311" s="13">
        <v>1</v>
      </c>
      <c r="AE311" s="13">
        <v>1</v>
      </c>
      <c r="AF311" s="13">
        <v>1</v>
      </c>
      <c r="AG311" s="13">
        <v>1</v>
      </c>
      <c r="AH311" s="13">
        <v>1</v>
      </c>
      <c r="AI311" s="13">
        <v>1</v>
      </c>
      <c r="AJ311" s="13">
        <v>1</v>
      </c>
      <c r="AK311" s="13">
        <v>1</v>
      </c>
      <c r="AL311" s="13">
        <v>1</v>
      </c>
      <c r="AM311" s="13">
        <v>1</v>
      </c>
      <c r="AN311" s="13">
        <v>1</v>
      </c>
      <c r="AO311" s="13">
        <v>1</v>
      </c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22">
        <v>0</v>
      </c>
      <c r="BE311" s="22">
        <v>0</v>
      </c>
      <c r="BF311" s="22">
        <v>0.47</v>
      </c>
      <c r="BG311" s="22">
        <v>0.47</v>
      </c>
      <c r="BH311" s="20">
        <v>0.47</v>
      </c>
      <c r="BI311" s="20">
        <v>0</v>
      </c>
      <c r="BJ311" s="20">
        <v>0</v>
      </c>
      <c r="BK311" s="20">
        <v>0</v>
      </c>
      <c r="BL311" s="20">
        <v>0.33</v>
      </c>
      <c r="BM311" s="20">
        <v>0.33</v>
      </c>
      <c r="BN311" s="20">
        <v>1</v>
      </c>
      <c r="BO311" s="20">
        <v>1</v>
      </c>
      <c r="BP311" s="20">
        <v>1</v>
      </c>
      <c r="BQ311" s="20">
        <v>1</v>
      </c>
      <c r="BR311" s="20">
        <v>1</v>
      </c>
      <c r="BS311" s="20">
        <v>1</v>
      </c>
      <c r="BT311" s="20">
        <v>1</v>
      </c>
      <c r="BU311" s="20">
        <v>1</v>
      </c>
      <c r="BV311" s="20">
        <v>1</v>
      </c>
      <c r="BW311" s="20">
        <v>1</v>
      </c>
      <c r="BX311" s="20">
        <v>1</v>
      </c>
      <c r="BY311" s="20">
        <v>1</v>
      </c>
    </row>
    <row r="312" spans="1:77" hidden="1" outlineLevel="3">
      <c r="A312" s="14" t="s">
        <v>861</v>
      </c>
      <c r="B312" s="14" t="s">
        <v>862</v>
      </c>
      <c r="C312" s="15" t="s">
        <v>434</v>
      </c>
      <c r="D312" s="15" t="s">
        <v>230</v>
      </c>
      <c r="E312" s="15" t="s">
        <v>863</v>
      </c>
      <c r="F312" s="16">
        <f>+$F$311/2</f>
        <v>3229430.63</v>
      </c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>
        <v>0.63</v>
      </c>
      <c r="AC312" s="13">
        <v>1</v>
      </c>
      <c r="AD312" s="13">
        <v>1</v>
      </c>
      <c r="AE312" s="13">
        <v>1</v>
      </c>
      <c r="AF312" s="13">
        <v>1</v>
      </c>
      <c r="AG312" s="13">
        <v>1</v>
      </c>
      <c r="AH312" s="13">
        <v>1</v>
      </c>
      <c r="AI312" s="13">
        <v>1</v>
      </c>
      <c r="AJ312" s="13">
        <v>1</v>
      </c>
      <c r="AK312" s="13">
        <v>1</v>
      </c>
      <c r="AL312" s="13">
        <v>1</v>
      </c>
      <c r="AM312" s="13">
        <v>1</v>
      </c>
      <c r="AN312" s="13">
        <v>1</v>
      </c>
      <c r="AO312" s="13">
        <v>1</v>
      </c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22">
        <v>0</v>
      </c>
      <c r="BE312" s="22">
        <v>0</v>
      </c>
      <c r="BF312" s="22">
        <v>0.7</v>
      </c>
      <c r="BG312" s="22">
        <v>0.7</v>
      </c>
      <c r="BH312" s="22">
        <v>0.7</v>
      </c>
      <c r="BI312" s="22">
        <v>0</v>
      </c>
      <c r="BJ312" s="22">
        <v>0</v>
      </c>
      <c r="BK312" s="22">
        <v>0</v>
      </c>
      <c r="BL312" s="22">
        <v>0.5</v>
      </c>
      <c r="BM312" s="22">
        <v>0.5</v>
      </c>
      <c r="BN312" s="22">
        <v>1</v>
      </c>
      <c r="BO312" s="22">
        <v>1</v>
      </c>
      <c r="BP312" s="22">
        <v>1</v>
      </c>
      <c r="BQ312" s="22">
        <v>1</v>
      </c>
      <c r="BR312" s="22">
        <v>1</v>
      </c>
      <c r="BS312" s="22">
        <v>1</v>
      </c>
      <c r="BT312" s="22">
        <v>1</v>
      </c>
      <c r="BU312" s="22">
        <v>1</v>
      </c>
      <c r="BV312" s="22">
        <v>1</v>
      </c>
      <c r="BW312" s="22">
        <v>1</v>
      </c>
      <c r="BX312" s="22">
        <v>1</v>
      </c>
      <c r="BY312" s="22">
        <v>1</v>
      </c>
    </row>
    <row r="313" spans="1:77" hidden="1" outlineLevel="3">
      <c r="A313" s="14" t="s">
        <v>864</v>
      </c>
      <c r="B313" s="14" t="s">
        <v>865</v>
      </c>
      <c r="C313" s="15" t="s">
        <v>27</v>
      </c>
      <c r="D313" s="15" t="s">
        <v>866</v>
      </c>
      <c r="E313" s="15" t="s">
        <v>817</v>
      </c>
      <c r="F313" s="16">
        <f>+$F$311/2</f>
        <v>3229430.63</v>
      </c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>
        <v>0.88</v>
      </c>
      <c r="AD313" s="13">
        <v>1</v>
      </c>
      <c r="AE313" s="13">
        <v>1</v>
      </c>
      <c r="AF313" s="13">
        <v>1</v>
      </c>
      <c r="AG313" s="13">
        <v>1</v>
      </c>
      <c r="AH313" s="13">
        <v>1</v>
      </c>
      <c r="AI313" s="13">
        <v>1</v>
      </c>
      <c r="AJ313" s="13">
        <v>1</v>
      </c>
      <c r="AK313" s="13">
        <v>1</v>
      </c>
      <c r="AL313" s="13">
        <v>1</v>
      </c>
      <c r="AM313" s="13">
        <v>1</v>
      </c>
      <c r="AN313" s="13">
        <v>1</v>
      </c>
      <c r="AO313" s="13">
        <v>1</v>
      </c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22">
        <v>0</v>
      </c>
      <c r="BE313" s="22">
        <v>0</v>
      </c>
      <c r="BF313" s="22">
        <v>0</v>
      </c>
      <c r="BG313" s="22">
        <v>0</v>
      </c>
      <c r="BH313" s="22">
        <v>0</v>
      </c>
      <c r="BI313" s="22">
        <v>0</v>
      </c>
      <c r="BJ313" s="22">
        <v>0</v>
      </c>
      <c r="BK313" s="22">
        <v>0</v>
      </c>
      <c r="BL313" s="22">
        <v>0</v>
      </c>
      <c r="BM313" s="22">
        <v>0</v>
      </c>
      <c r="BN313" s="22">
        <v>1</v>
      </c>
      <c r="BO313" s="22">
        <v>1</v>
      </c>
      <c r="BP313" s="22">
        <v>1</v>
      </c>
      <c r="BQ313" s="22">
        <v>1</v>
      </c>
      <c r="BR313" s="22">
        <v>1</v>
      </c>
      <c r="BS313" s="22">
        <v>1</v>
      </c>
      <c r="BT313" s="22">
        <v>1</v>
      </c>
      <c r="BU313" s="22">
        <v>1</v>
      </c>
      <c r="BV313" s="22">
        <v>1</v>
      </c>
      <c r="BW313" s="22">
        <v>1</v>
      </c>
      <c r="BX313" s="22">
        <v>1</v>
      </c>
      <c r="BY313" s="22">
        <v>1</v>
      </c>
    </row>
    <row r="314" spans="1:77" s="19" customFormat="1" hidden="1" outlineLevel="2">
      <c r="A314" s="5" t="s">
        <v>867</v>
      </c>
      <c r="B314" s="5" t="s">
        <v>868</v>
      </c>
      <c r="C314" s="6" t="s">
        <v>869</v>
      </c>
      <c r="D314" s="6" t="s">
        <v>290</v>
      </c>
      <c r="E314" s="6" t="s">
        <v>226</v>
      </c>
      <c r="F314" s="7">
        <f>+F315+F316+F319</f>
        <v>211591114.26699999</v>
      </c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>
        <v>0.02</v>
      </c>
      <c r="U314" s="8">
        <v>0.18</v>
      </c>
      <c r="V314" s="8">
        <v>0.33</v>
      </c>
      <c r="W314" s="8">
        <v>0.49</v>
      </c>
      <c r="X314" s="8">
        <v>0.62</v>
      </c>
      <c r="Y314" s="8">
        <v>0.76</v>
      </c>
      <c r="Z314" s="8">
        <v>0.81</v>
      </c>
      <c r="AA314" s="8">
        <v>0.96</v>
      </c>
      <c r="AB314" s="8">
        <v>1</v>
      </c>
      <c r="AC314" s="8">
        <v>1</v>
      </c>
      <c r="AD314" s="8">
        <v>1</v>
      </c>
      <c r="AE314" s="8">
        <v>1</v>
      </c>
      <c r="AF314" s="8">
        <v>1</v>
      </c>
      <c r="AG314" s="8">
        <v>1</v>
      </c>
      <c r="AH314" s="8">
        <v>1</v>
      </c>
      <c r="AI314" s="8">
        <v>1</v>
      </c>
      <c r="AJ314" s="8">
        <v>1</v>
      </c>
      <c r="AK314" s="8">
        <v>1</v>
      </c>
      <c r="AL314" s="8">
        <v>1</v>
      </c>
      <c r="AM314" s="8">
        <v>1</v>
      </c>
      <c r="AN314" s="8">
        <v>1</v>
      </c>
      <c r="AO314" s="8">
        <v>1</v>
      </c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20">
        <v>0</v>
      </c>
      <c r="BE314" s="20">
        <v>0.16</v>
      </c>
      <c r="BF314" s="20">
        <v>0.5</v>
      </c>
      <c r="BG314" s="20">
        <v>0.5</v>
      </c>
      <c r="BH314" s="20">
        <v>0.56999999999999995</v>
      </c>
      <c r="BI314" s="20">
        <v>0.92</v>
      </c>
      <c r="BJ314" s="20">
        <v>1</v>
      </c>
      <c r="BK314" s="20">
        <v>1</v>
      </c>
      <c r="BL314" s="20">
        <v>1</v>
      </c>
      <c r="BM314" s="20">
        <v>1</v>
      </c>
      <c r="BN314" s="20">
        <v>1</v>
      </c>
      <c r="BO314" s="20">
        <v>1</v>
      </c>
      <c r="BP314" s="20">
        <v>1</v>
      </c>
      <c r="BQ314" s="20">
        <v>1</v>
      </c>
      <c r="BR314" s="20">
        <v>1</v>
      </c>
      <c r="BS314" s="20">
        <v>1</v>
      </c>
      <c r="BT314" s="20">
        <v>1</v>
      </c>
      <c r="BU314" s="20">
        <v>1</v>
      </c>
      <c r="BV314" s="20">
        <v>1</v>
      </c>
      <c r="BW314" s="20">
        <v>1</v>
      </c>
      <c r="BX314" s="20">
        <v>1</v>
      </c>
      <c r="BY314" s="20">
        <v>1</v>
      </c>
    </row>
    <row r="315" spans="1:77" hidden="1" outlineLevel="3">
      <c r="A315" s="14" t="s">
        <v>870</v>
      </c>
      <c r="B315" s="14" t="s">
        <v>871</v>
      </c>
      <c r="C315" s="15" t="s">
        <v>434</v>
      </c>
      <c r="D315" s="15" t="s">
        <v>872</v>
      </c>
      <c r="E315" s="15" t="s">
        <v>873</v>
      </c>
      <c r="F315" s="16">
        <v>137008776.47999999</v>
      </c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>
        <v>0.56000000000000005</v>
      </c>
      <c r="X315" s="13">
        <v>1</v>
      </c>
      <c r="Y315" s="13">
        <v>1</v>
      </c>
      <c r="Z315" s="13">
        <v>1</v>
      </c>
      <c r="AA315" s="13">
        <v>1</v>
      </c>
      <c r="AB315" s="13">
        <v>1</v>
      </c>
      <c r="AC315" s="13">
        <v>1</v>
      </c>
      <c r="AD315" s="13">
        <v>1</v>
      </c>
      <c r="AE315" s="13">
        <v>1</v>
      </c>
      <c r="AF315" s="13">
        <v>1</v>
      </c>
      <c r="AG315" s="13">
        <v>1</v>
      </c>
      <c r="AH315" s="13">
        <v>1</v>
      </c>
      <c r="AI315" s="13">
        <v>1</v>
      </c>
      <c r="AJ315" s="13">
        <v>1</v>
      </c>
      <c r="AK315" s="13">
        <v>1</v>
      </c>
      <c r="AL315" s="13">
        <v>1</v>
      </c>
      <c r="AM315" s="13">
        <v>1</v>
      </c>
      <c r="AN315" s="13">
        <v>1</v>
      </c>
      <c r="AO315" s="13">
        <v>1</v>
      </c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22">
        <v>0</v>
      </c>
      <c r="BE315" s="22">
        <v>0</v>
      </c>
      <c r="BF315" s="22">
        <v>0.95</v>
      </c>
      <c r="BG315" s="22">
        <v>0.95</v>
      </c>
      <c r="BH315" s="22">
        <v>1</v>
      </c>
      <c r="BI315" s="22">
        <v>1</v>
      </c>
      <c r="BJ315" s="22">
        <v>1</v>
      </c>
      <c r="BK315" s="22">
        <v>1</v>
      </c>
      <c r="BL315" s="22">
        <v>1</v>
      </c>
      <c r="BM315" s="22">
        <v>1</v>
      </c>
      <c r="BN315" s="22">
        <v>1</v>
      </c>
      <c r="BO315" s="22">
        <v>1</v>
      </c>
      <c r="BP315" s="22">
        <v>1</v>
      </c>
      <c r="BQ315" s="22">
        <v>1</v>
      </c>
      <c r="BR315" s="22">
        <v>1</v>
      </c>
      <c r="BS315" s="22">
        <v>1</v>
      </c>
      <c r="BT315" s="22">
        <v>1</v>
      </c>
      <c r="BU315" s="22">
        <v>1</v>
      </c>
      <c r="BV315" s="22">
        <v>1</v>
      </c>
      <c r="BW315" s="22">
        <v>1</v>
      </c>
      <c r="BX315" s="22">
        <v>1</v>
      </c>
      <c r="BY315" s="22">
        <v>1</v>
      </c>
    </row>
    <row r="316" spans="1:77" s="19" customFormat="1" hidden="1" outlineLevel="3">
      <c r="A316" s="5" t="s">
        <v>874</v>
      </c>
      <c r="B316" s="5" t="s">
        <v>875</v>
      </c>
      <c r="C316" s="6" t="s">
        <v>869</v>
      </c>
      <c r="D316" s="6" t="s">
        <v>290</v>
      </c>
      <c r="E316" s="6" t="s">
        <v>226</v>
      </c>
      <c r="F316" s="7">
        <f>+F317+F318</f>
        <v>19467995.100000001</v>
      </c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>
        <v>0.04</v>
      </c>
      <c r="U316" s="8">
        <v>0.28000000000000003</v>
      </c>
      <c r="V316" s="8">
        <v>0.54</v>
      </c>
      <c r="W316" s="8">
        <v>0.62</v>
      </c>
      <c r="X316" s="8">
        <v>0.62</v>
      </c>
      <c r="Y316" s="8">
        <v>0.62</v>
      </c>
      <c r="Z316" s="8">
        <v>0.69</v>
      </c>
      <c r="AA316" s="8">
        <v>0.94</v>
      </c>
      <c r="AB316" s="8">
        <v>1</v>
      </c>
      <c r="AC316" s="8">
        <v>1</v>
      </c>
      <c r="AD316" s="8">
        <v>1</v>
      </c>
      <c r="AE316" s="8">
        <v>1</v>
      </c>
      <c r="AF316" s="8">
        <v>1</v>
      </c>
      <c r="AG316" s="8">
        <v>1</v>
      </c>
      <c r="AH316" s="8">
        <v>1</v>
      </c>
      <c r="AI316" s="8">
        <v>1</v>
      </c>
      <c r="AJ316" s="8">
        <v>1</v>
      </c>
      <c r="AK316" s="8">
        <v>1</v>
      </c>
      <c r="AL316" s="8">
        <v>1</v>
      </c>
      <c r="AM316" s="8">
        <v>1</v>
      </c>
      <c r="AN316" s="8">
        <v>1</v>
      </c>
      <c r="AO316" s="8">
        <v>1</v>
      </c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20">
        <v>0</v>
      </c>
      <c r="BE316" s="20">
        <v>0.25</v>
      </c>
      <c r="BF316" s="20">
        <v>0.52</v>
      </c>
      <c r="BG316" s="20">
        <v>0.52</v>
      </c>
      <c r="BH316" s="20">
        <v>0.62</v>
      </c>
      <c r="BI316" s="20">
        <v>1</v>
      </c>
      <c r="BJ316" s="20">
        <v>1</v>
      </c>
      <c r="BK316" s="20">
        <v>1</v>
      </c>
      <c r="BL316" s="20">
        <v>1</v>
      </c>
      <c r="BM316" s="20">
        <v>1</v>
      </c>
      <c r="BN316" s="20">
        <v>1</v>
      </c>
      <c r="BO316" s="20">
        <v>1</v>
      </c>
      <c r="BP316" s="20">
        <v>1</v>
      </c>
      <c r="BQ316" s="20">
        <v>1</v>
      </c>
      <c r="BR316" s="20">
        <v>1</v>
      </c>
      <c r="BS316" s="20">
        <v>1</v>
      </c>
      <c r="BT316" s="20">
        <v>1</v>
      </c>
      <c r="BU316" s="20">
        <v>1</v>
      </c>
      <c r="BV316" s="20">
        <v>1</v>
      </c>
      <c r="BW316" s="20">
        <v>1</v>
      </c>
      <c r="BX316" s="20">
        <v>1</v>
      </c>
      <c r="BY316" s="20">
        <v>1</v>
      </c>
    </row>
    <row r="317" spans="1:77" hidden="1" outlineLevel="3">
      <c r="A317" s="14" t="s">
        <v>876</v>
      </c>
      <c r="B317" s="14" t="s">
        <v>877</v>
      </c>
      <c r="C317" s="15" t="s">
        <v>878</v>
      </c>
      <c r="D317" s="15" t="s">
        <v>290</v>
      </c>
      <c r="E317" s="15" t="s">
        <v>879</v>
      </c>
      <c r="F317" s="16">
        <v>15410320.08</v>
      </c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>
        <v>0.06</v>
      </c>
      <c r="U317" s="13">
        <v>0.47</v>
      </c>
      <c r="V317" s="13">
        <v>0.88</v>
      </c>
      <c r="W317" s="13">
        <v>1</v>
      </c>
      <c r="X317" s="13">
        <v>1</v>
      </c>
      <c r="Y317" s="13">
        <v>1</v>
      </c>
      <c r="Z317" s="13">
        <v>1</v>
      </c>
      <c r="AA317" s="13">
        <v>1</v>
      </c>
      <c r="AB317" s="13">
        <v>1</v>
      </c>
      <c r="AC317" s="13">
        <v>1</v>
      </c>
      <c r="AD317" s="13">
        <v>1</v>
      </c>
      <c r="AE317" s="13">
        <v>1</v>
      </c>
      <c r="AF317" s="13">
        <v>1</v>
      </c>
      <c r="AG317" s="13">
        <v>1</v>
      </c>
      <c r="AH317" s="13">
        <v>1</v>
      </c>
      <c r="AI317" s="13">
        <v>1</v>
      </c>
      <c r="AJ317" s="13">
        <v>1</v>
      </c>
      <c r="AK317" s="13">
        <v>1</v>
      </c>
      <c r="AL317" s="13">
        <v>1</v>
      </c>
      <c r="AM317" s="13">
        <v>1</v>
      </c>
      <c r="AN317" s="13">
        <v>1</v>
      </c>
      <c r="AO317" s="13">
        <v>1</v>
      </c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22">
        <v>0</v>
      </c>
      <c r="BE317" s="22">
        <v>0.41</v>
      </c>
      <c r="BF317" s="22">
        <v>0.85</v>
      </c>
      <c r="BG317" s="22">
        <v>0.85</v>
      </c>
      <c r="BH317" s="22">
        <v>1</v>
      </c>
      <c r="BI317" s="22">
        <v>1</v>
      </c>
      <c r="BJ317" s="22">
        <v>1</v>
      </c>
      <c r="BK317" s="22">
        <v>1</v>
      </c>
      <c r="BL317" s="22">
        <v>1</v>
      </c>
      <c r="BM317" s="22">
        <v>1</v>
      </c>
      <c r="BN317" s="22">
        <v>1</v>
      </c>
      <c r="BO317" s="22">
        <v>1</v>
      </c>
      <c r="BP317" s="22">
        <v>1</v>
      </c>
      <c r="BQ317" s="22">
        <v>1</v>
      </c>
      <c r="BR317" s="22">
        <v>1</v>
      </c>
      <c r="BS317" s="22">
        <v>1</v>
      </c>
      <c r="BT317" s="22">
        <v>1</v>
      </c>
      <c r="BU317" s="22">
        <v>1</v>
      </c>
      <c r="BV317" s="22">
        <v>1</v>
      </c>
      <c r="BW317" s="22">
        <v>1</v>
      </c>
      <c r="BX317" s="22">
        <v>1</v>
      </c>
      <c r="BY317" s="22">
        <v>1</v>
      </c>
    </row>
    <row r="318" spans="1:77" hidden="1" outlineLevel="3">
      <c r="A318" s="14" t="s">
        <v>880</v>
      </c>
      <c r="B318" s="14" t="s">
        <v>881</v>
      </c>
      <c r="C318" s="15" t="s">
        <v>202</v>
      </c>
      <c r="D318" s="15" t="s">
        <v>882</v>
      </c>
      <c r="E318" s="15" t="s">
        <v>226</v>
      </c>
      <c r="F318" s="16">
        <v>4057675.02</v>
      </c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>
        <v>0.2</v>
      </c>
      <c r="AA318" s="13">
        <v>0.85</v>
      </c>
      <c r="AB318" s="13">
        <v>1</v>
      </c>
      <c r="AC318" s="13">
        <v>1</v>
      </c>
      <c r="AD318" s="13">
        <v>1</v>
      </c>
      <c r="AE318" s="13">
        <v>1</v>
      </c>
      <c r="AF318" s="13">
        <v>1</v>
      </c>
      <c r="AG318" s="13">
        <v>1</v>
      </c>
      <c r="AH318" s="13">
        <v>1</v>
      </c>
      <c r="AI318" s="13">
        <v>1</v>
      </c>
      <c r="AJ318" s="13">
        <v>1</v>
      </c>
      <c r="AK318" s="13">
        <v>1</v>
      </c>
      <c r="AL318" s="13">
        <v>1</v>
      </c>
      <c r="AM318" s="13">
        <v>1</v>
      </c>
      <c r="AN318" s="13">
        <v>1</v>
      </c>
      <c r="AO318" s="13">
        <v>1</v>
      </c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22">
        <v>0</v>
      </c>
      <c r="BE318" s="22">
        <v>0</v>
      </c>
      <c r="BF318" s="22">
        <v>0</v>
      </c>
      <c r="BG318" s="22">
        <v>0</v>
      </c>
      <c r="BH318" s="22">
        <v>0</v>
      </c>
      <c r="BI318" s="22">
        <v>1</v>
      </c>
      <c r="BJ318" s="22">
        <v>1</v>
      </c>
      <c r="BK318" s="22">
        <v>1</v>
      </c>
      <c r="BL318" s="22">
        <v>1</v>
      </c>
      <c r="BM318" s="22">
        <v>1</v>
      </c>
      <c r="BN318" s="22">
        <v>1</v>
      </c>
      <c r="BO318" s="22">
        <v>1</v>
      </c>
      <c r="BP318" s="22">
        <v>1</v>
      </c>
      <c r="BQ318" s="22">
        <v>1</v>
      </c>
      <c r="BR318" s="22">
        <v>1</v>
      </c>
      <c r="BS318" s="22">
        <v>1</v>
      </c>
      <c r="BT318" s="22">
        <v>1</v>
      </c>
      <c r="BU318" s="22">
        <v>1</v>
      </c>
      <c r="BV318" s="22">
        <v>1</v>
      </c>
      <c r="BW318" s="22">
        <v>1</v>
      </c>
      <c r="BX318" s="22">
        <v>1</v>
      </c>
      <c r="BY318" s="22">
        <v>1</v>
      </c>
    </row>
    <row r="319" spans="1:77" hidden="1" outlineLevel="3">
      <c r="A319" s="14" t="s">
        <v>883</v>
      </c>
      <c r="B319" s="14" t="s">
        <v>884</v>
      </c>
      <c r="C319" s="15" t="s">
        <v>434</v>
      </c>
      <c r="D319" s="15" t="s">
        <v>657</v>
      </c>
      <c r="E319" s="15" t="s">
        <v>488</v>
      </c>
      <c r="F319" s="16">
        <v>55114342.686999999</v>
      </c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>
        <v>0.25</v>
      </c>
      <c r="Y319" s="13">
        <v>1</v>
      </c>
      <c r="Z319" s="13">
        <v>1</v>
      </c>
      <c r="AA319" s="13">
        <v>1</v>
      </c>
      <c r="AB319" s="13">
        <v>1</v>
      </c>
      <c r="AC319" s="13">
        <v>1</v>
      </c>
      <c r="AD319" s="13">
        <v>1</v>
      </c>
      <c r="AE319" s="13">
        <v>1</v>
      </c>
      <c r="AF319" s="13">
        <v>1</v>
      </c>
      <c r="AG319" s="13">
        <v>1</v>
      </c>
      <c r="AH319" s="13">
        <v>1</v>
      </c>
      <c r="AI319" s="13">
        <v>1</v>
      </c>
      <c r="AJ319" s="13">
        <v>1</v>
      </c>
      <c r="AK319" s="13">
        <v>1</v>
      </c>
      <c r="AL319" s="13">
        <v>1</v>
      </c>
      <c r="AM319" s="13">
        <v>1</v>
      </c>
      <c r="AN319" s="13">
        <v>1</v>
      </c>
      <c r="AO319" s="13">
        <v>1</v>
      </c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22">
        <v>0</v>
      </c>
      <c r="BE319" s="22">
        <v>0</v>
      </c>
      <c r="BF319" s="22">
        <v>0</v>
      </c>
      <c r="BG319" s="22">
        <v>0</v>
      </c>
      <c r="BH319" s="22">
        <v>0</v>
      </c>
      <c r="BI319" s="22">
        <v>0.6</v>
      </c>
      <c r="BJ319" s="22">
        <v>1</v>
      </c>
      <c r="BK319" s="22">
        <v>1</v>
      </c>
      <c r="BL319" s="22">
        <v>1</v>
      </c>
      <c r="BM319" s="22">
        <v>1</v>
      </c>
      <c r="BN319" s="22">
        <v>1</v>
      </c>
      <c r="BO319" s="22">
        <v>1</v>
      </c>
      <c r="BP319" s="22">
        <v>1</v>
      </c>
      <c r="BQ319" s="22">
        <v>1</v>
      </c>
      <c r="BR319" s="22">
        <v>1</v>
      </c>
      <c r="BS319" s="22">
        <v>1</v>
      </c>
      <c r="BT319" s="22">
        <v>1</v>
      </c>
      <c r="BU319" s="22">
        <v>1</v>
      </c>
      <c r="BV319" s="22">
        <v>1</v>
      </c>
      <c r="BW319" s="22">
        <v>1</v>
      </c>
      <c r="BX319" s="22">
        <v>1</v>
      </c>
      <c r="BY319" s="22">
        <v>1</v>
      </c>
    </row>
    <row r="320" spans="1:77" hidden="1" outlineLevel="2">
      <c r="A320" s="5" t="s">
        <v>885</v>
      </c>
      <c r="B320" s="5" t="s">
        <v>886</v>
      </c>
      <c r="C320" s="6" t="s">
        <v>887</v>
      </c>
      <c r="D320" s="6" t="s">
        <v>831</v>
      </c>
      <c r="E320" s="6" t="s">
        <v>798</v>
      </c>
      <c r="F320" s="7">
        <v>856749636.49800003</v>
      </c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>
        <v>0.02</v>
      </c>
      <c r="U320" s="13">
        <v>7.0000000000000007E-2</v>
      </c>
      <c r="V320" s="13">
        <v>0.11</v>
      </c>
      <c r="W320" s="13">
        <v>0.15</v>
      </c>
      <c r="X320" s="13">
        <v>0.28999999999999998</v>
      </c>
      <c r="Y320" s="13">
        <v>0.44</v>
      </c>
      <c r="Z320" s="13">
        <v>0.55000000000000004</v>
      </c>
      <c r="AA320" s="13">
        <v>0.71</v>
      </c>
      <c r="AB320" s="13">
        <v>0.89</v>
      </c>
      <c r="AC320" s="13">
        <v>0.99</v>
      </c>
      <c r="AD320" s="13">
        <v>1</v>
      </c>
      <c r="AE320" s="13">
        <v>1</v>
      </c>
      <c r="AF320" s="13">
        <v>1</v>
      </c>
      <c r="AG320" s="13">
        <v>1</v>
      </c>
      <c r="AH320" s="13">
        <v>1</v>
      </c>
      <c r="AI320" s="13">
        <v>1</v>
      </c>
      <c r="AJ320" s="13">
        <v>1</v>
      </c>
      <c r="AK320" s="13">
        <v>1</v>
      </c>
      <c r="AL320" s="13">
        <v>1</v>
      </c>
      <c r="AM320" s="13">
        <v>1</v>
      </c>
      <c r="AN320" s="13">
        <v>1</v>
      </c>
      <c r="AO320" s="13">
        <v>1</v>
      </c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22">
        <v>0.06</v>
      </c>
      <c r="BE320" s="22">
        <v>0.06</v>
      </c>
      <c r="BF320" s="22">
        <v>0.23</v>
      </c>
      <c r="BG320" s="22">
        <v>0.23</v>
      </c>
      <c r="BH320" s="20">
        <v>0.3</v>
      </c>
      <c r="BI320" s="20">
        <v>0.39</v>
      </c>
      <c r="BJ320" s="20">
        <v>0.53</v>
      </c>
      <c r="BK320" s="20">
        <v>0.57999999999999996</v>
      </c>
      <c r="BL320" s="20">
        <v>0.77</v>
      </c>
      <c r="BM320" s="20">
        <v>0.83</v>
      </c>
      <c r="BN320" s="20">
        <v>1</v>
      </c>
      <c r="BO320" s="20">
        <v>0.97</v>
      </c>
      <c r="BP320" s="20">
        <v>0.97</v>
      </c>
      <c r="BQ320" s="20">
        <v>0.94</v>
      </c>
      <c r="BR320" s="20">
        <v>0.98</v>
      </c>
      <c r="BS320" s="20">
        <v>0.98</v>
      </c>
      <c r="BT320" s="20">
        <v>0.99</v>
      </c>
      <c r="BU320" s="20">
        <v>1</v>
      </c>
      <c r="BV320" s="20">
        <v>0.99</v>
      </c>
      <c r="BW320" s="20">
        <v>0.99</v>
      </c>
      <c r="BX320" s="20">
        <v>0.99</v>
      </c>
      <c r="BY320" s="20">
        <v>1</v>
      </c>
    </row>
    <row r="321" spans="1:77" hidden="1" outlineLevel="3">
      <c r="A321" s="5" t="s">
        <v>888</v>
      </c>
      <c r="B321" s="5" t="s">
        <v>889</v>
      </c>
      <c r="C321" s="6" t="s">
        <v>755</v>
      </c>
      <c r="D321" s="6" t="s">
        <v>831</v>
      </c>
      <c r="E321" s="6" t="s">
        <v>890</v>
      </c>
      <c r="F321" s="7">
        <f>+$F$320/4</f>
        <v>214187409.12450001</v>
      </c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>
        <v>0.03</v>
      </c>
      <c r="U321" s="13">
        <v>0.15</v>
      </c>
      <c r="V321" s="13">
        <v>0.23</v>
      </c>
      <c r="W321" s="13">
        <v>0.31</v>
      </c>
      <c r="X321" s="13">
        <v>0.6</v>
      </c>
      <c r="Y321" s="13">
        <v>0.83</v>
      </c>
      <c r="Z321" s="13">
        <v>0.97</v>
      </c>
      <c r="AA321" s="13">
        <v>1</v>
      </c>
      <c r="AB321" s="13">
        <v>1</v>
      </c>
      <c r="AC321" s="13">
        <v>1</v>
      </c>
      <c r="AD321" s="13">
        <v>1</v>
      </c>
      <c r="AE321" s="13">
        <v>1</v>
      </c>
      <c r="AF321" s="13">
        <v>1</v>
      </c>
      <c r="AG321" s="13">
        <v>1</v>
      </c>
      <c r="AH321" s="13">
        <v>1</v>
      </c>
      <c r="AI321" s="13">
        <v>1</v>
      </c>
      <c r="AJ321" s="13">
        <v>1</v>
      </c>
      <c r="AK321" s="13">
        <v>1</v>
      </c>
      <c r="AL321" s="13">
        <v>1</v>
      </c>
      <c r="AM321" s="13">
        <v>1</v>
      </c>
      <c r="AN321" s="13">
        <v>1</v>
      </c>
      <c r="AO321" s="13">
        <v>1</v>
      </c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22">
        <v>0.12</v>
      </c>
      <c r="BE321" s="22">
        <v>0.13</v>
      </c>
      <c r="BF321" s="22">
        <v>0.47</v>
      </c>
      <c r="BG321" s="22">
        <v>0.47</v>
      </c>
      <c r="BH321" s="20">
        <v>0.61</v>
      </c>
      <c r="BI321" s="20">
        <v>0.79</v>
      </c>
      <c r="BJ321" s="20">
        <v>0.93</v>
      </c>
      <c r="BK321" s="20">
        <v>0.91</v>
      </c>
      <c r="BL321" s="20">
        <v>0.93</v>
      </c>
      <c r="BM321" s="20">
        <v>0.99</v>
      </c>
      <c r="BN321" s="20">
        <v>1</v>
      </c>
      <c r="BO321" s="20">
        <v>1</v>
      </c>
      <c r="BP321" s="20">
        <v>1</v>
      </c>
      <c r="BQ321" s="20">
        <v>1</v>
      </c>
      <c r="BR321" s="20">
        <v>1</v>
      </c>
      <c r="BS321" s="20">
        <v>1</v>
      </c>
      <c r="BT321" s="20">
        <v>1</v>
      </c>
      <c r="BU321" s="20">
        <v>1</v>
      </c>
      <c r="BV321" s="20">
        <v>1</v>
      </c>
      <c r="BW321" s="20">
        <v>1</v>
      </c>
      <c r="BX321" s="20">
        <v>1</v>
      </c>
      <c r="BY321" s="20">
        <v>1</v>
      </c>
    </row>
    <row r="322" spans="1:77" hidden="1" outlineLevel="3">
      <c r="A322" s="5" t="s">
        <v>891</v>
      </c>
      <c r="B322" s="14" t="s">
        <v>892</v>
      </c>
      <c r="C322" s="15" t="s">
        <v>340</v>
      </c>
      <c r="D322" s="15" t="s">
        <v>831</v>
      </c>
      <c r="E322" s="15" t="s">
        <v>337</v>
      </c>
      <c r="F322" s="16">
        <f>+$F$321/6</f>
        <v>35697901.520750001</v>
      </c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>
        <v>0.8</v>
      </c>
      <c r="U322" s="13">
        <v>1</v>
      </c>
      <c r="V322" s="13">
        <v>1</v>
      </c>
      <c r="W322" s="13">
        <v>1</v>
      </c>
      <c r="X322" s="13">
        <v>1</v>
      </c>
      <c r="Y322" s="13">
        <v>1</v>
      </c>
      <c r="Z322" s="13">
        <v>1</v>
      </c>
      <c r="AA322" s="13">
        <v>1</v>
      </c>
      <c r="AB322" s="13">
        <v>1</v>
      </c>
      <c r="AC322" s="13">
        <v>1</v>
      </c>
      <c r="AD322" s="13">
        <v>1</v>
      </c>
      <c r="AE322" s="13">
        <v>1</v>
      </c>
      <c r="AF322" s="13">
        <v>1</v>
      </c>
      <c r="AG322" s="13">
        <v>1</v>
      </c>
      <c r="AH322" s="13">
        <v>1</v>
      </c>
      <c r="AI322" s="13">
        <v>1</v>
      </c>
      <c r="AJ322" s="13">
        <v>1</v>
      </c>
      <c r="AK322" s="13">
        <v>1</v>
      </c>
      <c r="AL322" s="13">
        <v>1</v>
      </c>
      <c r="AM322" s="13">
        <v>1</v>
      </c>
      <c r="AN322" s="13">
        <v>1</v>
      </c>
      <c r="AO322" s="13">
        <v>1</v>
      </c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22">
        <v>1</v>
      </c>
      <c r="BE322" s="22">
        <v>1</v>
      </c>
      <c r="BF322" s="22">
        <v>1</v>
      </c>
      <c r="BG322" s="22">
        <v>1</v>
      </c>
      <c r="BH322" s="22">
        <v>1</v>
      </c>
      <c r="BI322" s="22">
        <v>1</v>
      </c>
      <c r="BJ322" s="22">
        <v>1</v>
      </c>
      <c r="BK322" s="22">
        <v>1</v>
      </c>
      <c r="BL322" s="22">
        <v>1</v>
      </c>
      <c r="BM322" s="22">
        <v>1</v>
      </c>
      <c r="BN322" s="22">
        <v>1</v>
      </c>
      <c r="BO322" s="22">
        <v>1</v>
      </c>
      <c r="BP322" s="22">
        <v>1</v>
      </c>
      <c r="BQ322" s="22">
        <v>1</v>
      </c>
      <c r="BR322" s="22">
        <v>1</v>
      </c>
      <c r="BS322" s="22">
        <v>1</v>
      </c>
      <c r="BT322" s="22">
        <v>1</v>
      </c>
      <c r="BU322" s="22">
        <v>1</v>
      </c>
      <c r="BV322" s="22">
        <v>1</v>
      </c>
      <c r="BW322" s="22">
        <v>1</v>
      </c>
      <c r="BX322" s="22">
        <v>1</v>
      </c>
      <c r="BY322" s="22">
        <v>1</v>
      </c>
    </row>
    <row r="323" spans="1:77" hidden="1" outlineLevel="3">
      <c r="A323" s="5" t="s">
        <v>893</v>
      </c>
      <c r="B323" s="5" t="s">
        <v>894</v>
      </c>
      <c r="C323" s="6" t="s">
        <v>895</v>
      </c>
      <c r="D323" s="6" t="s">
        <v>828</v>
      </c>
      <c r="E323" s="6" t="s">
        <v>596</v>
      </c>
      <c r="F323" s="7">
        <f>+$F$321/6</f>
        <v>35697901.520750001</v>
      </c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>
        <v>0.23</v>
      </c>
      <c r="V323" s="13">
        <v>0.4</v>
      </c>
      <c r="W323" s="13">
        <v>0.57999999999999996</v>
      </c>
      <c r="X323" s="13">
        <v>0.92</v>
      </c>
      <c r="Y323" s="13">
        <v>1</v>
      </c>
      <c r="Z323" s="13">
        <v>1</v>
      </c>
      <c r="AA323" s="13">
        <v>1</v>
      </c>
      <c r="AB323" s="13">
        <v>1</v>
      </c>
      <c r="AC323" s="13">
        <v>1</v>
      </c>
      <c r="AD323" s="13">
        <v>1</v>
      </c>
      <c r="AE323" s="13">
        <v>1</v>
      </c>
      <c r="AF323" s="13">
        <v>1</v>
      </c>
      <c r="AG323" s="13">
        <v>1</v>
      </c>
      <c r="AH323" s="13">
        <v>1</v>
      </c>
      <c r="AI323" s="13">
        <v>1</v>
      </c>
      <c r="AJ323" s="13">
        <v>1</v>
      </c>
      <c r="AK323" s="13">
        <v>1</v>
      </c>
      <c r="AL323" s="13">
        <v>1</v>
      </c>
      <c r="AM323" s="13">
        <v>1</v>
      </c>
      <c r="AN323" s="13">
        <v>1</v>
      </c>
      <c r="AO323" s="13">
        <v>1</v>
      </c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22">
        <v>0.17</v>
      </c>
      <c r="BE323" s="22">
        <v>0.19</v>
      </c>
      <c r="BF323" s="22">
        <v>0.83</v>
      </c>
      <c r="BG323" s="22">
        <v>0.83</v>
      </c>
      <c r="BH323" s="20">
        <v>1</v>
      </c>
      <c r="BI323" s="20">
        <v>1</v>
      </c>
      <c r="BJ323" s="20">
        <v>1</v>
      </c>
      <c r="BK323" s="20">
        <v>1</v>
      </c>
      <c r="BL323" s="20">
        <v>1</v>
      </c>
      <c r="BM323" s="20">
        <v>1</v>
      </c>
      <c r="BN323" s="20">
        <v>1</v>
      </c>
      <c r="BO323" s="20">
        <v>1</v>
      </c>
      <c r="BP323" s="20">
        <v>1</v>
      </c>
      <c r="BQ323" s="20">
        <v>1</v>
      </c>
      <c r="BR323" s="20">
        <v>1</v>
      </c>
      <c r="BS323" s="20">
        <v>1</v>
      </c>
      <c r="BT323" s="20">
        <v>1</v>
      </c>
      <c r="BU323" s="20">
        <v>1</v>
      </c>
      <c r="BV323" s="20">
        <v>1</v>
      </c>
      <c r="BW323" s="20">
        <v>1</v>
      </c>
      <c r="BX323" s="20">
        <v>1</v>
      </c>
      <c r="BY323" s="20">
        <v>1</v>
      </c>
    </row>
    <row r="324" spans="1:77" hidden="1" outlineLevel="3">
      <c r="A324" s="14" t="s">
        <v>896</v>
      </c>
      <c r="B324" s="14" t="s">
        <v>897</v>
      </c>
      <c r="C324" s="15" t="s">
        <v>898</v>
      </c>
      <c r="D324" s="15" t="s">
        <v>828</v>
      </c>
      <c r="E324" s="15" t="s">
        <v>611</v>
      </c>
      <c r="F324" s="16">
        <f>+$F$323/10</f>
        <v>3569790.1520750001</v>
      </c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>
        <v>1</v>
      </c>
      <c r="V324" s="13">
        <v>1</v>
      </c>
      <c r="W324" s="13">
        <v>1</v>
      </c>
      <c r="X324" s="13">
        <v>1</v>
      </c>
      <c r="Y324" s="13">
        <v>1</v>
      </c>
      <c r="Z324" s="13">
        <v>1</v>
      </c>
      <c r="AA324" s="13">
        <v>1</v>
      </c>
      <c r="AB324" s="13">
        <v>1</v>
      </c>
      <c r="AC324" s="13">
        <v>1</v>
      </c>
      <c r="AD324" s="13">
        <v>1</v>
      </c>
      <c r="AE324" s="13">
        <v>1</v>
      </c>
      <c r="AF324" s="13">
        <v>1</v>
      </c>
      <c r="AG324" s="13">
        <v>1</v>
      </c>
      <c r="AH324" s="13">
        <v>1</v>
      </c>
      <c r="AI324" s="13">
        <v>1</v>
      </c>
      <c r="AJ324" s="13">
        <v>1</v>
      </c>
      <c r="AK324" s="13">
        <v>1</v>
      </c>
      <c r="AL324" s="13">
        <v>1</v>
      </c>
      <c r="AM324" s="13">
        <v>1</v>
      </c>
      <c r="AN324" s="13">
        <v>1</v>
      </c>
      <c r="AO324" s="13">
        <v>1</v>
      </c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22">
        <v>1</v>
      </c>
      <c r="BE324" s="22">
        <v>1</v>
      </c>
      <c r="BF324" s="22">
        <v>1</v>
      </c>
      <c r="BG324" s="22">
        <v>1</v>
      </c>
      <c r="BH324" s="22">
        <v>1</v>
      </c>
      <c r="BI324" s="22">
        <v>1</v>
      </c>
      <c r="BJ324" s="22">
        <v>1</v>
      </c>
      <c r="BK324" s="22">
        <v>1</v>
      </c>
      <c r="BL324" s="22">
        <v>1</v>
      </c>
      <c r="BM324" s="22">
        <v>1</v>
      </c>
      <c r="BN324" s="22">
        <v>1</v>
      </c>
      <c r="BO324" s="22">
        <v>1</v>
      </c>
      <c r="BP324" s="22">
        <v>1</v>
      </c>
      <c r="BQ324" s="22">
        <v>1</v>
      </c>
      <c r="BR324" s="22">
        <v>1</v>
      </c>
      <c r="BS324" s="22">
        <v>1</v>
      </c>
      <c r="BT324" s="22">
        <v>1</v>
      </c>
      <c r="BU324" s="22">
        <v>1</v>
      </c>
      <c r="BV324" s="22">
        <v>1</v>
      </c>
      <c r="BW324" s="22">
        <v>1</v>
      </c>
      <c r="BX324" s="22">
        <v>1</v>
      </c>
      <c r="BY324" s="22">
        <v>1</v>
      </c>
    </row>
    <row r="325" spans="1:77" hidden="1" outlineLevel="3">
      <c r="A325" s="14" t="s">
        <v>899</v>
      </c>
      <c r="B325" s="14" t="s">
        <v>900</v>
      </c>
      <c r="C325" s="15" t="s">
        <v>157</v>
      </c>
      <c r="D325" s="15" t="s">
        <v>901</v>
      </c>
      <c r="E325" s="15" t="s">
        <v>902</v>
      </c>
      <c r="F325" s="16">
        <f t="shared" ref="F325:F333" si="19">+$F$323/10</f>
        <v>3569790.1520750001</v>
      </c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>
        <v>1</v>
      </c>
      <c r="V325" s="13">
        <v>1</v>
      </c>
      <c r="W325" s="13">
        <v>1</v>
      </c>
      <c r="X325" s="13">
        <v>1</v>
      </c>
      <c r="Y325" s="13">
        <v>1</v>
      </c>
      <c r="Z325" s="13">
        <v>1</v>
      </c>
      <c r="AA325" s="13">
        <v>1</v>
      </c>
      <c r="AB325" s="13">
        <v>1</v>
      </c>
      <c r="AC325" s="13">
        <v>1</v>
      </c>
      <c r="AD325" s="13">
        <v>1</v>
      </c>
      <c r="AE325" s="13">
        <v>1</v>
      </c>
      <c r="AF325" s="13">
        <v>1</v>
      </c>
      <c r="AG325" s="13">
        <v>1</v>
      </c>
      <c r="AH325" s="13">
        <v>1</v>
      </c>
      <c r="AI325" s="13">
        <v>1</v>
      </c>
      <c r="AJ325" s="13">
        <v>1</v>
      </c>
      <c r="AK325" s="13">
        <v>1</v>
      </c>
      <c r="AL325" s="13">
        <v>1</v>
      </c>
      <c r="AM325" s="13">
        <v>1</v>
      </c>
      <c r="AN325" s="13">
        <v>1</v>
      </c>
      <c r="AO325" s="13">
        <v>1</v>
      </c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22">
        <v>0.5</v>
      </c>
      <c r="BE325" s="22">
        <v>1</v>
      </c>
      <c r="BF325" s="22">
        <v>1</v>
      </c>
      <c r="BG325" s="22">
        <v>1</v>
      </c>
      <c r="BH325" s="22">
        <v>1</v>
      </c>
      <c r="BI325" s="22">
        <v>1</v>
      </c>
      <c r="BJ325" s="22">
        <v>1</v>
      </c>
      <c r="BK325" s="22">
        <v>1</v>
      </c>
      <c r="BL325" s="22">
        <v>1</v>
      </c>
      <c r="BM325" s="22">
        <v>1</v>
      </c>
      <c r="BN325" s="22">
        <v>1</v>
      </c>
      <c r="BO325" s="22">
        <v>1</v>
      </c>
      <c r="BP325" s="22">
        <v>1</v>
      </c>
      <c r="BQ325" s="22">
        <v>1</v>
      </c>
      <c r="BR325" s="22">
        <v>1</v>
      </c>
      <c r="BS325" s="22">
        <v>1</v>
      </c>
      <c r="BT325" s="22">
        <v>1</v>
      </c>
      <c r="BU325" s="22">
        <v>1</v>
      </c>
      <c r="BV325" s="22">
        <v>1</v>
      </c>
      <c r="BW325" s="22">
        <v>1</v>
      </c>
      <c r="BX325" s="22">
        <v>1</v>
      </c>
      <c r="BY325" s="22">
        <v>1</v>
      </c>
    </row>
    <row r="326" spans="1:77" hidden="1" outlineLevel="3">
      <c r="A326" s="14" t="s">
        <v>903</v>
      </c>
      <c r="B326" s="14" t="s">
        <v>904</v>
      </c>
      <c r="C326" s="15" t="s">
        <v>157</v>
      </c>
      <c r="D326" s="15" t="s">
        <v>905</v>
      </c>
      <c r="E326" s="15" t="s">
        <v>906</v>
      </c>
      <c r="F326" s="16">
        <f t="shared" si="19"/>
        <v>3569790.1520750001</v>
      </c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>
        <v>0.5</v>
      </c>
      <c r="V326" s="13">
        <v>1</v>
      </c>
      <c r="W326" s="13">
        <v>1</v>
      </c>
      <c r="X326" s="13">
        <v>1</v>
      </c>
      <c r="Y326" s="13">
        <v>1</v>
      </c>
      <c r="Z326" s="13">
        <v>1</v>
      </c>
      <c r="AA326" s="13">
        <v>1</v>
      </c>
      <c r="AB326" s="13">
        <v>1</v>
      </c>
      <c r="AC326" s="13">
        <v>1</v>
      </c>
      <c r="AD326" s="13">
        <v>1</v>
      </c>
      <c r="AE326" s="13">
        <v>1</v>
      </c>
      <c r="AF326" s="13">
        <v>1</v>
      </c>
      <c r="AG326" s="13">
        <v>1</v>
      </c>
      <c r="AH326" s="13">
        <v>1</v>
      </c>
      <c r="AI326" s="13">
        <v>1</v>
      </c>
      <c r="AJ326" s="13">
        <v>1</v>
      </c>
      <c r="AK326" s="13">
        <v>1</v>
      </c>
      <c r="AL326" s="13">
        <v>1</v>
      </c>
      <c r="AM326" s="13">
        <v>1</v>
      </c>
      <c r="AN326" s="13">
        <v>1</v>
      </c>
      <c r="AO326" s="13">
        <v>1</v>
      </c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22">
        <v>0.5</v>
      </c>
      <c r="BE326" s="22">
        <v>0.17</v>
      </c>
      <c r="BF326" s="22">
        <v>1</v>
      </c>
      <c r="BG326" s="22">
        <v>1</v>
      </c>
      <c r="BH326" s="22">
        <v>1</v>
      </c>
      <c r="BI326" s="22">
        <v>1</v>
      </c>
      <c r="BJ326" s="22">
        <v>1</v>
      </c>
      <c r="BK326" s="22">
        <v>1</v>
      </c>
      <c r="BL326" s="22">
        <v>1</v>
      </c>
      <c r="BM326" s="22">
        <v>1</v>
      </c>
      <c r="BN326" s="22">
        <v>1</v>
      </c>
      <c r="BO326" s="22">
        <v>1</v>
      </c>
      <c r="BP326" s="22">
        <v>1</v>
      </c>
      <c r="BQ326" s="22">
        <v>1</v>
      </c>
      <c r="BR326" s="22">
        <v>1</v>
      </c>
      <c r="BS326" s="22">
        <v>1</v>
      </c>
      <c r="BT326" s="22">
        <v>1</v>
      </c>
      <c r="BU326" s="22">
        <v>1</v>
      </c>
      <c r="BV326" s="22">
        <v>1</v>
      </c>
      <c r="BW326" s="22">
        <v>1</v>
      </c>
      <c r="BX326" s="22">
        <v>1</v>
      </c>
      <c r="BY326" s="22">
        <v>1</v>
      </c>
    </row>
    <row r="327" spans="1:77" hidden="1" outlineLevel="3">
      <c r="A327" s="14" t="s">
        <v>907</v>
      </c>
      <c r="B327" s="14" t="s">
        <v>908</v>
      </c>
      <c r="C327" s="15" t="s">
        <v>157</v>
      </c>
      <c r="D327" s="15" t="s">
        <v>849</v>
      </c>
      <c r="E327" s="15" t="s">
        <v>297</v>
      </c>
      <c r="F327" s="16">
        <f t="shared" si="19"/>
        <v>3569790.1520750001</v>
      </c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>
        <v>1</v>
      </c>
      <c r="W327" s="13">
        <v>1</v>
      </c>
      <c r="X327" s="13">
        <v>1</v>
      </c>
      <c r="Y327" s="13">
        <v>1</v>
      </c>
      <c r="Z327" s="13">
        <v>1</v>
      </c>
      <c r="AA327" s="13">
        <v>1</v>
      </c>
      <c r="AB327" s="13">
        <v>1</v>
      </c>
      <c r="AC327" s="13">
        <v>1</v>
      </c>
      <c r="AD327" s="13">
        <v>1</v>
      </c>
      <c r="AE327" s="13">
        <v>1</v>
      </c>
      <c r="AF327" s="13">
        <v>1</v>
      </c>
      <c r="AG327" s="13">
        <v>1</v>
      </c>
      <c r="AH327" s="13">
        <v>1</v>
      </c>
      <c r="AI327" s="13">
        <v>1</v>
      </c>
      <c r="AJ327" s="13">
        <v>1</v>
      </c>
      <c r="AK327" s="13">
        <v>1</v>
      </c>
      <c r="AL327" s="13">
        <v>1</v>
      </c>
      <c r="AM327" s="13">
        <v>1</v>
      </c>
      <c r="AN327" s="13">
        <v>1</v>
      </c>
      <c r="AO327" s="13">
        <v>1</v>
      </c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22">
        <v>0</v>
      </c>
      <c r="BE327" s="22">
        <v>0</v>
      </c>
      <c r="BF327" s="22">
        <v>1</v>
      </c>
      <c r="BG327" s="22">
        <v>1</v>
      </c>
      <c r="BH327" s="22">
        <v>1</v>
      </c>
      <c r="BI327" s="22">
        <v>1</v>
      </c>
      <c r="BJ327" s="22">
        <v>1</v>
      </c>
      <c r="BK327" s="22">
        <v>1</v>
      </c>
      <c r="BL327" s="22">
        <v>1</v>
      </c>
      <c r="BM327" s="22">
        <v>1</v>
      </c>
      <c r="BN327" s="22">
        <v>1</v>
      </c>
      <c r="BO327" s="22">
        <v>1</v>
      </c>
      <c r="BP327" s="22">
        <v>1</v>
      </c>
      <c r="BQ327" s="22">
        <v>1</v>
      </c>
      <c r="BR327" s="22">
        <v>1</v>
      </c>
      <c r="BS327" s="22">
        <v>1</v>
      </c>
      <c r="BT327" s="22">
        <v>1</v>
      </c>
      <c r="BU327" s="22">
        <v>1</v>
      </c>
      <c r="BV327" s="22">
        <v>1</v>
      </c>
      <c r="BW327" s="22">
        <v>1</v>
      </c>
      <c r="BX327" s="22">
        <v>1</v>
      </c>
      <c r="BY327" s="22">
        <v>1</v>
      </c>
    </row>
    <row r="328" spans="1:77" hidden="1" outlineLevel="3">
      <c r="A328" s="14" t="s">
        <v>909</v>
      </c>
      <c r="B328" s="14" t="s">
        <v>910</v>
      </c>
      <c r="C328" s="15" t="s">
        <v>911</v>
      </c>
      <c r="D328" s="15" t="s">
        <v>639</v>
      </c>
      <c r="E328" s="15" t="s">
        <v>850</v>
      </c>
      <c r="F328" s="16">
        <f t="shared" si="19"/>
        <v>3569790.1520750001</v>
      </c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>
        <v>1</v>
      </c>
      <c r="X328" s="13">
        <v>1</v>
      </c>
      <c r="Y328" s="13">
        <v>1</v>
      </c>
      <c r="Z328" s="13">
        <v>1</v>
      </c>
      <c r="AA328" s="13">
        <v>1</v>
      </c>
      <c r="AB328" s="13">
        <v>1</v>
      </c>
      <c r="AC328" s="13">
        <v>1</v>
      </c>
      <c r="AD328" s="13">
        <v>1</v>
      </c>
      <c r="AE328" s="13">
        <v>1</v>
      </c>
      <c r="AF328" s="13">
        <v>1</v>
      </c>
      <c r="AG328" s="13">
        <v>1</v>
      </c>
      <c r="AH328" s="13">
        <v>1</v>
      </c>
      <c r="AI328" s="13">
        <v>1</v>
      </c>
      <c r="AJ328" s="13">
        <v>1</v>
      </c>
      <c r="AK328" s="13">
        <v>1</v>
      </c>
      <c r="AL328" s="13">
        <v>1</v>
      </c>
      <c r="AM328" s="13">
        <v>1</v>
      </c>
      <c r="AN328" s="13">
        <v>1</v>
      </c>
      <c r="AO328" s="13">
        <v>1</v>
      </c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22">
        <v>0</v>
      </c>
      <c r="BE328" s="22">
        <v>0</v>
      </c>
      <c r="BF328" s="22">
        <v>1</v>
      </c>
      <c r="BG328" s="22">
        <v>1</v>
      </c>
      <c r="BH328" s="22">
        <v>1</v>
      </c>
      <c r="BI328" s="22">
        <v>1</v>
      </c>
      <c r="BJ328" s="22">
        <v>1</v>
      </c>
      <c r="BK328" s="22">
        <v>1</v>
      </c>
      <c r="BL328" s="22">
        <v>1</v>
      </c>
      <c r="BM328" s="22">
        <v>1</v>
      </c>
      <c r="BN328" s="22">
        <v>1</v>
      </c>
      <c r="BO328" s="22">
        <v>1</v>
      </c>
      <c r="BP328" s="22">
        <v>1</v>
      </c>
      <c r="BQ328" s="22">
        <v>1</v>
      </c>
      <c r="BR328" s="22">
        <v>1</v>
      </c>
      <c r="BS328" s="22">
        <v>1</v>
      </c>
      <c r="BT328" s="22">
        <v>1</v>
      </c>
      <c r="BU328" s="22">
        <v>1</v>
      </c>
      <c r="BV328" s="22">
        <v>1</v>
      </c>
      <c r="BW328" s="22">
        <v>1</v>
      </c>
      <c r="BX328" s="22">
        <v>1</v>
      </c>
      <c r="BY328" s="22">
        <v>1</v>
      </c>
    </row>
    <row r="329" spans="1:77" hidden="1" outlineLevel="3">
      <c r="A329" s="14" t="s">
        <v>912</v>
      </c>
      <c r="B329" s="14" t="s">
        <v>913</v>
      </c>
      <c r="C329" s="15" t="s">
        <v>168</v>
      </c>
      <c r="D329" s="15" t="s">
        <v>914</v>
      </c>
      <c r="E329" s="15" t="s">
        <v>915</v>
      </c>
      <c r="F329" s="16">
        <f t="shared" si="19"/>
        <v>3569790.1520750001</v>
      </c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>
        <v>0.4</v>
      </c>
      <c r="X329" s="13">
        <v>1</v>
      </c>
      <c r="Y329" s="13">
        <v>1</v>
      </c>
      <c r="Z329" s="13">
        <v>1</v>
      </c>
      <c r="AA329" s="13">
        <v>1</v>
      </c>
      <c r="AB329" s="13">
        <v>1</v>
      </c>
      <c r="AC329" s="13">
        <v>1</v>
      </c>
      <c r="AD329" s="13">
        <v>1</v>
      </c>
      <c r="AE329" s="13">
        <v>1</v>
      </c>
      <c r="AF329" s="13">
        <v>1</v>
      </c>
      <c r="AG329" s="13">
        <v>1</v>
      </c>
      <c r="AH329" s="13">
        <v>1</v>
      </c>
      <c r="AI329" s="13">
        <v>1</v>
      </c>
      <c r="AJ329" s="13">
        <v>1</v>
      </c>
      <c r="AK329" s="13">
        <v>1</v>
      </c>
      <c r="AL329" s="13">
        <v>1</v>
      </c>
      <c r="AM329" s="13">
        <v>1</v>
      </c>
      <c r="AN329" s="13">
        <v>1</v>
      </c>
      <c r="AO329" s="13">
        <v>1</v>
      </c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22">
        <v>0</v>
      </c>
      <c r="BE329" s="22">
        <v>0</v>
      </c>
      <c r="BF329" s="22">
        <v>1</v>
      </c>
      <c r="BG329" s="22">
        <v>1</v>
      </c>
      <c r="BH329" s="22">
        <v>1</v>
      </c>
      <c r="BI329" s="22">
        <v>1</v>
      </c>
      <c r="BJ329" s="22">
        <v>1</v>
      </c>
      <c r="BK329" s="22">
        <v>1</v>
      </c>
      <c r="BL329" s="22">
        <v>1</v>
      </c>
      <c r="BM329" s="22">
        <v>1</v>
      </c>
      <c r="BN329" s="22">
        <v>1</v>
      </c>
      <c r="BO329" s="22">
        <v>1</v>
      </c>
      <c r="BP329" s="22">
        <v>1</v>
      </c>
      <c r="BQ329" s="22">
        <v>1</v>
      </c>
      <c r="BR329" s="22">
        <v>1</v>
      </c>
      <c r="BS329" s="22">
        <v>1</v>
      </c>
      <c r="BT329" s="22">
        <v>1</v>
      </c>
      <c r="BU329" s="22">
        <v>1</v>
      </c>
      <c r="BV329" s="22">
        <v>1</v>
      </c>
      <c r="BW329" s="22">
        <v>1</v>
      </c>
      <c r="BX329" s="22">
        <v>1</v>
      </c>
      <c r="BY329" s="22">
        <v>1</v>
      </c>
    </row>
    <row r="330" spans="1:77" hidden="1" outlineLevel="3">
      <c r="A330" s="14" t="s">
        <v>916</v>
      </c>
      <c r="B330" s="14" t="s">
        <v>917</v>
      </c>
      <c r="C330" s="15" t="s">
        <v>911</v>
      </c>
      <c r="D330" s="15" t="s">
        <v>70</v>
      </c>
      <c r="E330" s="15" t="s">
        <v>805</v>
      </c>
      <c r="F330" s="16">
        <f t="shared" si="19"/>
        <v>3569790.1520750001</v>
      </c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>
        <v>0.5</v>
      </c>
      <c r="X330" s="13">
        <v>1</v>
      </c>
      <c r="Y330" s="13">
        <v>1</v>
      </c>
      <c r="Z330" s="13">
        <v>1</v>
      </c>
      <c r="AA330" s="13">
        <v>1</v>
      </c>
      <c r="AB330" s="13">
        <v>1</v>
      </c>
      <c r="AC330" s="13">
        <v>1</v>
      </c>
      <c r="AD330" s="13">
        <v>1</v>
      </c>
      <c r="AE330" s="13">
        <v>1</v>
      </c>
      <c r="AF330" s="13">
        <v>1</v>
      </c>
      <c r="AG330" s="13">
        <v>1</v>
      </c>
      <c r="AH330" s="13">
        <v>1</v>
      </c>
      <c r="AI330" s="13">
        <v>1</v>
      </c>
      <c r="AJ330" s="13">
        <v>1</v>
      </c>
      <c r="AK330" s="13">
        <v>1</v>
      </c>
      <c r="AL330" s="13">
        <v>1</v>
      </c>
      <c r="AM330" s="13">
        <v>1</v>
      </c>
      <c r="AN330" s="13">
        <v>1</v>
      </c>
      <c r="AO330" s="13">
        <v>1</v>
      </c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22">
        <v>0</v>
      </c>
      <c r="BE330" s="22">
        <v>0</v>
      </c>
      <c r="BF330" s="22">
        <v>1</v>
      </c>
      <c r="BG330" s="22">
        <v>1</v>
      </c>
      <c r="BH330" s="22">
        <v>1</v>
      </c>
      <c r="BI330" s="22">
        <v>1</v>
      </c>
      <c r="BJ330" s="22">
        <v>1</v>
      </c>
      <c r="BK330" s="22">
        <v>1</v>
      </c>
      <c r="BL330" s="22">
        <v>1</v>
      </c>
      <c r="BM330" s="22">
        <v>1</v>
      </c>
      <c r="BN330" s="22">
        <v>1</v>
      </c>
      <c r="BO330" s="22">
        <v>1</v>
      </c>
      <c r="BP330" s="22">
        <v>1</v>
      </c>
      <c r="BQ330" s="22">
        <v>1</v>
      </c>
      <c r="BR330" s="22">
        <v>1</v>
      </c>
      <c r="BS330" s="22">
        <v>1</v>
      </c>
      <c r="BT330" s="22">
        <v>1</v>
      </c>
      <c r="BU330" s="22">
        <v>1</v>
      </c>
      <c r="BV330" s="22">
        <v>1</v>
      </c>
      <c r="BW330" s="22">
        <v>1</v>
      </c>
      <c r="BX330" s="22">
        <v>1</v>
      </c>
      <c r="BY330" s="22">
        <v>1</v>
      </c>
    </row>
    <row r="331" spans="1:77" hidden="1" outlineLevel="3">
      <c r="A331" s="14" t="s">
        <v>918</v>
      </c>
      <c r="B331" s="14" t="s">
        <v>919</v>
      </c>
      <c r="C331" s="15" t="s">
        <v>157</v>
      </c>
      <c r="D331" s="15" t="s">
        <v>920</v>
      </c>
      <c r="E331" s="15" t="s">
        <v>276</v>
      </c>
      <c r="F331" s="16">
        <f t="shared" si="19"/>
        <v>3569790.1520750001</v>
      </c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>
        <v>1</v>
      </c>
      <c r="Y331" s="13">
        <v>1</v>
      </c>
      <c r="Z331" s="13">
        <v>1</v>
      </c>
      <c r="AA331" s="13">
        <v>1</v>
      </c>
      <c r="AB331" s="13">
        <v>1</v>
      </c>
      <c r="AC331" s="13">
        <v>1</v>
      </c>
      <c r="AD331" s="13">
        <v>1</v>
      </c>
      <c r="AE331" s="13">
        <v>1</v>
      </c>
      <c r="AF331" s="13">
        <v>1</v>
      </c>
      <c r="AG331" s="13">
        <v>1</v>
      </c>
      <c r="AH331" s="13">
        <v>1</v>
      </c>
      <c r="AI331" s="13">
        <v>1</v>
      </c>
      <c r="AJ331" s="13">
        <v>1</v>
      </c>
      <c r="AK331" s="13">
        <v>1</v>
      </c>
      <c r="AL331" s="13">
        <v>1</v>
      </c>
      <c r="AM331" s="13">
        <v>1</v>
      </c>
      <c r="AN331" s="13">
        <v>1</v>
      </c>
      <c r="AO331" s="13">
        <v>1</v>
      </c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22">
        <v>0</v>
      </c>
      <c r="BE331" s="22">
        <v>0</v>
      </c>
      <c r="BF331" s="22">
        <v>0.8</v>
      </c>
      <c r="BG331" s="22">
        <v>0.8</v>
      </c>
      <c r="BH331" s="22">
        <v>1</v>
      </c>
      <c r="BI331" s="22">
        <v>1</v>
      </c>
      <c r="BJ331" s="22">
        <v>1</v>
      </c>
      <c r="BK331" s="22">
        <v>1</v>
      </c>
      <c r="BL331" s="22">
        <v>1</v>
      </c>
      <c r="BM331" s="22">
        <v>1</v>
      </c>
      <c r="BN331" s="22">
        <v>1</v>
      </c>
      <c r="BO331" s="22">
        <v>1</v>
      </c>
      <c r="BP331" s="22">
        <v>1</v>
      </c>
      <c r="BQ331" s="22">
        <v>1</v>
      </c>
      <c r="BR331" s="22">
        <v>1</v>
      </c>
      <c r="BS331" s="22">
        <v>1</v>
      </c>
      <c r="BT331" s="22">
        <v>1</v>
      </c>
      <c r="BU331" s="22">
        <v>1</v>
      </c>
      <c r="BV331" s="22">
        <v>1</v>
      </c>
      <c r="BW331" s="22">
        <v>1</v>
      </c>
      <c r="BX331" s="22">
        <v>1</v>
      </c>
      <c r="BY331" s="22">
        <v>1</v>
      </c>
    </row>
    <row r="332" spans="1:77" hidden="1" outlineLevel="3">
      <c r="A332" s="14" t="s">
        <v>921</v>
      </c>
      <c r="B332" s="14" t="s">
        <v>922</v>
      </c>
      <c r="C332" s="15" t="s">
        <v>911</v>
      </c>
      <c r="D332" s="15" t="s">
        <v>677</v>
      </c>
      <c r="E332" s="15" t="s">
        <v>276</v>
      </c>
      <c r="F332" s="16">
        <f t="shared" si="19"/>
        <v>3569790.1520750001</v>
      </c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>
        <v>1</v>
      </c>
      <c r="Y332" s="13">
        <v>1</v>
      </c>
      <c r="Z332" s="13">
        <v>1</v>
      </c>
      <c r="AA332" s="13">
        <v>1</v>
      </c>
      <c r="AB332" s="13">
        <v>1</v>
      </c>
      <c r="AC332" s="13">
        <v>1</v>
      </c>
      <c r="AD332" s="13">
        <v>1</v>
      </c>
      <c r="AE332" s="13">
        <v>1</v>
      </c>
      <c r="AF332" s="13">
        <v>1</v>
      </c>
      <c r="AG332" s="13">
        <v>1</v>
      </c>
      <c r="AH332" s="13">
        <v>1</v>
      </c>
      <c r="AI332" s="13">
        <v>1</v>
      </c>
      <c r="AJ332" s="13">
        <v>1</v>
      </c>
      <c r="AK332" s="13">
        <v>1</v>
      </c>
      <c r="AL332" s="13">
        <v>1</v>
      </c>
      <c r="AM332" s="13">
        <v>1</v>
      </c>
      <c r="AN332" s="13">
        <v>1</v>
      </c>
      <c r="AO332" s="13">
        <v>1</v>
      </c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22">
        <v>0</v>
      </c>
      <c r="BE332" s="22">
        <v>0</v>
      </c>
      <c r="BF332" s="22">
        <v>0</v>
      </c>
      <c r="BG332" s="22">
        <v>0</v>
      </c>
      <c r="BH332" s="22">
        <v>1</v>
      </c>
      <c r="BI332" s="22">
        <v>1</v>
      </c>
      <c r="BJ332" s="22">
        <v>1</v>
      </c>
      <c r="BK332" s="22">
        <v>1</v>
      </c>
      <c r="BL332" s="22">
        <v>1</v>
      </c>
      <c r="BM332" s="22">
        <v>1</v>
      </c>
      <c r="BN332" s="22">
        <v>1</v>
      </c>
      <c r="BO332" s="22">
        <v>1</v>
      </c>
      <c r="BP332" s="22">
        <v>1</v>
      </c>
      <c r="BQ332" s="22">
        <v>1</v>
      </c>
      <c r="BR332" s="22">
        <v>1</v>
      </c>
      <c r="BS332" s="22">
        <v>1</v>
      </c>
      <c r="BT332" s="22">
        <v>1</v>
      </c>
      <c r="BU332" s="22">
        <v>1</v>
      </c>
      <c r="BV332" s="22">
        <v>1</v>
      </c>
      <c r="BW332" s="22">
        <v>1</v>
      </c>
      <c r="BX332" s="22">
        <v>1</v>
      </c>
      <c r="BY332" s="22">
        <v>1</v>
      </c>
    </row>
    <row r="333" spans="1:77" hidden="1" outlineLevel="3">
      <c r="A333" s="14" t="s">
        <v>923</v>
      </c>
      <c r="B333" s="14" t="s">
        <v>924</v>
      </c>
      <c r="C333" s="15" t="s">
        <v>911</v>
      </c>
      <c r="D333" s="15" t="s">
        <v>925</v>
      </c>
      <c r="E333" s="15" t="s">
        <v>596</v>
      </c>
      <c r="F333" s="16">
        <f t="shared" si="19"/>
        <v>3569790.1520750001</v>
      </c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>
        <v>1</v>
      </c>
      <c r="Z333" s="13">
        <v>1</v>
      </c>
      <c r="AA333" s="13">
        <v>1</v>
      </c>
      <c r="AB333" s="13">
        <v>1</v>
      </c>
      <c r="AC333" s="13">
        <v>1</v>
      </c>
      <c r="AD333" s="13">
        <v>1</v>
      </c>
      <c r="AE333" s="13">
        <v>1</v>
      </c>
      <c r="AF333" s="13">
        <v>1</v>
      </c>
      <c r="AG333" s="13">
        <v>1</v>
      </c>
      <c r="AH333" s="13">
        <v>1</v>
      </c>
      <c r="AI333" s="13">
        <v>1</v>
      </c>
      <c r="AJ333" s="13">
        <v>1</v>
      </c>
      <c r="AK333" s="13">
        <v>1</v>
      </c>
      <c r="AL333" s="13">
        <v>1</v>
      </c>
      <c r="AM333" s="13">
        <v>1</v>
      </c>
      <c r="AN333" s="13">
        <v>1</v>
      </c>
      <c r="AO333" s="13">
        <v>1</v>
      </c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22">
        <v>0</v>
      </c>
      <c r="BE333" s="22">
        <v>0</v>
      </c>
      <c r="BF333" s="22">
        <v>0</v>
      </c>
      <c r="BG333" s="22">
        <v>0</v>
      </c>
      <c r="BH333" s="22">
        <v>1</v>
      </c>
      <c r="BI333" s="22">
        <v>1</v>
      </c>
      <c r="BJ333" s="22">
        <v>1</v>
      </c>
      <c r="BK333" s="22">
        <v>1</v>
      </c>
      <c r="BL333" s="22">
        <v>1</v>
      </c>
      <c r="BM333" s="22">
        <v>1</v>
      </c>
      <c r="BN333" s="22">
        <v>1</v>
      </c>
      <c r="BO333" s="22">
        <v>1</v>
      </c>
      <c r="BP333" s="22">
        <v>1</v>
      </c>
      <c r="BQ333" s="22">
        <v>1</v>
      </c>
      <c r="BR333" s="22">
        <v>1</v>
      </c>
      <c r="BS333" s="22">
        <v>1</v>
      </c>
      <c r="BT333" s="22">
        <v>1</v>
      </c>
      <c r="BU333" s="22">
        <v>1</v>
      </c>
      <c r="BV333" s="22">
        <v>1</v>
      </c>
      <c r="BW333" s="22">
        <v>1</v>
      </c>
      <c r="BX333" s="22">
        <v>1</v>
      </c>
      <c r="BY333" s="22">
        <v>1</v>
      </c>
    </row>
    <row r="334" spans="1:77" hidden="1" outlineLevel="3">
      <c r="A334" s="5" t="s">
        <v>926</v>
      </c>
      <c r="B334" s="14" t="s">
        <v>927</v>
      </c>
      <c r="C334" s="15" t="s">
        <v>27</v>
      </c>
      <c r="D334" s="15" t="s">
        <v>654</v>
      </c>
      <c r="E334" s="15" t="s">
        <v>925</v>
      </c>
      <c r="F334" s="16">
        <f>+$F$321/6</f>
        <v>35697901.520750001</v>
      </c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>
        <v>0.63</v>
      </c>
      <c r="Y334" s="13">
        <v>1</v>
      </c>
      <c r="Z334" s="13">
        <v>1</v>
      </c>
      <c r="AA334" s="13">
        <v>1</v>
      </c>
      <c r="AB334" s="13">
        <v>1</v>
      </c>
      <c r="AC334" s="13">
        <v>1</v>
      </c>
      <c r="AD334" s="13">
        <v>1</v>
      </c>
      <c r="AE334" s="13">
        <v>1</v>
      </c>
      <c r="AF334" s="13">
        <v>1</v>
      </c>
      <c r="AG334" s="13">
        <v>1</v>
      </c>
      <c r="AH334" s="13">
        <v>1</v>
      </c>
      <c r="AI334" s="13">
        <v>1</v>
      </c>
      <c r="AJ334" s="13">
        <v>1</v>
      </c>
      <c r="AK334" s="13">
        <v>1</v>
      </c>
      <c r="AL334" s="13">
        <v>1</v>
      </c>
      <c r="AM334" s="13">
        <v>1</v>
      </c>
      <c r="AN334" s="13">
        <v>1</v>
      </c>
      <c r="AO334" s="13">
        <v>1</v>
      </c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22">
        <v>0</v>
      </c>
      <c r="BE334" s="22">
        <v>0</v>
      </c>
      <c r="BF334" s="22">
        <v>0</v>
      </c>
      <c r="BG334" s="22">
        <v>0</v>
      </c>
      <c r="BH334" s="22">
        <v>0</v>
      </c>
      <c r="BI334" s="22">
        <v>0.9</v>
      </c>
      <c r="BJ334" s="22">
        <v>0.9</v>
      </c>
      <c r="BK334" s="22">
        <v>0.9</v>
      </c>
      <c r="BL334" s="22">
        <v>0.9</v>
      </c>
      <c r="BM334" s="22">
        <v>0.9</v>
      </c>
      <c r="BN334" s="22">
        <v>1</v>
      </c>
      <c r="BO334" s="22">
        <v>1</v>
      </c>
      <c r="BP334" s="22">
        <v>1</v>
      </c>
      <c r="BQ334" s="22">
        <v>1</v>
      </c>
      <c r="BR334" s="22">
        <v>1</v>
      </c>
      <c r="BS334" s="22">
        <v>1</v>
      </c>
      <c r="BT334" s="22">
        <v>1</v>
      </c>
      <c r="BU334" s="22">
        <v>1</v>
      </c>
      <c r="BV334" s="22">
        <v>1</v>
      </c>
      <c r="BW334" s="22">
        <v>1</v>
      </c>
      <c r="BX334" s="22">
        <v>1</v>
      </c>
      <c r="BY334" s="22">
        <v>1</v>
      </c>
    </row>
    <row r="335" spans="1:77" hidden="1" outlineLevel="3">
      <c r="A335" s="5" t="s">
        <v>928</v>
      </c>
      <c r="B335" s="5" t="s">
        <v>929</v>
      </c>
      <c r="C335" s="6" t="s">
        <v>168</v>
      </c>
      <c r="D335" s="6" t="s">
        <v>599</v>
      </c>
      <c r="E335" s="6" t="s">
        <v>47</v>
      </c>
      <c r="F335" s="7">
        <f>+$F$321/6</f>
        <v>35697901.520750001</v>
      </c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>
        <v>0.7</v>
      </c>
      <c r="Z335" s="13">
        <v>1</v>
      </c>
      <c r="AA335" s="13">
        <v>1</v>
      </c>
      <c r="AB335" s="13">
        <v>1</v>
      </c>
      <c r="AC335" s="13">
        <v>1</v>
      </c>
      <c r="AD335" s="13">
        <v>1</v>
      </c>
      <c r="AE335" s="13">
        <v>1</v>
      </c>
      <c r="AF335" s="13">
        <v>1</v>
      </c>
      <c r="AG335" s="13">
        <v>1</v>
      </c>
      <c r="AH335" s="13">
        <v>1</v>
      </c>
      <c r="AI335" s="13">
        <v>1</v>
      </c>
      <c r="AJ335" s="13">
        <v>1</v>
      </c>
      <c r="AK335" s="13">
        <v>1</v>
      </c>
      <c r="AL335" s="13">
        <v>1</v>
      </c>
      <c r="AM335" s="13">
        <v>1</v>
      </c>
      <c r="AN335" s="13">
        <v>1</v>
      </c>
      <c r="AO335" s="13">
        <v>1</v>
      </c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22">
        <v>0</v>
      </c>
      <c r="BE335" s="22">
        <v>0</v>
      </c>
      <c r="BF335" s="22">
        <v>0</v>
      </c>
      <c r="BG335" s="22">
        <v>0</v>
      </c>
      <c r="BH335" s="20">
        <v>0.3</v>
      </c>
      <c r="BI335" s="20">
        <v>0.3</v>
      </c>
      <c r="BJ335" s="20">
        <v>0.3</v>
      </c>
      <c r="BK335" s="20">
        <v>0</v>
      </c>
      <c r="BL335" s="20">
        <v>0.3</v>
      </c>
      <c r="BM335" s="20">
        <v>0.93</v>
      </c>
      <c r="BN335" s="20">
        <v>1</v>
      </c>
      <c r="BO335" s="20">
        <v>1</v>
      </c>
      <c r="BP335" s="20">
        <v>1</v>
      </c>
      <c r="BQ335" s="20">
        <v>1</v>
      </c>
      <c r="BR335" s="20">
        <v>1</v>
      </c>
      <c r="BS335" s="20">
        <v>1</v>
      </c>
      <c r="BT335" s="20">
        <v>1</v>
      </c>
      <c r="BU335" s="20">
        <v>1</v>
      </c>
      <c r="BV335" s="20">
        <v>1</v>
      </c>
      <c r="BW335" s="20">
        <v>1</v>
      </c>
      <c r="BX335" s="20">
        <v>1</v>
      </c>
      <c r="BY335" s="20">
        <v>1</v>
      </c>
    </row>
    <row r="336" spans="1:77" hidden="1" outlineLevel="3">
      <c r="A336" s="14" t="s">
        <v>930</v>
      </c>
      <c r="B336" s="14" t="s">
        <v>931</v>
      </c>
      <c r="C336" s="15" t="s">
        <v>898</v>
      </c>
      <c r="D336" s="15" t="s">
        <v>599</v>
      </c>
      <c r="E336" s="15" t="s">
        <v>699</v>
      </c>
      <c r="F336" s="16">
        <f>+$F$335/3</f>
        <v>11899300.506916666</v>
      </c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>
        <v>1</v>
      </c>
      <c r="Z336" s="13">
        <v>1</v>
      </c>
      <c r="AA336" s="13">
        <v>1</v>
      </c>
      <c r="AB336" s="13">
        <v>1</v>
      </c>
      <c r="AC336" s="13">
        <v>1</v>
      </c>
      <c r="AD336" s="13">
        <v>1</v>
      </c>
      <c r="AE336" s="13">
        <v>1</v>
      </c>
      <c r="AF336" s="13">
        <v>1</v>
      </c>
      <c r="AG336" s="13">
        <v>1</v>
      </c>
      <c r="AH336" s="13">
        <v>1</v>
      </c>
      <c r="AI336" s="13">
        <v>1</v>
      </c>
      <c r="AJ336" s="13">
        <v>1</v>
      </c>
      <c r="AK336" s="13">
        <v>1</v>
      </c>
      <c r="AL336" s="13">
        <v>1</v>
      </c>
      <c r="AM336" s="13">
        <v>1</v>
      </c>
      <c r="AN336" s="13">
        <v>1</v>
      </c>
      <c r="AO336" s="13">
        <v>1</v>
      </c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22">
        <v>0</v>
      </c>
      <c r="BE336" s="22">
        <v>0</v>
      </c>
      <c r="BF336" s="22">
        <v>0</v>
      </c>
      <c r="BG336" s="22">
        <v>0</v>
      </c>
      <c r="BH336" s="22">
        <v>1</v>
      </c>
      <c r="BI336" s="22">
        <v>1</v>
      </c>
      <c r="BJ336" s="22">
        <v>1</v>
      </c>
      <c r="BK336" s="22">
        <v>0</v>
      </c>
      <c r="BL336" s="22">
        <v>1</v>
      </c>
      <c r="BM336" s="22">
        <v>1</v>
      </c>
      <c r="BN336" s="22">
        <v>1</v>
      </c>
      <c r="BO336" s="22">
        <v>1</v>
      </c>
      <c r="BP336" s="22">
        <v>1</v>
      </c>
      <c r="BQ336" s="22">
        <v>1</v>
      </c>
      <c r="BR336" s="22">
        <v>1</v>
      </c>
      <c r="BS336" s="22">
        <v>1</v>
      </c>
      <c r="BT336" s="22">
        <v>1</v>
      </c>
      <c r="BU336" s="22">
        <v>1</v>
      </c>
      <c r="BV336" s="22">
        <v>1</v>
      </c>
      <c r="BW336" s="22">
        <v>1</v>
      </c>
      <c r="BX336" s="22">
        <v>1</v>
      </c>
      <c r="BY336" s="22">
        <v>1</v>
      </c>
    </row>
    <row r="337" spans="1:77" hidden="1" outlineLevel="3">
      <c r="A337" s="14" t="s">
        <v>932</v>
      </c>
      <c r="B337" s="14" t="s">
        <v>933</v>
      </c>
      <c r="C337" s="15" t="s">
        <v>898</v>
      </c>
      <c r="D337" s="15" t="s">
        <v>702</v>
      </c>
      <c r="E337" s="15" t="s">
        <v>488</v>
      </c>
      <c r="F337" s="16">
        <f>+$F$335/3</f>
        <v>11899300.506916666</v>
      </c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>
        <v>1</v>
      </c>
      <c r="Z337" s="13">
        <v>1</v>
      </c>
      <c r="AA337" s="13">
        <v>1</v>
      </c>
      <c r="AB337" s="13">
        <v>1</v>
      </c>
      <c r="AC337" s="13">
        <v>1</v>
      </c>
      <c r="AD337" s="13">
        <v>1</v>
      </c>
      <c r="AE337" s="13">
        <v>1</v>
      </c>
      <c r="AF337" s="13">
        <v>1</v>
      </c>
      <c r="AG337" s="13">
        <v>1</v>
      </c>
      <c r="AH337" s="13">
        <v>1</v>
      </c>
      <c r="AI337" s="13">
        <v>1</v>
      </c>
      <c r="AJ337" s="13">
        <v>1</v>
      </c>
      <c r="AK337" s="13">
        <v>1</v>
      </c>
      <c r="AL337" s="13">
        <v>1</v>
      </c>
      <c r="AM337" s="13">
        <v>1</v>
      </c>
      <c r="AN337" s="13">
        <v>1</v>
      </c>
      <c r="AO337" s="13">
        <v>1</v>
      </c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22">
        <v>0</v>
      </c>
      <c r="BE337" s="22">
        <v>0</v>
      </c>
      <c r="BF337" s="22">
        <v>0</v>
      </c>
      <c r="BG337" s="22">
        <v>0</v>
      </c>
      <c r="BH337" s="22">
        <v>0</v>
      </c>
      <c r="BI337" s="22">
        <v>0</v>
      </c>
      <c r="BJ337" s="22">
        <v>0</v>
      </c>
      <c r="BK337" s="22">
        <v>0</v>
      </c>
      <c r="BL337" s="22">
        <v>0</v>
      </c>
      <c r="BM337" s="22">
        <v>0.9</v>
      </c>
      <c r="BN337" s="22">
        <v>1</v>
      </c>
      <c r="BO337" s="22">
        <v>1</v>
      </c>
      <c r="BP337" s="22">
        <v>1</v>
      </c>
      <c r="BQ337" s="22">
        <v>1</v>
      </c>
      <c r="BR337" s="22">
        <v>1</v>
      </c>
      <c r="BS337" s="22">
        <v>1</v>
      </c>
      <c r="BT337" s="22">
        <v>1</v>
      </c>
      <c r="BU337" s="22">
        <v>1</v>
      </c>
      <c r="BV337" s="22">
        <v>1</v>
      </c>
      <c r="BW337" s="22">
        <v>1</v>
      </c>
      <c r="BX337" s="22">
        <v>1</v>
      </c>
      <c r="BY337" s="22">
        <v>1</v>
      </c>
    </row>
    <row r="338" spans="1:77" hidden="1" outlineLevel="3">
      <c r="A338" s="14" t="s">
        <v>934</v>
      </c>
      <c r="B338" s="14" t="s">
        <v>935</v>
      </c>
      <c r="C338" s="15" t="s">
        <v>911</v>
      </c>
      <c r="D338" s="15" t="s">
        <v>617</v>
      </c>
      <c r="E338" s="15" t="s">
        <v>47</v>
      </c>
      <c r="F338" s="16">
        <f>+$F$335/3</f>
        <v>11899300.506916666</v>
      </c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>
        <v>0.25</v>
      </c>
      <c r="Z338" s="13">
        <v>1</v>
      </c>
      <c r="AA338" s="13">
        <v>1</v>
      </c>
      <c r="AB338" s="13">
        <v>1</v>
      </c>
      <c r="AC338" s="13">
        <v>1</v>
      </c>
      <c r="AD338" s="13">
        <v>1</v>
      </c>
      <c r="AE338" s="13">
        <v>1</v>
      </c>
      <c r="AF338" s="13">
        <v>1</v>
      </c>
      <c r="AG338" s="13">
        <v>1</v>
      </c>
      <c r="AH338" s="13">
        <v>1</v>
      </c>
      <c r="AI338" s="13">
        <v>1</v>
      </c>
      <c r="AJ338" s="13">
        <v>1</v>
      </c>
      <c r="AK338" s="13">
        <v>1</v>
      </c>
      <c r="AL338" s="13">
        <v>1</v>
      </c>
      <c r="AM338" s="13">
        <v>1</v>
      </c>
      <c r="AN338" s="13">
        <v>1</v>
      </c>
      <c r="AO338" s="13">
        <v>1</v>
      </c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22">
        <v>0</v>
      </c>
      <c r="BE338" s="22">
        <v>0</v>
      </c>
      <c r="BF338" s="22">
        <v>0</v>
      </c>
      <c r="BG338" s="22">
        <v>0</v>
      </c>
      <c r="BH338" s="22">
        <v>0</v>
      </c>
      <c r="BI338" s="22">
        <v>0</v>
      </c>
      <c r="BJ338" s="22">
        <v>0</v>
      </c>
      <c r="BK338" s="22">
        <v>0</v>
      </c>
      <c r="BL338" s="22">
        <v>0</v>
      </c>
      <c r="BM338" s="22">
        <v>0.9</v>
      </c>
      <c r="BN338" s="22">
        <v>1</v>
      </c>
      <c r="BO338" s="22">
        <v>1</v>
      </c>
      <c r="BP338" s="22">
        <v>1</v>
      </c>
      <c r="BQ338" s="22">
        <v>1</v>
      </c>
      <c r="BR338" s="22">
        <v>1</v>
      </c>
      <c r="BS338" s="22">
        <v>1</v>
      </c>
      <c r="BT338" s="22">
        <v>1</v>
      </c>
      <c r="BU338" s="22">
        <v>1</v>
      </c>
      <c r="BV338" s="22">
        <v>1</v>
      </c>
      <c r="BW338" s="22">
        <v>1</v>
      </c>
      <c r="BX338" s="22">
        <v>1</v>
      </c>
      <c r="BY338" s="22">
        <v>1</v>
      </c>
    </row>
    <row r="339" spans="1:77" hidden="1" outlineLevel="3">
      <c r="A339" s="5" t="s">
        <v>936</v>
      </c>
      <c r="B339" s="5" t="s">
        <v>937</v>
      </c>
      <c r="C339" s="6" t="s">
        <v>360</v>
      </c>
      <c r="D339" s="6" t="s">
        <v>920</v>
      </c>
      <c r="E339" s="6" t="s">
        <v>599</v>
      </c>
      <c r="F339" s="7">
        <f>+$F$321/6</f>
        <v>35697901.520750001</v>
      </c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>
        <v>0.59</v>
      </c>
      <c r="Y339" s="13">
        <v>1</v>
      </c>
      <c r="Z339" s="13">
        <v>1</v>
      </c>
      <c r="AA339" s="13">
        <v>1</v>
      </c>
      <c r="AB339" s="13">
        <v>1</v>
      </c>
      <c r="AC339" s="13">
        <v>1</v>
      </c>
      <c r="AD339" s="13">
        <v>1</v>
      </c>
      <c r="AE339" s="13">
        <v>1</v>
      </c>
      <c r="AF339" s="13">
        <v>1</v>
      </c>
      <c r="AG339" s="13">
        <v>1</v>
      </c>
      <c r="AH339" s="13">
        <v>1</v>
      </c>
      <c r="AI339" s="13">
        <v>1</v>
      </c>
      <c r="AJ339" s="13">
        <v>1</v>
      </c>
      <c r="AK339" s="13">
        <v>1</v>
      </c>
      <c r="AL339" s="13">
        <v>1</v>
      </c>
      <c r="AM339" s="13">
        <v>1</v>
      </c>
      <c r="AN339" s="13">
        <v>1</v>
      </c>
      <c r="AO339" s="13">
        <v>1</v>
      </c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22">
        <v>0</v>
      </c>
      <c r="BE339" s="22">
        <v>0</v>
      </c>
      <c r="BF339" s="22">
        <v>0.28999999999999998</v>
      </c>
      <c r="BG339" s="22">
        <v>0.28999999999999998</v>
      </c>
      <c r="BH339" s="20">
        <v>0.53</v>
      </c>
      <c r="BI339" s="20">
        <v>0.71</v>
      </c>
      <c r="BJ339" s="20">
        <v>1</v>
      </c>
      <c r="BK339" s="20">
        <v>1</v>
      </c>
      <c r="BL339" s="20">
        <v>1</v>
      </c>
      <c r="BM339" s="20">
        <v>1</v>
      </c>
      <c r="BN339" s="20">
        <v>1</v>
      </c>
      <c r="BO339" s="20">
        <v>1</v>
      </c>
      <c r="BP339" s="20">
        <v>1</v>
      </c>
      <c r="BQ339" s="20">
        <v>1</v>
      </c>
      <c r="BR339" s="20">
        <v>1</v>
      </c>
      <c r="BS339" s="20">
        <v>1</v>
      </c>
      <c r="BT339" s="20">
        <v>1</v>
      </c>
      <c r="BU339" s="20">
        <v>1</v>
      </c>
      <c r="BV339" s="20">
        <v>1</v>
      </c>
      <c r="BW339" s="20">
        <v>1</v>
      </c>
      <c r="BX339" s="20">
        <v>1</v>
      </c>
      <c r="BY339" s="20">
        <v>1</v>
      </c>
    </row>
    <row r="340" spans="1:77" hidden="1" outlineLevel="3">
      <c r="A340" s="14" t="s">
        <v>938</v>
      </c>
      <c r="B340" s="14" t="s">
        <v>939</v>
      </c>
      <c r="C340" s="15" t="s">
        <v>168</v>
      </c>
      <c r="D340" s="15" t="s">
        <v>920</v>
      </c>
      <c r="E340" s="15" t="s">
        <v>940</v>
      </c>
      <c r="F340" s="16">
        <f>+$F$339/2</f>
        <v>17848950.760375001</v>
      </c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>
        <v>1</v>
      </c>
      <c r="Y340" s="13">
        <v>1</v>
      </c>
      <c r="Z340" s="13">
        <v>1</v>
      </c>
      <c r="AA340" s="13">
        <v>1</v>
      </c>
      <c r="AB340" s="13">
        <v>1</v>
      </c>
      <c r="AC340" s="13">
        <v>1</v>
      </c>
      <c r="AD340" s="13">
        <v>1</v>
      </c>
      <c r="AE340" s="13">
        <v>1</v>
      </c>
      <c r="AF340" s="13">
        <v>1</v>
      </c>
      <c r="AG340" s="13">
        <v>1</v>
      </c>
      <c r="AH340" s="13">
        <v>1</v>
      </c>
      <c r="AI340" s="13">
        <v>1</v>
      </c>
      <c r="AJ340" s="13">
        <v>1</v>
      </c>
      <c r="AK340" s="13">
        <v>1</v>
      </c>
      <c r="AL340" s="13">
        <v>1</v>
      </c>
      <c r="AM340" s="13">
        <v>1</v>
      </c>
      <c r="AN340" s="13">
        <v>1</v>
      </c>
      <c r="AO340" s="13">
        <v>1</v>
      </c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22">
        <v>0</v>
      </c>
      <c r="BE340" s="22">
        <v>0</v>
      </c>
      <c r="BF340" s="22">
        <v>0.5</v>
      </c>
      <c r="BG340" s="22">
        <v>0.5</v>
      </c>
      <c r="BH340" s="22">
        <v>0.9</v>
      </c>
      <c r="BI340" s="22">
        <v>1</v>
      </c>
      <c r="BJ340" s="22">
        <v>1</v>
      </c>
      <c r="BK340" s="22">
        <v>1</v>
      </c>
      <c r="BL340" s="22">
        <v>1</v>
      </c>
      <c r="BM340" s="22">
        <v>1</v>
      </c>
      <c r="BN340" s="22">
        <v>1</v>
      </c>
      <c r="BO340" s="22">
        <v>1</v>
      </c>
      <c r="BP340" s="22">
        <v>1</v>
      </c>
      <c r="BQ340" s="22">
        <v>1</v>
      </c>
      <c r="BR340" s="22">
        <v>1</v>
      </c>
      <c r="BS340" s="22">
        <v>1</v>
      </c>
      <c r="BT340" s="22">
        <v>1</v>
      </c>
      <c r="BU340" s="22">
        <v>1</v>
      </c>
      <c r="BV340" s="22">
        <v>1</v>
      </c>
      <c r="BW340" s="22">
        <v>1</v>
      </c>
      <c r="BX340" s="22">
        <v>1</v>
      </c>
      <c r="BY340" s="22">
        <v>1</v>
      </c>
    </row>
    <row r="341" spans="1:77" hidden="1" outlineLevel="3">
      <c r="A341" s="14" t="s">
        <v>941</v>
      </c>
      <c r="B341" s="14" t="s">
        <v>942</v>
      </c>
      <c r="C341" s="15" t="s">
        <v>776</v>
      </c>
      <c r="D341" s="15" t="s">
        <v>89</v>
      </c>
      <c r="E341" s="15" t="s">
        <v>599</v>
      </c>
      <c r="F341" s="16">
        <f>+$F$339/2</f>
        <v>17848950.760375001</v>
      </c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>
        <v>1</v>
      </c>
      <c r="Z341" s="13">
        <v>1</v>
      </c>
      <c r="AA341" s="13">
        <v>1</v>
      </c>
      <c r="AB341" s="13">
        <v>1</v>
      </c>
      <c r="AC341" s="13">
        <v>1</v>
      </c>
      <c r="AD341" s="13">
        <v>1</v>
      </c>
      <c r="AE341" s="13">
        <v>1</v>
      </c>
      <c r="AF341" s="13">
        <v>1</v>
      </c>
      <c r="AG341" s="13">
        <v>1</v>
      </c>
      <c r="AH341" s="13">
        <v>1</v>
      </c>
      <c r="AI341" s="13">
        <v>1</v>
      </c>
      <c r="AJ341" s="13">
        <v>1</v>
      </c>
      <c r="AK341" s="13">
        <v>1</v>
      </c>
      <c r="AL341" s="13">
        <v>1</v>
      </c>
      <c r="AM341" s="13">
        <v>1</v>
      </c>
      <c r="AN341" s="13">
        <v>1</v>
      </c>
      <c r="AO341" s="13">
        <v>1</v>
      </c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22">
        <v>0</v>
      </c>
      <c r="BE341" s="22">
        <v>0</v>
      </c>
      <c r="BF341" s="22">
        <v>0</v>
      </c>
      <c r="BG341" s="22">
        <v>0</v>
      </c>
      <c r="BH341" s="22">
        <v>0</v>
      </c>
      <c r="BI341" s="22">
        <v>0.3</v>
      </c>
      <c r="BJ341" s="22">
        <v>1</v>
      </c>
      <c r="BK341" s="22">
        <v>1</v>
      </c>
      <c r="BL341" s="22">
        <v>1</v>
      </c>
      <c r="BM341" s="22">
        <v>1</v>
      </c>
      <c r="BN341" s="22">
        <v>1</v>
      </c>
      <c r="BO341" s="22">
        <v>1</v>
      </c>
      <c r="BP341" s="22">
        <v>1</v>
      </c>
      <c r="BQ341" s="22">
        <v>1</v>
      </c>
      <c r="BR341" s="22">
        <v>1</v>
      </c>
      <c r="BS341" s="22">
        <v>1</v>
      </c>
      <c r="BT341" s="22">
        <v>1</v>
      </c>
      <c r="BU341" s="22">
        <v>1</v>
      </c>
      <c r="BV341" s="22">
        <v>1</v>
      </c>
      <c r="BW341" s="22">
        <v>1</v>
      </c>
      <c r="BX341" s="22">
        <v>1</v>
      </c>
      <c r="BY341" s="22">
        <v>1</v>
      </c>
    </row>
    <row r="342" spans="1:77" hidden="1" outlineLevel="3">
      <c r="A342" s="5" t="s">
        <v>943</v>
      </c>
      <c r="B342" s="5" t="s">
        <v>944</v>
      </c>
      <c r="C342" s="6" t="s">
        <v>945</v>
      </c>
      <c r="D342" s="6" t="s">
        <v>698</v>
      </c>
      <c r="E342" s="6" t="s">
        <v>890</v>
      </c>
      <c r="F342" s="7">
        <f>+$F$321/6</f>
        <v>35697901.520750001</v>
      </c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>
        <v>0.27</v>
      </c>
      <c r="Z342" s="13">
        <v>0.82</v>
      </c>
      <c r="AA342" s="13">
        <v>1</v>
      </c>
      <c r="AB342" s="13">
        <v>1</v>
      </c>
      <c r="AC342" s="13">
        <v>1</v>
      </c>
      <c r="AD342" s="13">
        <v>1</v>
      </c>
      <c r="AE342" s="13">
        <v>1</v>
      </c>
      <c r="AF342" s="13">
        <v>1</v>
      </c>
      <c r="AG342" s="13">
        <v>1</v>
      </c>
      <c r="AH342" s="13">
        <v>1</v>
      </c>
      <c r="AI342" s="13">
        <v>1</v>
      </c>
      <c r="AJ342" s="13">
        <v>1</v>
      </c>
      <c r="AK342" s="13">
        <v>1</v>
      </c>
      <c r="AL342" s="13">
        <v>1</v>
      </c>
      <c r="AM342" s="13">
        <v>1</v>
      </c>
      <c r="AN342" s="13">
        <v>1</v>
      </c>
      <c r="AO342" s="13">
        <v>1</v>
      </c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22">
        <v>0</v>
      </c>
      <c r="BE342" s="22">
        <v>0</v>
      </c>
      <c r="BF342" s="22">
        <v>0</v>
      </c>
      <c r="BG342" s="22">
        <v>0</v>
      </c>
      <c r="BH342" s="20">
        <v>0</v>
      </c>
      <c r="BI342" s="20">
        <v>0.46</v>
      </c>
      <c r="BJ342" s="20">
        <v>1</v>
      </c>
      <c r="BK342" s="20">
        <v>1</v>
      </c>
      <c r="BL342" s="20">
        <v>1</v>
      </c>
      <c r="BM342" s="20">
        <v>1</v>
      </c>
      <c r="BN342" s="20">
        <v>1</v>
      </c>
      <c r="BO342" s="20">
        <v>1</v>
      </c>
      <c r="BP342" s="20">
        <v>1</v>
      </c>
      <c r="BQ342" s="20">
        <v>1</v>
      </c>
      <c r="BR342" s="20">
        <v>1</v>
      </c>
      <c r="BS342" s="20">
        <v>1</v>
      </c>
      <c r="BT342" s="20">
        <v>1</v>
      </c>
      <c r="BU342" s="20">
        <v>1</v>
      </c>
      <c r="BV342" s="20">
        <v>1</v>
      </c>
      <c r="BW342" s="20">
        <v>1</v>
      </c>
      <c r="BX342" s="20">
        <v>1</v>
      </c>
      <c r="BY342" s="20">
        <v>1</v>
      </c>
    </row>
    <row r="343" spans="1:77" hidden="1" outlineLevel="3">
      <c r="A343" s="14" t="s">
        <v>946</v>
      </c>
      <c r="B343" s="14" t="s">
        <v>947</v>
      </c>
      <c r="C343" s="15" t="s">
        <v>27</v>
      </c>
      <c r="D343" s="15" t="s">
        <v>698</v>
      </c>
      <c r="E343" s="15" t="s">
        <v>948</v>
      </c>
      <c r="F343" s="16">
        <f>+$F$342/4</f>
        <v>8924475.3801875003</v>
      </c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>
        <v>0.75</v>
      </c>
      <c r="Z343" s="13">
        <v>1</v>
      </c>
      <c r="AA343" s="13">
        <v>1</v>
      </c>
      <c r="AB343" s="13">
        <v>1</v>
      </c>
      <c r="AC343" s="13">
        <v>1</v>
      </c>
      <c r="AD343" s="13">
        <v>1</v>
      </c>
      <c r="AE343" s="13">
        <v>1</v>
      </c>
      <c r="AF343" s="13">
        <v>1</v>
      </c>
      <c r="AG343" s="13">
        <v>1</v>
      </c>
      <c r="AH343" s="13">
        <v>1</v>
      </c>
      <c r="AI343" s="13">
        <v>1</v>
      </c>
      <c r="AJ343" s="13">
        <v>1</v>
      </c>
      <c r="AK343" s="13">
        <v>1</v>
      </c>
      <c r="AL343" s="13">
        <v>1</v>
      </c>
      <c r="AM343" s="13">
        <v>1</v>
      </c>
      <c r="AN343" s="13">
        <v>1</v>
      </c>
      <c r="AO343" s="13">
        <v>1</v>
      </c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22">
        <v>0</v>
      </c>
      <c r="BE343" s="22">
        <v>0</v>
      </c>
      <c r="BF343" s="22">
        <v>0</v>
      </c>
      <c r="BG343" s="22">
        <v>0</v>
      </c>
      <c r="BH343" s="22">
        <v>0</v>
      </c>
      <c r="BI343" s="22">
        <v>0.99</v>
      </c>
      <c r="BJ343" s="22">
        <v>1</v>
      </c>
      <c r="BK343" s="22">
        <v>1</v>
      </c>
      <c r="BL343" s="22">
        <v>1</v>
      </c>
      <c r="BM343" s="22">
        <v>1</v>
      </c>
      <c r="BN343" s="22">
        <v>1</v>
      </c>
      <c r="BO343" s="22">
        <v>1</v>
      </c>
      <c r="BP343" s="22">
        <v>1</v>
      </c>
      <c r="BQ343" s="22">
        <v>1</v>
      </c>
      <c r="BR343" s="22">
        <v>1</v>
      </c>
      <c r="BS343" s="22">
        <v>1</v>
      </c>
      <c r="BT343" s="22">
        <v>1</v>
      </c>
      <c r="BU343" s="22">
        <v>1</v>
      </c>
      <c r="BV343" s="22">
        <v>1</v>
      </c>
      <c r="BW343" s="22">
        <v>1</v>
      </c>
      <c r="BX343" s="22">
        <v>1</v>
      </c>
      <c r="BY343" s="22">
        <v>1</v>
      </c>
    </row>
    <row r="344" spans="1:77" hidden="1" outlineLevel="3">
      <c r="A344" s="14" t="s">
        <v>949</v>
      </c>
      <c r="B344" s="14" t="s">
        <v>939</v>
      </c>
      <c r="C344" s="15" t="s">
        <v>340</v>
      </c>
      <c r="D344" s="15" t="s">
        <v>47</v>
      </c>
      <c r="E344" s="15" t="s">
        <v>950</v>
      </c>
      <c r="F344" s="16">
        <f>+$F$342/4</f>
        <v>8924475.3801875003</v>
      </c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>
        <v>1</v>
      </c>
      <c r="AA344" s="13">
        <v>1</v>
      </c>
      <c r="AB344" s="13">
        <v>1</v>
      </c>
      <c r="AC344" s="13">
        <v>1</v>
      </c>
      <c r="AD344" s="13">
        <v>1</v>
      </c>
      <c r="AE344" s="13">
        <v>1</v>
      </c>
      <c r="AF344" s="13">
        <v>1</v>
      </c>
      <c r="AG344" s="13">
        <v>1</v>
      </c>
      <c r="AH344" s="13">
        <v>1</v>
      </c>
      <c r="AI344" s="13">
        <v>1</v>
      </c>
      <c r="AJ344" s="13">
        <v>1</v>
      </c>
      <c r="AK344" s="13">
        <v>1</v>
      </c>
      <c r="AL344" s="13">
        <v>1</v>
      </c>
      <c r="AM344" s="13">
        <v>1</v>
      </c>
      <c r="AN344" s="13">
        <v>1</v>
      </c>
      <c r="AO344" s="13">
        <v>1</v>
      </c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22">
        <v>0</v>
      </c>
      <c r="BE344" s="22">
        <v>0</v>
      </c>
      <c r="BF344" s="22">
        <v>0</v>
      </c>
      <c r="BG344" s="22">
        <v>0</v>
      </c>
      <c r="BH344" s="22">
        <v>0</v>
      </c>
      <c r="BI344" s="22">
        <v>0.45</v>
      </c>
      <c r="BJ344" s="22">
        <v>1</v>
      </c>
      <c r="BK344" s="22">
        <v>1</v>
      </c>
      <c r="BL344" s="22">
        <v>1</v>
      </c>
      <c r="BM344" s="22">
        <v>1</v>
      </c>
      <c r="BN344" s="22">
        <v>1</v>
      </c>
      <c r="BO344" s="22">
        <v>1</v>
      </c>
      <c r="BP344" s="22">
        <v>1</v>
      </c>
      <c r="BQ344" s="22">
        <v>1</v>
      </c>
      <c r="BR344" s="22">
        <v>1</v>
      </c>
      <c r="BS344" s="22">
        <v>1</v>
      </c>
      <c r="BT344" s="22">
        <v>1</v>
      </c>
      <c r="BU344" s="22">
        <v>1</v>
      </c>
      <c r="BV344" s="22">
        <v>1</v>
      </c>
      <c r="BW344" s="22">
        <v>1</v>
      </c>
      <c r="BX344" s="22">
        <v>1</v>
      </c>
      <c r="BY344" s="22">
        <v>1</v>
      </c>
    </row>
    <row r="345" spans="1:77" hidden="1" outlineLevel="3">
      <c r="A345" s="14" t="s">
        <v>951</v>
      </c>
      <c r="B345" s="14" t="s">
        <v>935</v>
      </c>
      <c r="C345" s="15" t="s">
        <v>157</v>
      </c>
      <c r="D345" s="15" t="s">
        <v>460</v>
      </c>
      <c r="E345" s="15" t="s">
        <v>577</v>
      </c>
      <c r="F345" s="16">
        <f>+$F$342/4</f>
        <v>8924475.3801875003</v>
      </c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>
        <v>0.83</v>
      </c>
      <c r="AA345" s="13">
        <v>1</v>
      </c>
      <c r="AB345" s="13">
        <v>1</v>
      </c>
      <c r="AC345" s="13">
        <v>1</v>
      </c>
      <c r="AD345" s="13">
        <v>1</v>
      </c>
      <c r="AE345" s="13">
        <v>1</v>
      </c>
      <c r="AF345" s="13">
        <v>1</v>
      </c>
      <c r="AG345" s="13">
        <v>1</v>
      </c>
      <c r="AH345" s="13">
        <v>1</v>
      </c>
      <c r="AI345" s="13">
        <v>1</v>
      </c>
      <c r="AJ345" s="13">
        <v>1</v>
      </c>
      <c r="AK345" s="13">
        <v>1</v>
      </c>
      <c r="AL345" s="13">
        <v>1</v>
      </c>
      <c r="AM345" s="13">
        <v>1</v>
      </c>
      <c r="AN345" s="13">
        <v>1</v>
      </c>
      <c r="AO345" s="13">
        <v>1</v>
      </c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22">
        <v>0</v>
      </c>
      <c r="BE345" s="22">
        <v>0</v>
      </c>
      <c r="BF345" s="22">
        <v>0</v>
      </c>
      <c r="BG345" s="22">
        <v>0</v>
      </c>
      <c r="BH345" s="22">
        <v>0</v>
      </c>
      <c r="BI345" s="22">
        <v>0</v>
      </c>
      <c r="BJ345" s="22">
        <v>1</v>
      </c>
      <c r="BK345" s="22">
        <v>1</v>
      </c>
      <c r="BL345" s="22">
        <v>1</v>
      </c>
      <c r="BM345" s="22">
        <v>1</v>
      </c>
      <c r="BN345" s="22">
        <v>1</v>
      </c>
      <c r="BO345" s="22">
        <v>1</v>
      </c>
      <c r="BP345" s="22">
        <v>1</v>
      </c>
      <c r="BQ345" s="22">
        <v>1</v>
      </c>
      <c r="BR345" s="22">
        <v>1</v>
      </c>
      <c r="BS345" s="22">
        <v>1</v>
      </c>
      <c r="BT345" s="22">
        <v>1</v>
      </c>
      <c r="BU345" s="22">
        <v>1</v>
      </c>
      <c r="BV345" s="22">
        <v>1</v>
      </c>
      <c r="BW345" s="22">
        <v>1</v>
      </c>
      <c r="BX345" s="22">
        <v>1</v>
      </c>
      <c r="BY345" s="22">
        <v>1</v>
      </c>
    </row>
    <row r="346" spans="1:77" hidden="1" outlineLevel="3">
      <c r="A346" s="14" t="s">
        <v>952</v>
      </c>
      <c r="B346" s="14" t="s">
        <v>953</v>
      </c>
      <c r="C346" s="15" t="s">
        <v>898</v>
      </c>
      <c r="D346" s="15" t="s">
        <v>954</v>
      </c>
      <c r="E346" s="15" t="s">
        <v>890</v>
      </c>
      <c r="F346" s="16">
        <f>+$F$342/4</f>
        <v>8924475.3801875003</v>
      </c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>
        <v>1</v>
      </c>
      <c r="AB346" s="13">
        <v>1</v>
      </c>
      <c r="AC346" s="13">
        <v>1</v>
      </c>
      <c r="AD346" s="13">
        <v>1</v>
      </c>
      <c r="AE346" s="13">
        <v>1</v>
      </c>
      <c r="AF346" s="13">
        <v>1</v>
      </c>
      <c r="AG346" s="13">
        <v>1</v>
      </c>
      <c r="AH346" s="13">
        <v>1</v>
      </c>
      <c r="AI346" s="13">
        <v>1</v>
      </c>
      <c r="AJ346" s="13">
        <v>1</v>
      </c>
      <c r="AK346" s="13">
        <v>1</v>
      </c>
      <c r="AL346" s="13">
        <v>1</v>
      </c>
      <c r="AM346" s="13">
        <v>1</v>
      </c>
      <c r="AN346" s="13">
        <v>1</v>
      </c>
      <c r="AO346" s="13">
        <v>1</v>
      </c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22">
        <v>0</v>
      </c>
      <c r="BE346" s="22">
        <v>0</v>
      </c>
      <c r="BF346" s="22">
        <v>0</v>
      </c>
      <c r="BG346" s="22">
        <v>0</v>
      </c>
      <c r="BH346" s="22">
        <v>0</v>
      </c>
      <c r="BI346" s="22">
        <v>0</v>
      </c>
      <c r="BJ346" s="22">
        <v>1</v>
      </c>
      <c r="BK346" s="22">
        <v>1</v>
      </c>
      <c r="BL346" s="22">
        <v>1</v>
      </c>
      <c r="BM346" s="22">
        <v>1</v>
      </c>
      <c r="BN346" s="22">
        <v>1</v>
      </c>
      <c r="BO346" s="22">
        <v>1</v>
      </c>
      <c r="BP346" s="22">
        <v>1</v>
      </c>
      <c r="BQ346" s="22">
        <v>1</v>
      </c>
      <c r="BR346" s="22">
        <v>1</v>
      </c>
      <c r="BS346" s="22">
        <v>1</v>
      </c>
      <c r="BT346" s="22">
        <v>1</v>
      </c>
      <c r="BU346" s="22">
        <v>1</v>
      </c>
      <c r="BV346" s="22">
        <v>1</v>
      </c>
      <c r="BW346" s="22">
        <v>1</v>
      </c>
      <c r="BX346" s="22">
        <v>1</v>
      </c>
      <c r="BY346" s="22">
        <v>1</v>
      </c>
    </row>
    <row r="347" spans="1:77" hidden="1" outlineLevel="3">
      <c r="A347" s="5" t="s">
        <v>955</v>
      </c>
      <c r="B347" s="5" t="s">
        <v>956</v>
      </c>
      <c r="C347" s="6" t="s">
        <v>957</v>
      </c>
      <c r="D347" s="6" t="s">
        <v>954</v>
      </c>
      <c r="E347" s="6" t="s">
        <v>798</v>
      </c>
      <c r="F347" s="7">
        <f>+$F$320/4</f>
        <v>214187409.12450001</v>
      </c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>
        <v>0.26</v>
      </c>
      <c r="AB347" s="13">
        <v>0.67</v>
      </c>
      <c r="AC347" s="13">
        <v>0.96</v>
      </c>
      <c r="AD347" s="13">
        <v>1</v>
      </c>
      <c r="AE347" s="13">
        <v>1</v>
      </c>
      <c r="AF347" s="13">
        <v>1</v>
      </c>
      <c r="AG347" s="13">
        <v>1</v>
      </c>
      <c r="AH347" s="13">
        <v>1</v>
      </c>
      <c r="AI347" s="13">
        <v>1</v>
      </c>
      <c r="AJ347" s="13">
        <v>1</v>
      </c>
      <c r="AK347" s="13">
        <v>1</v>
      </c>
      <c r="AL347" s="13">
        <v>1</v>
      </c>
      <c r="AM347" s="13">
        <v>1</v>
      </c>
      <c r="AN347" s="13">
        <v>1</v>
      </c>
      <c r="AO347" s="13">
        <v>1</v>
      </c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22">
        <v>0</v>
      </c>
      <c r="BE347" s="22">
        <v>0</v>
      </c>
      <c r="BF347" s="22">
        <v>0</v>
      </c>
      <c r="BG347" s="22">
        <v>0</v>
      </c>
      <c r="BH347" s="20">
        <v>0</v>
      </c>
      <c r="BI347" s="20">
        <v>0</v>
      </c>
      <c r="BJ347" s="20">
        <v>7.0000000000000007E-2</v>
      </c>
      <c r="BK347" s="20">
        <v>0.22</v>
      </c>
      <c r="BL347" s="20">
        <v>0.46</v>
      </c>
      <c r="BM347" s="20">
        <v>0.56000000000000005</v>
      </c>
      <c r="BN347" s="20">
        <v>1</v>
      </c>
      <c r="BO347" s="20">
        <v>0.94</v>
      </c>
      <c r="BP347" s="20">
        <v>0.94</v>
      </c>
      <c r="BQ347" s="20">
        <v>0.85</v>
      </c>
      <c r="BR347" s="20">
        <v>0.97</v>
      </c>
      <c r="BS347" s="20">
        <v>0.97</v>
      </c>
      <c r="BT347" s="20">
        <v>0.98</v>
      </c>
      <c r="BU347" s="20">
        <v>1</v>
      </c>
      <c r="BV347" s="20">
        <v>0.98</v>
      </c>
      <c r="BW347" s="20">
        <v>0.98</v>
      </c>
      <c r="BX347" s="20">
        <v>0.99</v>
      </c>
      <c r="BY347" s="20">
        <v>1</v>
      </c>
    </row>
    <row r="348" spans="1:77" hidden="1" outlineLevel="3">
      <c r="A348" s="5" t="s">
        <v>958</v>
      </c>
      <c r="B348" s="5" t="s">
        <v>959</v>
      </c>
      <c r="C348" s="6" t="s">
        <v>960</v>
      </c>
      <c r="D348" s="6" t="s">
        <v>954</v>
      </c>
      <c r="E348" s="6" t="s">
        <v>961</v>
      </c>
      <c r="F348" s="7">
        <f>+$F$347/4</f>
        <v>53546852.281125002</v>
      </c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>
        <v>0.26</v>
      </c>
      <c r="AB348" s="13">
        <v>0.71</v>
      </c>
      <c r="AC348" s="13">
        <v>1</v>
      </c>
      <c r="AD348" s="13">
        <v>1</v>
      </c>
      <c r="AE348" s="13">
        <v>1</v>
      </c>
      <c r="AF348" s="13">
        <v>1</v>
      </c>
      <c r="AG348" s="13">
        <v>1</v>
      </c>
      <c r="AH348" s="13">
        <v>1</v>
      </c>
      <c r="AI348" s="13">
        <v>1</v>
      </c>
      <c r="AJ348" s="13">
        <v>1</v>
      </c>
      <c r="AK348" s="13">
        <v>1</v>
      </c>
      <c r="AL348" s="13">
        <v>1</v>
      </c>
      <c r="AM348" s="13">
        <v>1</v>
      </c>
      <c r="AN348" s="13">
        <v>1</v>
      </c>
      <c r="AO348" s="13">
        <v>1</v>
      </c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22">
        <v>0</v>
      </c>
      <c r="BE348" s="22">
        <v>0</v>
      </c>
      <c r="BF348" s="22">
        <v>0</v>
      </c>
      <c r="BG348" s="22">
        <v>0</v>
      </c>
      <c r="BH348" s="20">
        <v>0</v>
      </c>
      <c r="BI348" s="20">
        <v>0</v>
      </c>
      <c r="BJ348" s="20">
        <v>0.12</v>
      </c>
      <c r="BK348" s="20">
        <v>0.39</v>
      </c>
      <c r="BL348" s="20">
        <v>0.6</v>
      </c>
      <c r="BM348" s="20">
        <v>0.64</v>
      </c>
      <c r="BN348" s="20">
        <v>1</v>
      </c>
      <c r="BO348" s="20">
        <v>0.94</v>
      </c>
      <c r="BP348" s="20">
        <v>0.94</v>
      </c>
      <c r="BQ348" s="20">
        <v>0.99</v>
      </c>
      <c r="BR348" s="20">
        <v>1</v>
      </c>
      <c r="BS348" s="20">
        <v>1</v>
      </c>
      <c r="BT348" s="20">
        <v>1</v>
      </c>
      <c r="BU348" s="20">
        <v>1</v>
      </c>
      <c r="BV348" s="20">
        <v>1</v>
      </c>
      <c r="BW348" s="20">
        <v>1</v>
      </c>
      <c r="BX348" s="20">
        <v>1</v>
      </c>
      <c r="BY348" s="20">
        <v>1</v>
      </c>
    </row>
    <row r="349" spans="1:77" hidden="1" outlineLevel="3">
      <c r="A349" s="14" t="s">
        <v>962</v>
      </c>
      <c r="B349" s="14" t="s">
        <v>963</v>
      </c>
      <c r="C349" s="15" t="s">
        <v>440</v>
      </c>
      <c r="D349" s="15" t="s">
        <v>954</v>
      </c>
      <c r="E349" s="15" t="s">
        <v>964</v>
      </c>
      <c r="F349" s="16">
        <f>+$F$348/4</f>
        <v>13386713.07028125</v>
      </c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>
        <v>0.43</v>
      </c>
      <c r="AB349" s="13">
        <v>0.89</v>
      </c>
      <c r="AC349" s="13">
        <v>1</v>
      </c>
      <c r="AD349" s="13">
        <v>1</v>
      </c>
      <c r="AE349" s="13">
        <v>1</v>
      </c>
      <c r="AF349" s="13">
        <v>1</v>
      </c>
      <c r="AG349" s="13">
        <v>1</v>
      </c>
      <c r="AH349" s="13">
        <v>1</v>
      </c>
      <c r="AI349" s="13">
        <v>1</v>
      </c>
      <c r="AJ349" s="13">
        <v>1</v>
      </c>
      <c r="AK349" s="13">
        <v>1</v>
      </c>
      <c r="AL349" s="13">
        <v>1</v>
      </c>
      <c r="AM349" s="13">
        <v>1</v>
      </c>
      <c r="AN349" s="13">
        <v>1</v>
      </c>
      <c r="AO349" s="13">
        <v>1</v>
      </c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22">
        <v>0</v>
      </c>
      <c r="BE349" s="22">
        <v>0</v>
      </c>
      <c r="BF349" s="22">
        <v>0</v>
      </c>
      <c r="BG349" s="22">
        <v>0</v>
      </c>
      <c r="BH349" s="22">
        <v>0</v>
      </c>
      <c r="BI349" s="22">
        <v>0</v>
      </c>
      <c r="BJ349" s="22">
        <v>0.2</v>
      </c>
      <c r="BK349" s="22">
        <v>0.63</v>
      </c>
      <c r="BL349" s="22">
        <v>0.9</v>
      </c>
      <c r="BM349" s="22">
        <v>0.95</v>
      </c>
      <c r="BN349" s="22">
        <v>1</v>
      </c>
      <c r="BO349" s="22">
        <v>1</v>
      </c>
      <c r="BP349" s="22">
        <v>1</v>
      </c>
      <c r="BQ349" s="22">
        <v>1</v>
      </c>
      <c r="BR349" s="22">
        <v>1</v>
      </c>
      <c r="BS349" s="22">
        <v>1</v>
      </c>
      <c r="BT349" s="22">
        <v>1</v>
      </c>
      <c r="BU349" s="22">
        <v>1</v>
      </c>
      <c r="BV349" s="22">
        <v>1</v>
      </c>
      <c r="BW349" s="22">
        <v>1</v>
      </c>
      <c r="BX349" s="22">
        <v>1</v>
      </c>
      <c r="BY349" s="22">
        <v>1</v>
      </c>
    </row>
    <row r="350" spans="1:77" hidden="1" outlineLevel="3">
      <c r="A350" s="14" t="s">
        <v>965</v>
      </c>
      <c r="B350" s="14" t="s">
        <v>966</v>
      </c>
      <c r="C350" s="15" t="s">
        <v>616</v>
      </c>
      <c r="D350" s="15" t="s">
        <v>967</v>
      </c>
      <c r="E350" s="15" t="s">
        <v>708</v>
      </c>
      <c r="F350" s="16">
        <f>+$F$348/4</f>
        <v>13386713.07028125</v>
      </c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>
        <v>1</v>
      </c>
      <c r="AD350" s="13">
        <v>1</v>
      </c>
      <c r="AE350" s="13">
        <v>1</v>
      </c>
      <c r="AF350" s="13">
        <v>1</v>
      </c>
      <c r="AG350" s="13">
        <v>1</v>
      </c>
      <c r="AH350" s="13">
        <v>1</v>
      </c>
      <c r="AI350" s="13">
        <v>1</v>
      </c>
      <c r="AJ350" s="13">
        <v>1</v>
      </c>
      <c r="AK350" s="13">
        <v>1</v>
      </c>
      <c r="AL350" s="13">
        <v>1</v>
      </c>
      <c r="AM350" s="13">
        <v>1</v>
      </c>
      <c r="AN350" s="13">
        <v>1</v>
      </c>
      <c r="AO350" s="13">
        <v>1</v>
      </c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22">
        <v>0</v>
      </c>
      <c r="BE350" s="22">
        <v>0</v>
      </c>
      <c r="BF350" s="22">
        <v>0</v>
      </c>
      <c r="BG350" s="22">
        <v>0</v>
      </c>
      <c r="BH350" s="22">
        <v>0</v>
      </c>
      <c r="BI350" s="22">
        <v>0</v>
      </c>
      <c r="BJ350" s="22">
        <v>0</v>
      </c>
      <c r="BK350" s="22">
        <v>0</v>
      </c>
      <c r="BL350" s="22">
        <v>1</v>
      </c>
      <c r="BM350" s="22">
        <v>1</v>
      </c>
      <c r="BN350" s="22">
        <v>1</v>
      </c>
      <c r="BO350" s="22">
        <v>1</v>
      </c>
      <c r="BP350" s="22">
        <v>1</v>
      </c>
      <c r="BQ350" s="22">
        <v>1</v>
      </c>
      <c r="BR350" s="22">
        <v>1</v>
      </c>
      <c r="BS350" s="22">
        <v>1</v>
      </c>
      <c r="BT350" s="22">
        <v>1</v>
      </c>
      <c r="BU350" s="22">
        <v>1</v>
      </c>
      <c r="BV350" s="22">
        <v>1</v>
      </c>
      <c r="BW350" s="22">
        <v>1</v>
      </c>
      <c r="BX350" s="22">
        <v>1</v>
      </c>
      <c r="BY350" s="22">
        <v>1</v>
      </c>
    </row>
    <row r="351" spans="1:77" hidden="1" outlineLevel="3">
      <c r="A351" s="14" t="s">
        <v>968</v>
      </c>
      <c r="B351" s="14" t="s">
        <v>969</v>
      </c>
      <c r="C351" s="15" t="s">
        <v>168</v>
      </c>
      <c r="D351" s="15" t="s">
        <v>563</v>
      </c>
      <c r="E351" s="15" t="s">
        <v>964</v>
      </c>
      <c r="F351" s="16">
        <f>+$F$348/4</f>
        <v>13386713.07028125</v>
      </c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>
        <v>0.7</v>
      </c>
      <c r="AC351" s="13">
        <v>1</v>
      </c>
      <c r="AD351" s="13">
        <v>1</v>
      </c>
      <c r="AE351" s="13">
        <v>1</v>
      </c>
      <c r="AF351" s="13">
        <v>1</v>
      </c>
      <c r="AG351" s="13">
        <v>1</v>
      </c>
      <c r="AH351" s="13">
        <v>1</v>
      </c>
      <c r="AI351" s="13">
        <v>1</v>
      </c>
      <c r="AJ351" s="13">
        <v>1</v>
      </c>
      <c r="AK351" s="13">
        <v>1</v>
      </c>
      <c r="AL351" s="13">
        <v>1</v>
      </c>
      <c r="AM351" s="13">
        <v>1</v>
      </c>
      <c r="AN351" s="13">
        <v>1</v>
      </c>
      <c r="AO351" s="13">
        <v>1</v>
      </c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22">
        <v>0</v>
      </c>
      <c r="BE351" s="22">
        <v>0</v>
      </c>
      <c r="BF351" s="22">
        <v>0</v>
      </c>
      <c r="BG351" s="22">
        <v>0</v>
      </c>
      <c r="BH351" s="22">
        <v>0</v>
      </c>
      <c r="BI351" s="22">
        <v>0</v>
      </c>
      <c r="BJ351" s="22">
        <v>0</v>
      </c>
      <c r="BK351" s="22">
        <v>0</v>
      </c>
      <c r="BL351" s="22">
        <v>0</v>
      </c>
      <c r="BM351" s="22">
        <v>0</v>
      </c>
      <c r="BN351" s="22">
        <v>1</v>
      </c>
      <c r="BO351" s="22">
        <v>1</v>
      </c>
      <c r="BP351" s="22">
        <v>1</v>
      </c>
      <c r="BQ351" s="22">
        <v>1</v>
      </c>
      <c r="BR351" s="22">
        <v>1</v>
      </c>
      <c r="BS351" s="22">
        <v>1</v>
      </c>
      <c r="BT351" s="22">
        <v>1</v>
      </c>
      <c r="BU351" s="22">
        <v>1</v>
      </c>
      <c r="BV351" s="22">
        <v>1</v>
      </c>
      <c r="BW351" s="22">
        <v>1</v>
      </c>
      <c r="BX351" s="22">
        <v>1</v>
      </c>
      <c r="BY351" s="22">
        <v>1</v>
      </c>
    </row>
    <row r="352" spans="1:77" hidden="1" outlineLevel="3">
      <c r="A352" s="14" t="s">
        <v>970</v>
      </c>
      <c r="B352" s="14" t="s">
        <v>971</v>
      </c>
      <c r="C352" s="15" t="s">
        <v>340</v>
      </c>
      <c r="D352" s="15" t="s">
        <v>967</v>
      </c>
      <c r="E352" s="15" t="s">
        <v>961</v>
      </c>
      <c r="F352" s="16">
        <f>+$F$348/4</f>
        <v>13386713.07028125</v>
      </c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>
        <v>1</v>
      </c>
      <c r="AD352" s="13">
        <v>1</v>
      </c>
      <c r="AE352" s="13">
        <v>1</v>
      </c>
      <c r="AF352" s="13">
        <v>1</v>
      </c>
      <c r="AG352" s="13">
        <v>1</v>
      </c>
      <c r="AH352" s="13">
        <v>1</v>
      </c>
      <c r="AI352" s="13">
        <v>1</v>
      </c>
      <c r="AJ352" s="13">
        <v>1</v>
      </c>
      <c r="AK352" s="13">
        <v>1</v>
      </c>
      <c r="AL352" s="13">
        <v>1</v>
      </c>
      <c r="AM352" s="13">
        <v>1</v>
      </c>
      <c r="AN352" s="13">
        <v>1</v>
      </c>
      <c r="AO352" s="13">
        <v>1</v>
      </c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22">
        <v>0</v>
      </c>
      <c r="BE352" s="22">
        <v>0</v>
      </c>
      <c r="BF352" s="22">
        <v>0</v>
      </c>
      <c r="BG352" s="22">
        <v>0</v>
      </c>
      <c r="BH352" s="22">
        <v>0</v>
      </c>
      <c r="BI352" s="22">
        <v>0</v>
      </c>
      <c r="BJ352" s="22">
        <v>0</v>
      </c>
      <c r="BK352" s="22">
        <v>0</v>
      </c>
      <c r="BL352" s="22">
        <v>0</v>
      </c>
      <c r="BM352" s="22">
        <v>0</v>
      </c>
      <c r="BN352" s="22">
        <v>1</v>
      </c>
      <c r="BO352" s="22">
        <v>0.5</v>
      </c>
      <c r="BP352" s="22">
        <v>0.5</v>
      </c>
      <c r="BQ352" s="22">
        <v>0.9</v>
      </c>
      <c r="BR352" s="22">
        <v>1</v>
      </c>
      <c r="BS352" s="22">
        <v>1</v>
      </c>
      <c r="BT352" s="22">
        <v>1</v>
      </c>
      <c r="BU352" s="22">
        <v>1</v>
      </c>
      <c r="BV352" s="22">
        <v>1</v>
      </c>
      <c r="BW352" s="22">
        <v>1</v>
      </c>
      <c r="BX352" s="22">
        <v>1</v>
      </c>
      <c r="BY352" s="22">
        <v>1</v>
      </c>
    </row>
    <row r="353" spans="1:80" hidden="1" outlineLevel="3">
      <c r="A353" s="5" t="s">
        <v>972</v>
      </c>
      <c r="B353" s="5" t="s">
        <v>973</v>
      </c>
      <c r="C353" s="6" t="s">
        <v>434</v>
      </c>
      <c r="D353" s="6" t="s">
        <v>563</v>
      </c>
      <c r="E353" s="6" t="s">
        <v>974</v>
      </c>
      <c r="F353" s="7">
        <f>+$F$347/4</f>
        <v>53546852.281125002</v>
      </c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>
        <v>0.57999999999999996</v>
      </c>
      <c r="AC353" s="13">
        <v>1</v>
      </c>
      <c r="AD353" s="13">
        <v>1</v>
      </c>
      <c r="AE353" s="13">
        <v>1</v>
      </c>
      <c r="AF353" s="13">
        <v>1</v>
      </c>
      <c r="AG353" s="13">
        <v>1</v>
      </c>
      <c r="AH353" s="13">
        <v>1</v>
      </c>
      <c r="AI353" s="13">
        <v>1</v>
      </c>
      <c r="AJ353" s="13">
        <v>1</v>
      </c>
      <c r="AK353" s="13">
        <v>1</v>
      </c>
      <c r="AL353" s="13">
        <v>1</v>
      </c>
      <c r="AM353" s="13">
        <v>1</v>
      </c>
      <c r="AN353" s="13">
        <v>1</v>
      </c>
      <c r="AO353" s="13">
        <v>1</v>
      </c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22">
        <v>0</v>
      </c>
      <c r="BE353" s="22">
        <v>0</v>
      </c>
      <c r="BF353" s="22">
        <v>0</v>
      </c>
      <c r="BG353" s="22">
        <v>0</v>
      </c>
      <c r="BH353" s="20">
        <v>0</v>
      </c>
      <c r="BI353" s="20">
        <v>0</v>
      </c>
      <c r="BJ353" s="20">
        <v>0</v>
      </c>
      <c r="BK353" s="20">
        <v>0</v>
      </c>
      <c r="BL353" s="20">
        <v>0.17</v>
      </c>
      <c r="BM353" s="20">
        <v>0.17</v>
      </c>
      <c r="BN353" s="20">
        <v>1</v>
      </c>
      <c r="BO353" s="20">
        <v>0.8</v>
      </c>
      <c r="BP353" s="20">
        <v>0.8</v>
      </c>
      <c r="BQ353" s="20">
        <v>0.68</v>
      </c>
      <c r="BR353" s="20">
        <v>0.8</v>
      </c>
      <c r="BS353" s="20">
        <v>0.8</v>
      </c>
      <c r="BT353" s="20">
        <v>0.83</v>
      </c>
      <c r="BU353" s="20">
        <v>1</v>
      </c>
      <c r="BV353" s="20">
        <v>0.83</v>
      </c>
      <c r="BW353" s="20">
        <v>0.83</v>
      </c>
      <c r="BX353" s="20">
        <v>0.98</v>
      </c>
      <c r="BY353" s="20">
        <v>1</v>
      </c>
    </row>
    <row r="354" spans="1:80" hidden="1" outlineLevel="3">
      <c r="A354" s="14" t="s">
        <v>975</v>
      </c>
      <c r="B354" s="14" t="s">
        <v>976</v>
      </c>
      <c r="C354" s="15" t="s">
        <v>911</v>
      </c>
      <c r="D354" s="15" t="s">
        <v>863</v>
      </c>
      <c r="E354" s="15" t="s">
        <v>974</v>
      </c>
      <c r="F354" s="16">
        <f>+$F$353/3</f>
        <v>17848950.760375001</v>
      </c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>
        <v>1</v>
      </c>
      <c r="AD354" s="13">
        <v>1</v>
      </c>
      <c r="AE354" s="13">
        <v>1</v>
      </c>
      <c r="AF354" s="13">
        <v>1</v>
      </c>
      <c r="AG354" s="13">
        <v>1</v>
      </c>
      <c r="AH354" s="13">
        <v>1</v>
      </c>
      <c r="AI354" s="13">
        <v>1</v>
      </c>
      <c r="AJ354" s="13">
        <v>1</v>
      </c>
      <c r="AK354" s="13">
        <v>1</v>
      </c>
      <c r="AL354" s="13">
        <v>1</v>
      </c>
      <c r="AM354" s="13">
        <v>1</v>
      </c>
      <c r="AN354" s="13">
        <v>1</v>
      </c>
      <c r="AO354" s="13">
        <v>1</v>
      </c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22">
        <v>0</v>
      </c>
      <c r="BE354" s="22">
        <v>0</v>
      </c>
      <c r="BF354" s="22">
        <v>0</v>
      </c>
      <c r="BG354" s="22">
        <v>0</v>
      </c>
      <c r="BH354" s="22">
        <v>0</v>
      </c>
      <c r="BI354" s="22">
        <v>0</v>
      </c>
      <c r="BJ354" s="22">
        <v>0</v>
      </c>
      <c r="BK354" s="22">
        <v>0</v>
      </c>
      <c r="BL354" s="22">
        <v>0</v>
      </c>
      <c r="BM354" s="22">
        <v>0</v>
      </c>
      <c r="BN354" s="22">
        <v>1</v>
      </c>
      <c r="BO354" s="22">
        <v>1</v>
      </c>
      <c r="BP354" s="22">
        <v>1</v>
      </c>
      <c r="BQ354" s="22">
        <v>1</v>
      </c>
      <c r="BR354" s="22">
        <v>1</v>
      </c>
      <c r="BS354" s="22">
        <v>1</v>
      </c>
      <c r="BT354" s="22">
        <v>1</v>
      </c>
      <c r="BU354" s="22">
        <v>1</v>
      </c>
      <c r="BV354" s="22">
        <v>1</v>
      </c>
      <c r="BW354" s="22">
        <v>1</v>
      </c>
      <c r="BX354" s="22">
        <v>1</v>
      </c>
      <c r="BY354" s="22">
        <v>1</v>
      </c>
    </row>
    <row r="355" spans="1:80" hidden="1" outlineLevel="3">
      <c r="A355" s="14" t="s">
        <v>977</v>
      </c>
      <c r="B355" s="14" t="s">
        <v>978</v>
      </c>
      <c r="C355" s="15" t="s">
        <v>911</v>
      </c>
      <c r="D355" s="15" t="s">
        <v>563</v>
      </c>
      <c r="E355" s="15" t="s">
        <v>584</v>
      </c>
      <c r="F355" s="16">
        <f>+$F$353/3</f>
        <v>17848950.760375001</v>
      </c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>
        <v>1</v>
      </c>
      <c r="AC355" s="13">
        <v>1</v>
      </c>
      <c r="AD355" s="13">
        <v>1</v>
      </c>
      <c r="AE355" s="13">
        <v>1</v>
      </c>
      <c r="AF355" s="13">
        <v>1</v>
      </c>
      <c r="AG355" s="13">
        <v>1</v>
      </c>
      <c r="AH355" s="13">
        <v>1</v>
      </c>
      <c r="AI355" s="13">
        <v>1</v>
      </c>
      <c r="AJ355" s="13">
        <v>1</v>
      </c>
      <c r="AK355" s="13">
        <v>1</v>
      </c>
      <c r="AL355" s="13">
        <v>1</v>
      </c>
      <c r="AM355" s="13">
        <v>1</v>
      </c>
      <c r="AN355" s="13">
        <v>1</v>
      </c>
      <c r="AO355" s="13">
        <v>1</v>
      </c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22">
        <v>0</v>
      </c>
      <c r="BE355" s="22">
        <v>0</v>
      </c>
      <c r="BF355" s="22">
        <v>0</v>
      </c>
      <c r="BG355" s="22">
        <v>0</v>
      </c>
      <c r="BH355" s="22">
        <v>0</v>
      </c>
      <c r="BI355" s="22">
        <v>0</v>
      </c>
      <c r="BJ355" s="22">
        <v>0</v>
      </c>
      <c r="BK355" s="22">
        <v>0</v>
      </c>
      <c r="BL355" s="22">
        <v>0.5</v>
      </c>
      <c r="BM355" s="22">
        <v>0.5</v>
      </c>
      <c r="BN355" s="22">
        <v>1</v>
      </c>
      <c r="BO355" s="22">
        <v>1</v>
      </c>
      <c r="BP355" s="22">
        <v>1</v>
      </c>
      <c r="BQ355" s="22">
        <v>0.65</v>
      </c>
      <c r="BR355" s="22">
        <v>0.99</v>
      </c>
      <c r="BS355" s="22">
        <v>0.99</v>
      </c>
      <c r="BT355" s="22">
        <v>1</v>
      </c>
      <c r="BU355" s="22">
        <v>1</v>
      </c>
      <c r="BV355" s="22">
        <v>1</v>
      </c>
      <c r="BW355" s="22">
        <v>1</v>
      </c>
      <c r="BX355" s="22">
        <v>1</v>
      </c>
      <c r="BY355" s="22">
        <v>1</v>
      </c>
    </row>
    <row r="356" spans="1:80" hidden="1" outlineLevel="3">
      <c r="A356" s="14" t="s">
        <v>979</v>
      </c>
      <c r="B356" s="14" t="s">
        <v>980</v>
      </c>
      <c r="C356" s="15" t="s">
        <v>911</v>
      </c>
      <c r="D356" s="15" t="s">
        <v>981</v>
      </c>
      <c r="E356" s="15" t="s">
        <v>724</v>
      </c>
      <c r="F356" s="16">
        <f>+$F$353/3</f>
        <v>17848950.760375001</v>
      </c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>
        <v>0.75</v>
      </c>
      <c r="AC356" s="13">
        <v>1</v>
      </c>
      <c r="AD356" s="13">
        <v>1</v>
      </c>
      <c r="AE356" s="13">
        <v>1</v>
      </c>
      <c r="AF356" s="13">
        <v>1</v>
      </c>
      <c r="AG356" s="13">
        <v>1</v>
      </c>
      <c r="AH356" s="13">
        <v>1</v>
      </c>
      <c r="AI356" s="13">
        <v>1</v>
      </c>
      <c r="AJ356" s="13">
        <v>1</v>
      </c>
      <c r="AK356" s="13">
        <v>1</v>
      </c>
      <c r="AL356" s="13">
        <v>1</v>
      </c>
      <c r="AM356" s="13">
        <v>1</v>
      </c>
      <c r="AN356" s="13">
        <v>1</v>
      </c>
      <c r="AO356" s="13">
        <v>1</v>
      </c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22">
        <v>0</v>
      </c>
      <c r="BE356" s="22">
        <v>0</v>
      </c>
      <c r="BF356" s="22">
        <v>0</v>
      </c>
      <c r="BG356" s="22">
        <v>0</v>
      </c>
      <c r="BH356" s="22">
        <v>0</v>
      </c>
      <c r="BI356" s="22">
        <v>0</v>
      </c>
      <c r="BJ356" s="22">
        <v>0</v>
      </c>
      <c r="BK356" s="22">
        <v>0</v>
      </c>
      <c r="BL356" s="22">
        <v>0</v>
      </c>
      <c r="BM356" s="22">
        <v>0</v>
      </c>
      <c r="BN356" s="22">
        <v>1</v>
      </c>
      <c r="BO356" s="22">
        <v>0.4</v>
      </c>
      <c r="BP356" s="22">
        <v>0.4</v>
      </c>
      <c r="BQ356" s="22">
        <v>0.4</v>
      </c>
      <c r="BR356" s="22">
        <v>0.4</v>
      </c>
      <c r="BS356" s="22">
        <v>0.4</v>
      </c>
      <c r="BT356" s="22">
        <v>0.5</v>
      </c>
      <c r="BU356" s="22">
        <v>1</v>
      </c>
      <c r="BV356" s="22">
        <v>0.5</v>
      </c>
      <c r="BW356" s="22">
        <v>0.5</v>
      </c>
      <c r="BX356" s="22">
        <v>0.95</v>
      </c>
      <c r="BY356" s="22">
        <v>1</v>
      </c>
    </row>
    <row r="357" spans="1:80" hidden="1" outlineLevel="3">
      <c r="A357" s="5" t="s">
        <v>982</v>
      </c>
      <c r="B357" s="5" t="s">
        <v>983</v>
      </c>
      <c r="C357" s="15" t="s">
        <v>27</v>
      </c>
      <c r="D357" s="15" t="s">
        <v>974</v>
      </c>
      <c r="E357" s="15" t="s">
        <v>798</v>
      </c>
      <c r="F357" s="7">
        <f>+$F$347/4</f>
        <v>53546852.281125002</v>
      </c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>
        <v>0.63</v>
      </c>
      <c r="AD357" s="13">
        <v>1</v>
      </c>
      <c r="AE357" s="13">
        <v>1</v>
      </c>
      <c r="AF357" s="13">
        <v>1</v>
      </c>
      <c r="AG357" s="13">
        <v>1</v>
      </c>
      <c r="AH357" s="13">
        <v>1</v>
      </c>
      <c r="AI357" s="13">
        <v>1</v>
      </c>
      <c r="AJ357" s="13">
        <v>1</v>
      </c>
      <c r="AK357" s="13">
        <v>1</v>
      </c>
      <c r="AL357" s="13">
        <v>1</v>
      </c>
      <c r="AM357" s="13">
        <v>1</v>
      </c>
      <c r="AN357" s="13">
        <v>1</v>
      </c>
      <c r="AO357" s="13">
        <v>1</v>
      </c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22">
        <v>0</v>
      </c>
      <c r="BE357" s="22">
        <v>0</v>
      </c>
      <c r="BF357" s="22">
        <v>0</v>
      </c>
      <c r="BG357" s="22">
        <v>0</v>
      </c>
      <c r="BH357" s="22">
        <v>0</v>
      </c>
      <c r="BI357" s="22">
        <v>0</v>
      </c>
      <c r="BJ357" s="22">
        <v>0</v>
      </c>
      <c r="BK357" s="22">
        <v>0</v>
      </c>
      <c r="BL357" s="22">
        <v>0</v>
      </c>
      <c r="BM357" s="22">
        <v>0</v>
      </c>
      <c r="BN357" s="22">
        <v>1</v>
      </c>
      <c r="BO357" s="22">
        <v>1</v>
      </c>
      <c r="BP357" s="22">
        <v>1</v>
      </c>
      <c r="BQ357" s="22">
        <v>0</v>
      </c>
      <c r="BR357" s="22">
        <v>1</v>
      </c>
      <c r="BS357" s="22">
        <v>1</v>
      </c>
      <c r="BT357" s="22">
        <v>1</v>
      </c>
      <c r="BU357" s="22">
        <v>1</v>
      </c>
      <c r="BV357" s="22">
        <v>1</v>
      </c>
      <c r="BW357" s="22">
        <v>1</v>
      </c>
      <c r="BX357" s="22">
        <v>1</v>
      </c>
      <c r="BY357" s="22">
        <v>1</v>
      </c>
    </row>
    <row r="358" spans="1:80" hidden="1" outlineLevel="3">
      <c r="A358" s="5" t="s">
        <v>984</v>
      </c>
      <c r="B358" s="5" t="s">
        <v>985</v>
      </c>
      <c r="C358" s="15" t="s">
        <v>22</v>
      </c>
      <c r="D358" s="15" t="s">
        <v>809</v>
      </c>
      <c r="E358" s="15" t="s">
        <v>986</v>
      </c>
      <c r="F358" s="7">
        <f>+$F$347/4</f>
        <v>53546852.281125002</v>
      </c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>
        <v>0.6</v>
      </c>
      <c r="AB358" s="13">
        <v>1</v>
      </c>
      <c r="AC358" s="13">
        <v>1</v>
      </c>
      <c r="AD358" s="13">
        <v>1</v>
      </c>
      <c r="AE358" s="13">
        <v>1</v>
      </c>
      <c r="AF358" s="13">
        <v>1</v>
      </c>
      <c r="AG358" s="13">
        <v>1</v>
      </c>
      <c r="AH358" s="13">
        <v>1</v>
      </c>
      <c r="AI358" s="13">
        <v>1</v>
      </c>
      <c r="AJ358" s="13">
        <v>1</v>
      </c>
      <c r="AK358" s="13">
        <v>1</v>
      </c>
      <c r="AL358" s="13">
        <v>1</v>
      </c>
      <c r="AM358" s="13">
        <v>1</v>
      </c>
      <c r="AN358" s="13">
        <v>1</v>
      </c>
      <c r="AO358" s="13">
        <v>1</v>
      </c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22">
        <v>0</v>
      </c>
      <c r="BE358" s="22">
        <v>0</v>
      </c>
      <c r="BF358" s="22">
        <v>0</v>
      </c>
      <c r="BG358" s="22">
        <v>0</v>
      </c>
      <c r="BH358" s="22">
        <v>0</v>
      </c>
      <c r="BI358" s="22">
        <v>0</v>
      </c>
      <c r="BJ358" s="22">
        <v>0</v>
      </c>
      <c r="BK358" s="22">
        <v>0</v>
      </c>
      <c r="BL358" s="22">
        <v>0.5</v>
      </c>
      <c r="BM358" s="22">
        <v>0.95</v>
      </c>
      <c r="BN358" s="22">
        <v>1</v>
      </c>
      <c r="BO358" s="22">
        <v>1</v>
      </c>
      <c r="BP358" s="22">
        <v>1</v>
      </c>
      <c r="BQ358" s="22">
        <v>1</v>
      </c>
      <c r="BR358" s="22">
        <v>1</v>
      </c>
      <c r="BS358" s="22">
        <v>1</v>
      </c>
      <c r="BT358" s="22">
        <v>1</v>
      </c>
      <c r="BU358" s="22">
        <v>1</v>
      </c>
      <c r="BV358" s="22">
        <v>1</v>
      </c>
      <c r="BW358" s="22">
        <v>1</v>
      </c>
      <c r="BX358" s="22">
        <v>1</v>
      </c>
      <c r="BY358" s="22">
        <v>1</v>
      </c>
    </row>
    <row r="359" spans="1:80" hidden="1" outlineLevel="3">
      <c r="A359" s="5" t="s">
        <v>987</v>
      </c>
      <c r="B359" s="5" t="s">
        <v>988</v>
      </c>
      <c r="C359" s="6" t="s">
        <v>440</v>
      </c>
      <c r="D359" s="6" t="s">
        <v>599</v>
      </c>
      <c r="E359" s="6" t="s">
        <v>989</v>
      </c>
      <c r="F359" s="7">
        <f>+$F$320/4</f>
        <v>214187409.12450001</v>
      </c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>
        <v>0.26</v>
      </c>
      <c r="Z359" s="13">
        <v>0.67</v>
      </c>
      <c r="AA359" s="13">
        <v>1</v>
      </c>
      <c r="AB359" s="13">
        <v>1</v>
      </c>
      <c r="AC359" s="13">
        <v>1</v>
      </c>
      <c r="AD359" s="13">
        <v>1</v>
      </c>
      <c r="AE359" s="13">
        <v>1</v>
      </c>
      <c r="AF359" s="13">
        <v>1</v>
      </c>
      <c r="AG359" s="13">
        <v>1</v>
      </c>
      <c r="AH359" s="13">
        <v>1</v>
      </c>
      <c r="AI359" s="13">
        <v>1</v>
      </c>
      <c r="AJ359" s="13">
        <v>1</v>
      </c>
      <c r="AK359" s="13">
        <v>1</v>
      </c>
      <c r="AL359" s="13">
        <v>1</v>
      </c>
      <c r="AM359" s="13">
        <v>1</v>
      </c>
      <c r="AN359" s="13">
        <v>1</v>
      </c>
      <c r="AO359" s="13">
        <v>1</v>
      </c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22">
        <v>0</v>
      </c>
      <c r="BE359" s="22">
        <v>0</v>
      </c>
      <c r="BF359" s="22">
        <v>0</v>
      </c>
      <c r="BG359" s="22">
        <v>0</v>
      </c>
      <c r="BH359" s="20">
        <v>0</v>
      </c>
      <c r="BI359" s="20">
        <v>0</v>
      </c>
      <c r="BJ359" s="20">
        <v>0.39</v>
      </c>
      <c r="BK359" s="20">
        <v>0.44</v>
      </c>
      <c r="BL359" s="20">
        <v>0.93</v>
      </c>
      <c r="BM359" s="20">
        <v>0.93</v>
      </c>
      <c r="BN359" s="20">
        <v>1</v>
      </c>
      <c r="BO359" s="20">
        <v>0.93</v>
      </c>
      <c r="BP359" s="20">
        <v>0.93</v>
      </c>
      <c r="BQ359" s="20">
        <v>0.98</v>
      </c>
      <c r="BR359" s="20">
        <v>0.98</v>
      </c>
      <c r="BS359" s="20">
        <v>0.98</v>
      </c>
      <c r="BT359" s="20">
        <v>1</v>
      </c>
      <c r="BU359" s="20">
        <v>1</v>
      </c>
      <c r="BV359" s="20">
        <v>1</v>
      </c>
      <c r="BW359" s="20">
        <v>1</v>
      </c>
      <c r="BX359" s="20">
        <v>1</v>
      </c>
      <c r="BY359" s="20">
        <v>1</v>
      </c>
    </row>
    <row r="360" spans="1:80" hidden="1" outlineLevel="3">
      <c r="A360" s="14" t="s">
        <v>990</v>
      </c>
      <c r="B360" s="14" t="s">
        <v>991</v>
      </c>
      <c r="C360" s="15" t="s">
        <v>22</v>
      </c>
      <c r="D360" s="15" t="s">
        <v>599</v>
      </c>
      <c r="E360" s="15" t="s">
        <v>460</v>
      </c>
      <c r="F360" s="16">
        <f>+$F$359/3</f>
        <v>71395803.041500002</v>
      </c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>
        <v>0.47</v>
      </c>
      <c r="Z360" s="13">
        <v>1</v>
      </c>
      <c r="AA360" s="13">
        <v>1</v>
      </c>
      <c r="AB360" s="13">
        <v>1</v>
      </c>
      <c r="AC360" s="13">
        <v>1</v>
      </c>
      <c r="AD360" s="13">
        <v>1</v>
      </c>
      <c r="AE360" s="13">
        <v>1</v>
      </c>
      <c r="AF360" s="13">
        <v>1</v>
      </c>
      <c r="AG360" s="13">
        <v>1</v>
      </c>
      <c r="AH360" s="13">
        <v>1</v>
      </c>
      <c r="AI360" s="13">
        <v>1</v>
      </c>
      <c r="AJ360" s="13">
        <v>1</v>
      </c>
      <c r="AK360" s="13">
        <v>1</v>
      </c>
      <c r="AL360" s="13">
        <v>1</v>
      </c>
      <c r="AM360" s="13">
        <v>1</v>
      </c>
      <c r="AN360" s="13">
        <v>1</v>
      </c>
      <c r="AO360" s="13">
        <v>1</v>
      </c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22">
        <v>0</v>
      </c>
      <c r="BE360" s="22">
        <v>0</v>
      </c>
      <c r="BF360" s="22">
        <v>0</v>
      </c>
      <c r="BG360" s="22">
        <v>0</v>
      </c>
      <c r="BH360" s="22">
        <v>0</v>
      </c>
      <c r="BI360" s="22">
        <v>0</v>
      </c>
      <c r="BJ360" s="22">
        <v>0.7</v>
      </c>
      <c r="BK360" s="22">
        <v>0.8</v>
      </c>
      <c r="BL360" s="22">
        <v>1</v>
      </c>
      <c r="BM360" s="22">
        <v>1</v>
      </c>
      <c r="BN360" s="22">
        <v>1</v>
      </c>
      <c r="BO360" s="22">
        <v>1</v>
      </c>
      <c r="BP360" s="22">
        <v>1</v>
      </c>
      <c r="BQ360" s="22">
        <v>1</v>
      </c>
      <c r="BR360" s="22">
        <v>1</v>
      </c>
      <c r="BS360" s="22">
        <v>1</v>
      </c>
      <c r="BT360" s="22">
        <v>1</v>
      </c>
      <c r="BU360" s="22">
        <v>1</v>
      </c>
      <c r="BV360" s="22">
        <v>1</v>
      </c>
      <c r="BW360" s="22">
        <v>1</v>
      </c>
      <c r="BX360" s="22">
        <v>1</v>
      </c>
      <c r="BY360" s="22">
        <v>1</v>
      </c>
    </row>
    <row r="361" spans="1:80" hidden="1" outlineLevel="3">
      <c r="A361" s="14" t="s">
        <v>992</v>
      </c>
      <c r="B361" s="14" t="s">
        <v>993</v>
      </c>
      <c r="C361" s="15" t="s">
        <v>157</v>
      </c>
      <c r="D361" s="15" t="s">
        <v>994</v>
      </c>
      <c r="E361" s="15" t="s">
        <v>995</v>
      </c>
      <c r="F361" s="16">
        <f>+$F$359/3</f>
        <v>71395803.041500002</v>
      </c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>
        <v>0.5</v>
      </c>
      <c r="AA361" s="13">
        <v>1</v>
      </c>
      <c r="AB361" s="13">
        <v>1</v>
      </c>
      <c r="AC361" s="13">
        <v>1</v>
      </c>
      <c r="AD361" s="13">
        <v>1</v>
      </c>
      <c r="AE361" s="13">
        <v>1</v>
      </c>
      <c r="AF361" s="13">
        <v>1</v>
      </c>
      <c r="AG361" s="13">
        <v>1</v>
      </c>
      <c r="AH361" s="13">
        <v>1</v>
      </c>
      <c r="AI361" s="13">
        <v>1</v>
      </c>
      <c r="AJ361" s="13">
        <v>1</v>
      </c>
      <c r="AK361" s="13">
        <v>1</v>
      </c>
      <c r="AL361" s="13">
        <v>1</v>
      </c>
      <c r="AM361" s="13">
        <v>1</v>
      </c>
      <c r="AN361" s="13">
        <v>1</v>
      </c>
      <c r="AO361" s="13">
        <v>1</v>
      </c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22">
        <v>0</v>
      </c>
      <c r="BE361" s="22">
        <v>0</v>
      </c>
      <c r="BF361" s="22">
        <v>0</v>
      </c>
      <c r="BG361" s="22">
        <v>0</v>
      </c>
      <c r="BH361" s="22">
        <v>0</v>
      </c>
      <c r="BI361" s="22">
        <v>0</v>
      </c>
      <c r="BJ361" s="22">
        <v>0</v>
      </c>
      <c r="BK361" s="22">
        <v>0</v>
      </c>
      <c r="BL361" s="22">
        <v>0.9</v>
      </c>
      <c r="BM361" s="22">
        <v>0.9</v>
      </c>
      <c r="BN361" s="22">
        <v>1</v>
      </c>
      <c r="BO361" s="22">
        <v>0.9</v>
      </c>
      <c r="BP361" s="22">
        <v>0.9</v>
      </c>
      <c r="BQ361" s="22">
        <v>0.95</v>
      </c>
      <c r="BR361" s="22">
        <v>0.95</v>
      </c>
      <c r="BS361" s="22">
        <v>0.95</v>
      </c>
      <c r="BT361" s="22">
        <v>1</v>
      </c>
      <c r="BU361" s="22">
        <v>1</v>
      </c>
      <c r="BV361" s="22">
        <v>1</v>
      </c>
      <c r="BW361" s="22">
        <v>1</v>
      </c>
      <c r="BX361" s="22">
        <v>1</v>
      </c>
      <c r="BY361" s="22">
        <v>1</v>
      </c>
    </row>
    <row r="362" spans="1:80" hidden="1" outlineLevel="3">
      <c r="A362" s="14" t="s">
        <v>996</v>
      </c>
      <c r="B362" s="14" t="s">
        <v>997</v>
      </c>
      <c r="C362" s="15" t="s">
        <v>157</v>
      </c>
      <c r="D362" s="15" t="s">
        <v>890</v>
      </c>
      <c r="E362" s="15" t="s">
        <v>989</v>
      </c>
      <c r="F362" s="16">
        <f>+$F$359/3</f>
        <v>71395803.041500002</v>
      </c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>
        <v>1</v>
      </c>
      <c r="AB362" s="13">
        <v>1</v>
      </c>
      <c r="AC362" s="13">
        <v>1</v>
      </c>
      <c r="AD362" s="13">
        <v>1</v>
      </c>
      <c r="AE362" s="13">
        <v>1</v>
      </c>
      <c r="AF362" s="13">
        <v>1</v>
      </c>
      <c r="AG362" s="13">
        <v>1</v>
      </c>
      <c r="AH362" s="13">
        <v>1</v>
      </c>
      <c r="AI362" s="13">
        <v>1</v>
      </c>
      <c r="AJ362" s="13">
        <v>1</v>
      </c>
      <c r="AK362" s="13">
        <v>1</v>
      </c>
      <c r="AL362" s="13">
        <v>1</v>
      </c>
      <c r="AM362" s="13">
        <v>1</v>
      </c>
      <c r="AN362" s="13">
        <v>1</v>
      </c>
      <c r="AO362" s="13">
        <v>1</v>
      </c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22">
        <v>0</v>
      </c>
      <c r="BE362" s="22">
        <v>0</v>
      </c>
      <c r="BF362" s="22">
        <v>0</v>
      </c>
      <c r="BG362" s="22">
        <v>0</v>
      </c>
      <c r="BH362" s="22">
        <v>0</v>
      </c>
      <c r="BI362" s="22">
        <v>0</v>
      </c>
      <c r="BJ362" s="22">
        <v>0</v>
      </c>
      <c r="BK362" s="22">
        <v>0</v>
      </c>
      <c r="BL362" s="22">
        <v>0.8</v>
      </c>
      <c r="BM362" s="22">
        <v>0.8</v>
      </c>
      <c r="BN362" s="22">
        <v>1</v>
      </c>
      <c r="BO362" s="22">
        <v>0.8</v>
      </c>
      <c r="BP362" s="22">
        <v>0.8</v>
      </c>
      <c r="BQ362" s="22">
        <v>0.95</v>
      </c>
      <c r="BR362" s="22">
        <v>0.98</v>
      </c>
      <c r="BS362" s="22">
        <v>0.98</v>
      </c>
      <c r="BT362" s="22">
        <v>1</v>
      </c>
      <c r="BU362" s="22">
        <v>1</v>
      </c>
      <c r="BV362" s="22">
        <v>1</v>
      </c>
      <c r="BW362" s="22">
        <v>1</v>
      </c>
      <c r="BX362" s="22">
        <v>1</v>
      </c>
      <c r="BY362" s="22">
        <v>1</v>
      </c>
    </row>
    <row r="363" spans="1:80" hidden="1" outlineLevel="3">
      <c r="A363" s="5" t="s">
        <v>998</v>
      </c>
      <c r="B363" s="5" t="s">
        <v>999</v>
      </c>
      <c r="C363" s="6" t="s">
        <v>260</v>
      </c>
      <c r="D363" s="6" t="s">
        <v>1000</v>
      </c>
      <c r="E363" s="6" t="s">
        <v>588</v>
      </c>
      <c r="F363" s="7">
        <f>+$F$320/4</f>
        <v>214187409.12450001</v>
      </c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>
        <v>0.33</v>
      </c>
      <c r="AB363" s="13">
        <v>1</v>
      </c>
      <c r="AC363" s="13">
        <v>1</v>
      </c>
      <c r="AD363" s="13">
        <v>1</v>
      </c>
      <c r="AE363" s="13">
        <v>1</v>
      </c>
      <c r="AF363" s="13">
        <v>1</v>
      </c>
      <c r="AG363" s="13">
        <v>1</v>
      </c>
      <c r="AH363" s="13">
        <v>1</v>
      </c>
      <c r="AI363" s="13">
        <v>1</v>
      </c>
      <c r="AJ363" s="13">
        <v>1</v>
      </c>
      <c r="AK363" s="13">
        <v>1</v>
      </c>
      <c r="AL363" s="13">
        <v>1</v>
      </c>
      <c r="AM363" s="13">
        <v>1</v>
      </c>
      <c r="AN363" s="13">
        <v>1</v>
      </c>
      <c r="AO363" s="13">
        <v>1</v>
      </c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22">
        <v>0</v>
      </c>
      <c r="BE363" s="22">
        <v>0</v>
      </c>
      <c r="BF363" s="22">
        <v>0</v>
      </c>
      <c r="BG363" s="22">
        <v>0</v>
      </c>
      <c r="BH363" s="20">
        <v>0</v>
      </c>
      <c r="BI363" s="20">
        <v>0.1</v>
      </c>
      <c r="BJ363" s="20">
        <v>0.1</v>
      </c>
      <c r="BK363" s="20">
        <v>0.25</v>
      </c>
      <c r="BL363" s="20">
        <v>0.9</v>
      </c>
      <c r="BM363" s="20">
        <v>0.9</v>
      </c>
      <c r="BN363" s="20">
        <v>1</v>
      </c>
      <c r="BO363" s="20">
        <v>0.9</v>
      </c>
      <c r="BP363" s="20">
        <v>0.9</v>
      </c>
      <c r="BQ363" s="20">
        <v>0.92</v>
      </c>
      <c r="BR363" s="20">
        <v>0.92</v>
      </c>
      <c r="BS363" s="20">
        <v>0.92</v>
      </c>
      <c r="BT363" s="20">
        <v>1</v>
      </c>
      <c r="BU363" s="20">
        <v>1</v>
      </c>
      <c r="BV363" s="20">
        <v>1</v>
      </c>
      <c r="BW363" s="20">
        <v>1</v>
      </c>
      <c r="BX363" s="20">
        <v>1</v>
      </c>
      <c r="BY363" s="20">
        <v>1</v>
      </c>
    </row>
    <row r="364" spans="1:80" hidden="1" outlineLevel="3">
      <c r="A364" s="14" t="s">
        <v>1001</v>
      </c>
      <c r="B364" s="14" t="s">
        <v>1002</v>
      </c>
      <c r="C364" s="15" t="s">
        <v>157</v>
      </c>
      <c r="D364" s="15" t="s">
        <v>1000</v>
      </c>
      <c r="E364" s="15" t="s">
        <v>578</v>
      </c>
      <c r="F364" s="16">
        <f>+$F$363/2</f>
        <v>107093704.56225</v>
      </c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>
        <v>0.67</v>
      </c>
      <c r="AB364" s="13">
        <v>1</v>
      </c>
      <c r="AC364" s="13">
        <v>1</v>
      </c>
      <c r="AD364" s="13">
        <v>1</v>
      </c>
      <c r="AE364" s="13">
        <v>1</v>
      </c>
      <c r="AF364" s="13">
        <v>1</v>
      </c>
      <c r="AG364" s="13">
        <v>1</v>
      </c>
      <c r="AH364" s="13">
        <v>1</v>
      </c>
      <c r="AI364" s="13">
        <v>1</v>
      </c>
      <c r="AJ364" s="13">
        <v>1</v>
      </c>
      <c r="AK364" s="13">
        <v>1</v>
      </c>
      <c r="AL364" s="13">
        <v>1</v>
      </c>
      <c r="AM364" s="13">
        <v>1</v>
      </c>
      <c r="AN364" s="13">
        <v>1</v>
      </c>
      <c r="AO364" s="13">
        <v>1</v>
      </c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22">
        <v>0</v>
      </c>
      <c r="BE364" s="22">
        <v>0</v>
      </c>
      <c r="BF364" s="22">
        <v>0</v>
      </c>
      <c r="BG364" s="22">
        <v>0</v>
      </c>
      <c r="BH364" s="22">
        <v>0</v>
      </c>
      <c r="BI364" s="22">
        <v>0.2</v>
      </c>
      <c r="BJ364" s="22">
        <v>0.2</v>
      </c>
      <c r="BK364" s="22">
        <v>0.5</v>
      </c>
      <c r="BL364" s="22">
        <v>0.9</v>
      </c>
      <c r="BM364" s="22">
        <v>0.9</v>
      </c>
      <c r="BN364" s="22">
        <v>1</v>
      </c>
      <c r="BO364" s="22">
        <v>0.9</v>
      </c>
      <c r="BP364" s="22">
        <v>0.9</v>
      </c>
      <c r="BQ364" s="22">
        <v>0.92</v>
      </c>
      <c r="BR364" s="22">
        <v>0.92</v>
      </c>
      <c r="BS364" s="22">
        <v>0.92</v>
      </c>
      <c r="BT364" s="22">
        <v>1</v>
      </c>
      <c r="BU364" s="22">
        <v>1</v>
      </c>
      <c r="BV364" s="22">
        <v>1</v>
      </c>
      <c r="BW364" s="22">
        <v>1</v>
      </c>
      <c r="BX364" s="22">
        <v>1</v>
      </c>
      <c r="BY364" s="22">
        <v>1</v>
      </c>
    </row>
    <row r="365" spans="1:80" hidden="1" outlineLevel="3">
      <c r="A365" s="14" t="s">
        <v>1003</v>
      </c>
      <c r="B365" s="14" t="s">
        <v>993</v>
      </c>
      <c r="C365" s="15" t="s">
        <v>157</v>
      </c>
      <c r="D365" s="15" t="s">
        <v>226</v>
      </c>
      <c r="E365" s="15" t="s">
        <v>588</v>
      </c>
      <c r="F365" s="16">
        <f>+$F$363/2</f>
        <v>107093704.56225</v>
      </c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>
        <v>1</v>
      </c>
      <c r="AC365" s="13">
        <v>1</v>
      </c>
      <c r="AD365" s="13">
        <v>1</v>
      </c>
      <c r="AE365" s="13">
        <v>1</v>
      </c>
      <c r="AF365" s="13">
        <v>1</v>
      </c>
      <c r="AG365" s="13">
        <v>1</v>
      </c>
      <c r="AH365" s="13">
        <v>1</v>
      </c>
      <c r="AI365" s="13">
        <v>1</v>
      </c>
      <c r="AJ365" s="13">
        <v>1</v>
      </c>
      <c r="AK365" s="13">
        <v>1</v>
      </c>
      <c r="AL365" s="13">
        <v>1</v>
      </c>
      <c r="AM365" s="13">
        <v>1</v>
      </c>
      <c r="AN365" s="13">
        <v>1</v>
      </c>
      <c r="AO365" s="13">
        <v>1</v>
      </c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22">
        <v>0</v>
      </c>
      <c r="BE365" s="22">
        <v>0</v>
      </c>
      <c r="BF365" s="22">
        <v>0</v>
      </c>
      <c r="BG365" s="22">
        <v>0</v>
      </c>
      <c r="BH365" s="22">
        <v>0</v>
      </c>
      <c r="BI365" s="22">
        <v>0</v>
      </c>
      <c r="BJ365" s="22">
        <v>0</v>
      </c>
      <c r="BK365" s="22">
        <v>0</v>
      </c>
      <c r="BL365" s="22">
        <v>0.9</v>
      </c>
      <c r="BM365" s="22">
        <v>0.9</v>
      </c>
      <c r="BN365" s="22">
        <v>1</v>
      </c>
      <c r="BO365" s="22">
        <v>0.9</v>
      </c>
      <c r="BP365" s="22">
        <v>0.9</v>
      </c>
      <c r="BQ365" s="22">
        <v>0.92</v>
      </c>
      <c r="BR365" s="22">
        <v>0.92</v>
      </c>
      <c r="BS365" s="22">
        <v>0.92</v>
      </c>
      <c r="BT365" s="22">
        <v>1</v>
      </c>
      <c r="BU365" s="22">
        <v>1</v>
      </c>
      <c r="BV365" s="22">
        <v>1</v>
      </c>
      <c r="BW365" s="22">
        <v>1</v>
      </c>
      <c r="BX365" s="22">
        <v>1</v>
      </c>
      <c r="BY365" s="22">
        <v>1</v>
      </c>
    </row>
    <row r="366" spans="1:80" hidden="1" outlineLevel="2">
      <c r="A366" s="5" t="s">
        <v>1004</v>
      </c>
      <c r="B366" s="5" t="s">
        <v>1005</v>
      </c>
      <c r="C366" s="6" t="s">
        <v>1006</v>
      </c>
      <c r="D366" s="6" t="s">
        <v>624</v>
      </c>
      <c r="E366" s="6" t="s">
        <v>1007</v>
      </c>
      <c r="F366" s="7">
        <v>143404326.30149999</v>
      </c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>
        <v>0.21</v>
      </c>
      <c r="AC366" s="13">
        <v>0.42</v>
      </c>
      <c r="AD366" s="13">
        <v>0.48</v>
      </c>
      <c r="AE366" s="13">
        <v>0.61</v>
      </c>
      <c r="AF366" s="13">
        <v>0.76</v>
      </c>
      <c r="AG366" s="13">
        <v>0.85</v>
      </c>
      <c r="AH366" s="13">
        <v>1</v>
      </c>
      <c r="AI366" s="13">
        <v>1</v>
      </c>
      <c r="AJ366" s="13">
        <v>1</v>
      </c>
      <c r="AK366" s="13">
        <v>1</v>
      </c>
      <c r="AL366" s="13">
        <v>1</v>
      </c>
      <c r="AM366" s="13">
        <v>1</v>
      </c>
      <c r="AN366" s="13">
        <v>1</v>
      </c>
      <c r="AO366" s="13">
        <v>1</v>
      </c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22">
        <v>0</v>
      </c>
      <c r="BE366" s="22">
        <v>0</v>
      </c>
      <c r="BF366" s="22">
        <v>0</v>
      </c>
      <c r="BG366" s="22">
        <v>0</v>
      </c>
      <c r="BH366" s="20">
        <v>0</v>
      </c>
      <c r="BI366" s="20">
        <v>0</v>
      </c>
      <c r="BJ366" s="20">
        <v>0</v>
      </c>
      <c r="BK366" s="20">
        <v>0.02</v>
      </c>
      <c r="BL366" s="20">
        <v>0.11</v>
      </c>
      <c r="BM366" s="20">
        <v>0.11</v>
      </c>
      <c r="BN366" s="20">
        <v>0.48</v>
      </c>
      <c r="BO366" s="20">
        <v>0.48</v>
      </c>
      <c r="BP366" s="20">
        <v>0.48</v>
      </c>
      <c r="BQ366" s="20">
        <v>0.67</v>
      </c>
      <c r="BR366" s="20">
        <v>0.81</v>
      </c>
      <c r="BS366" s="20">
        <v>0.81</v>
      </c>
      <c r="BT366" s="20">
        <v>0.95</v>
      </c>
      <c r="BU366" s="20">
        <v>0.68</v>
      </c>
      <c r="BV366" s="20">
        <v>0.97</v>
      </c>
      <c r="BW366" s="20">
        <v>0.98</v>
      </c>
      <c r="BX366" s="20">
        <v>0.99</v>
      </c>
      <c r="BY366" s="20">
        <v>1</v>
      </c>
      <c r="CB366" s="24"/>
    </row>
    <row r="367" spans="1:80" hidden="1" outlineLevel="3">
      <c r="A367" s="14" t="s">
        <v>1008</v>
      </c>
      <c r="B367" s="14" t="s">
        <v>1009</v>
      </c>
      <c r="C367" s="15" t="s">
        <v>188</v>
      </c>
      <c r="D367" s="15" t="s">
        <v>624</v>
      </c>
      <c r="E367" s="15" t="s">
        <v>1010</v>
      </c>
      <c r="F367" s="16">
        <f t="shared" ref="F367:F372" si="20">+$F$366/6</f>
        <v>23900721.050249998</v>
      </c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>
        <v>0.43</v>
      </c>
      <c r="AC367" s="13">
        <v>0.87</v>
      </c>
      <c r="AD367" s="13">
        <v>1</v>
      </c>
      <c r="AE367" s="13">
        <v>1</v>
      </c>
      <c r="AF367" s="13">
        <v>1</v>
      </c>
      <c r="AG367" s="13">
        <v>1</v>
      </c>
      <c r="AH367" s="13">
        <v>1</v>
      </c>
      <c r="AI367" s="13">
        <v>1</v>
      </c>
      <c r="AJ367" s="13">
        <v>1</v>
      </c>
      <c r="AK367" s="13">
        <v>1</v>
      </c>
      <c r="AL367" s="13">
        <v>1</v>
      </c>
      <c r="AM367" s="13">
        <v>1</v>
      </c>
      <c r="AN367" s="13">
        <v>1</v>
      </c>
      <c r="AO367" s="13">
        <v>1</v>
      </c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22">
        <v>0</v>
      </c>
      <c r="BE367" s="22">
        <v>0</v>
      </c>
      <c r="BF367" s="22">
        <v>0</v>
      </c>
      <c r="BG367" s="22">
        <v>0</v>
      </c>
      <c r="BH367" s="22">
        <v>0</v>
      </c>
      <c r="BI367" s="22">
        <v>0</v>
      </c>
      <c r="BJ367" s="22">
        <v>0</v>
      </c>
      <c r="BK367" s="22">
        <v>0.05</v>
      </c>
      <c r="BL367" s="22">
        <v>0.23</v>
      </c>
      <c r="BM367" s="22">
        <v>0.23</v>
      </c>
      <c r="BN367" s="22">
        <v>1</v>
      </c>
      <c r="BO367" s="22">
        <v>1</v>
      </c>
      <c r="BP367" s="22">
        <v>1</v>
      </c>
      <c r="BQ367" s="22">
        <v>1</v>
      </c>
      <c r="BR367" s="22">
        <v>1</v>
      </c>
      <c r="BS367" s="22">
        <v>1</v>
      </c>
      <c r="BT367" s="22">
        <v>0.95</v>
      </c>
      <c r="BU367" s="22">
        <v>0.33</v>
      </c>
      <c r="BV367" s="22">
        <v>0.95</v>
      </c>
      <c r="BW367" s="22">
        <v>0.98</v>
      </c>
      <c r="BX367" s="22">
        <v>1</v>
      </c>
      <c r="BY367" s="22">
        <v>1</v>
      </c>
    </row>
    <row r="368" spans="1:80" hidden="1" outlineLevel="3">
      <c r="A368" s="14" t="s">
        <v>1011</v>
      </c>
      <c r="B368" s="14" t="s">
        <v>1012</v>
      </c>
      <c r="C368" s="15" t="s">
        <v>260</v>
      </c>
      <c r="D368" s="15" t="s">
        <v>1013</v>
      </c>
      <c r="E368" s="15" t="s">
        <v>1014</v>
      </c>
      <c r="F368" s="16">
        <f t="shared" si="20"/>
        <v>23900721.050249998</v>
      </c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>
        <v>0.33</v>
      </c>
      <c r="AF368" s="13">
        <v>1</v>
      </c>
      <c r="AG368" s="13">
        <v>1</v>
      </c>
      <c r="AH368" s="13">
        <v>1</v>
      </c>
      <c r="AI368" s="13">
        <v>1</v>
      </c>
      <c r="AJ368" s="13">
        <v>1</v>
      </c>
      <c r="AK368" s="13">
        <v>1</v>
      </c>
      <c r="AL368" s="13">
        <v>1</v>
      </c>
      <c r="AM368" s="13">
        <v>1</v>
      </c>
      <c r="AN368" s="13">
        <v>1</v>
      </c>
      <c r="AO368" s="13">
        <v>1</v>
      </c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22">
        <v>0</v>
      </c>
      <c r="BE368" s="22">
        <v>0</v>
      </c>
      <c r="BF368" s="22">
        <v>0</v>
      </c>
      <c r="BG368" s="22">
        <v>0</v>
      </c>
      <c r="BH368" s="22">
        <v>0</v>
      </c>
      <c r="BI368" s="22">
        <v>0</v>
      </c>
      <c r="BJ368" s="22">
        <v>0</v>
      </c>
      <c r="BK368" s="22">
        <v>0</v>
      </c>
      <c r="BL368" s="22">
        <v>0</v>
      </c>
      <c r="BM368" s="22">
        <v>0</v>
      </c>
      <c r="BN368" s="22">
        <v>0</v>
      </c>
      <c r="BO368" s="22">
        <v>0</v>
      </c>
      <c r="BP368" s="22">
        <v>0</v>
      </c>
      <c r="BQ368" s="22">
        <v>0.45</v>
      </c>
      <c r="BR368" s="22">
        <v>0.45</v>
      </c>
      <c r="BS368" s="22">
        <v>0.45</v>
      </c>
      <c r="BT368" s="22">
        <v>1</v>
      </c>
      <c r="BU368" s="22">
        <v>1</v>
      </c>
      <c r="BV368" s="22">
        <v>1</v>
      </c>
      <c r="BW368" s="22">
        <v>1</v>
      </c>
      <c r="BX368" s="22">
        <v>1</v>
      </c>
      <c r="BY368" s="22">
        <v>1</v>
      </c>
    </row>
    <row r="369" spans="1:77" hidden="1" outlineLevel="3">
      <c r="A369" s="14" t="s">
        <v>1015</v>
      </c>
      <c r="B369" s="14" t="s">
        <v>1016</v>
      </c>
      <c r="C369" s="15" t="s">
        <v>340</v>
      </c>
      <c r="D369" s="15" t="s">
        <v>1013</v>
      </c>
      <c r="E369" s="15" t="s">
        <v>799</v>
      </c>
      <c r="F369" s="16">
        <f t="shared" si="20"/>
        <v>23900721.050249998</v>
      </c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>
        <v>0.8</v>
      </c>
      <c r="AF369" s="13">
        <v>1</v>
      </c>
      <c r="AG369" s="13">
        <v>1</v>
      </c>
      <c r="AH369" s="13">
        <v>1</v>
      </c>
      <c r="AI369" s="13">
        <v>1</v>
      </c>
      <c r="AJ369" s="13">
        <v>1</v>
      </c>
      <c r="AK369" s="13">
        <v>1</v>
      </c>
      <c r="AL369" s="13">
        <v>1</v>
      </c>
      <c r="AM369" s="13">
        <v>1</v>
      </c>
      <c r="AN369" s="13">
        <v>1</v>
      </c>
      <c r="AO369" s="13">
        <v>1</v>
      </c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22">
        <v>0</v>
      </c>
      <c r="BE369" s="22">
        <v>0</v>
      </c>
      <c r="BF369" s="22">
        <v>0</v>
      </c>
      <c r="BG369" s="22">
        <v>0</v>
      </c>
      <c r="BH369" s="22">
        <v>0</v>
      </c>
      <c r="BI369" s="22">
        <v>0</v>
      </c>
      <c r="BJ369" s="22">
        <v>0</v>
      </c>
      <c r="BK369" s="22">
        <v>0</v>
      </c>
      <c r="BL369" s="22">
        <v>0</v>
      </c>
      <c r="BM369" s="22">
        <v>0</v>
      </c>
      <c r="BN369" s="22">
        <v>0</v>
      </c>
      <c r="BO369" s="22">
        <v>0</v>
      </c>
      <c r="BP369" s="22">
        <v>0</v>
      </c>
      <c r="BQ369" s="22">
        <v>0</v>
      </c>
      <c r="BR369" s="22">
        <v>0</v>
      </c>
      <c r="BS369" s="22">
        <v>0</v>
      </c>
      <c r="BT369" s="22">
        <v>0.7</v>
      </c>
      <c r="BU369" s="22">
        <v>1</v>
      </c>
      <c r="BV369" s="22">
        <v>0.9</v>
      </c>
      <c r="BW369" s="22">
        <v>0.9</v>
      </c>
      <c r="BX369" s="22">
        <v>0.9</v>
      </c>
      <c r="BY369" s="22">
        <v>1</v>
      </c>
    </row>
    <row r="370" spans="1:77" hidden="1" outlineLevel="3">
      <c r="A370" s="14" t="s">
        <v>1017</v>
      </c>
      <c r="B370" s="14" t="s">
        <v>1018</v>
      </c>
      <c r="C370" s="15" t="s">
        <v>157</v>
      </c>
      <c r="D370" s="15" t="s">
        <v>1019</v>
      </c>
      <c r="E370" s="15" t="s">
        <v>705</v>
      </c>
      <c r="F370" s="16">
        <f t="shared" si="20"/>
        <v>23900721.050249998</v>
      </c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>
        <v>1</v>
      </c>
      <c r="AH370" s="13">
        <v>1</v>
      </c>
      <c r="AI370" s="13">
        <v>1</v>
      </c>
      <c r="AJ370" s="13">
        <v>1</v>
      </c>
      <c r="AK370" s="13">
        <v>1</v>
      </c>
      <c r="AL370" s="13">
        <v>1</v>
      </c>
      <c r="AM370" s="13">
        <v>1</v>
      </c>
      <c r="AN370" s="13">
        <v>1</v>
      </c>
      <c r="AO370" s="13">
        <v>1</v>
      </c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22">
        <v>0</v>
      </c>
      <c r="BE370" s="22">
        <v>0</v>
      </c>
      <c r="BF370" s="22">
        <v>0</v>
      </c>
      <c r="BG370" s="22">
        <v>0</v>
      </c>
      <c r="BH370" s="22">
        <v>0</v>
      </c>
      <c r="BI370" s="22">
        <v>0</v>
      </c>
      <c r="BJ370" s="22">
        <v>0</v>
      </c>
      <c r="BK370" s="22">
        <v>0</v>
      </c>
      <c r="BL370" s="22">
        <v>0</v>
      </c>
      <c r="BM370" s="22">
        <v>0</v>
      </c>
      <c r="BN370" s="22">
        <v>0</v>
      </c>
      <c r="BO370" s="22">
        <v>0</v>
      </c>
      <c r="BP370" s="22">
        <v>0</v>
      </c>
      <c r="BQ370" s="22">
        <v>1</v>
      </c>
      <c r="BR370" s="22">
        <v>1</v>
      </c>
      <c r="BS370" s="22">
        <v>1</v>
      </c>
      <c r="BT370" s="22">
        <v>1</v>
      </c>
      <c r="BU370" s="22">
        <v>1</v>
      </c>
      <c r="BV370" s="22">
        <v>1</v>
      </c>
      <c r="BW370" s="22">
        <v>1</v>
      </c>
      <c r="BX370" s="22">
        <v>1</v>
      </c>
      <c r="BY370" s="22">
        <v>1</v>
      </c>
    </row>
    <row r="371" spans="1:77" hidden="1" outlineLevel="3">
      <c r="A371" s="14" t="s">
        <v>1020</v>
      </c>
      <c r="B371" s="14" t="s">
        <v>1021</v>
      </c>
      <c r="C371" s="15" t="s">
        <v>157</v>
      </c>
      <c r="D371" s="15" t="s">
        <v>1022</v>
      </c>
      <c r="E371" s="15" t="s">
        <v>1023</v>
      </c>
      <c r="F371" s="16">
        <f t="shared" si="20"/>
        <v>23900721.050249998</v>
      </c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>
        <v>0</v>
      </c>
      <c r="AH371" s="13">
        <v>1</v>
      </c>
      <c r="AI371" s="13">
        <v>1</v>
      </c>
      <c r="AJ371" s="13">
        <v>1</v>
      </c>
      <c r="AK371" s="13">
        <v>1</v>
      </c>
      <c r="AL371" s="13">
        <v>1</v>
      </c>
      <c r="AM371" s="13">
        <v>1</v>
      </c>
      <c r="AN371" s="13">
        <v>1</v>
      </c>
      <c r="AO371" s="13">
        <v>1</v>
      </c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22">
        <v>0</v>
      </c>
      <c r="BE371" s="22">
        <v>0</v>
      </c>
      <c r="BF371" s="22">
        <v>0</v>
      </c>
      <c r="BG371" s="22">
        <v>0</v>
      </c>
      <c r="BH371" s="22">
        <v>0</v>
      </c>
      <c r="BI371" s="22">
        <v>0</v>
      </c>
      <c r="BJ371" s="22">
        <v>0</v>
      </c>
      <c r="BK371" s="22">
        <v>0</v>
      </c>
      <c r="BL371" s="22">
        <v>0</v>
      </c>
      <c r="BM371" s="22">
        <v>0</v>
      </c>
      <c r="BN371" s="22">
        <v>0</v>
      </c>
      <c r="BO371" s="22">
        <v>0</v>
      </c>
      <c r="BP371" s="22">
        <v>0</v>
      </c>
      <c r="BQ371" s="22">
        <v>0</v>
      </c>
      <c r="BR371" s="22">
        <v>1</v>
      </c>
      <c r="BS371" s="22">
        <v>1</v>
      </c>
      <c r="BT371" s="22">
        <v>1</v>
      </c>
      <c r="BU371" s="22">
        <v>1</v>
      </c>
      <c r="BV371" s="22">
        <v>1</v>
      </c>
      <c r="BW371" s="22">
        <v>1</v>
      </c>
      <c r="BX371" s="22">
        <v>1</v>
      </c>
      <c r="BY371" s="22">
        <v>1</v>
      </c>
    </row>
    <row r="372" spans="1:77" hidden="1" outlineLevel="3">
      <c r="A372" s="14" t="s">
        <v>1024</v>
      </c>
      <c r="B372" s="14" t="s">
        <v>1025</v>
      </c>
      <c r="C372" s="15" t="s">
        <v>898</v>
      </c>
      <c r="D372" s="15" t="s">
        <v>1026</v>
      </c>
      <c r="E372" s="15" t="s">
        <v>1007</v>
      </c>
      <c r="F372" s="16">
        <f t="shared" si="20"/>
        <v>23900721.050249998</v>
      </c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>
        <v>0</v>
      </c>
      <c r="AH372" s="13">
        <v>1</v>
      </c>
      <c r="AI372" s="13">
        <v>1</v>
      </c>
      <c r="AJ372" s="13">
        <v>1</v>
      </c>
      <c r="AK372" s="13">
        <v>1</v>
      </c>
      <c r="AL372" s="13">
        <v>1</v>
      </c>
      <c r="AM372" s="13">
        <v>1</v>
      </c>
      <c r="AN372" s="13">
        <v>1</v>
      </c>
      <c r="AO372" s="13">
        <v>1</v>
      </c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22">
        <v>0</v>
      </c>
      <c r="BE372" s="22">
        <v>0</v>
      </c>
      <c r="BF372" s="22">
        <v>0</v>
      </c>
      <c r="BG372" s="22">
        <v>0</v>
      </c>
      <c r="BH372" s="22">
        <v>0</v>
      </c>
      <c r="BI372" s="22">
        <v>0</v>
      </c>
      <c r="BJ372" s="22">
        <v>0</v>
      </c>
      <c r="BK372" s="22">
        <v>0</v>
      </c>
      <c r="BL372" s="22">
        <v>0</v>
      </c>
      <c r="BM372" s="22">
        <v>0</v>
      </c>
      <c r="BN372" s="22">
        <v>0</v>
      </c>
      <c r="BO372" s="22">
        <v>0</v>
      </c>
      <c r="BP372" s="22">
        <v>0</v>
      </c>
      <c r="BQ372" s="22">
        <v>0</v>
      </c>
      <c r="BR372" s="22">
        <v>1</v>
      </c>
      <c r="BS372" s="22">
        <v>1</v>
      </c>
      <c r="BT372" s="22">
        <v>1</v>
      </c>
      <c r="BU372" s="22">
        <v>1</v>
      </c>
      <c r="BV372" s="22">
        <v>1</v>
      </c>
      <c r="BW372" s="22">
        <v>1</v>
      </c>
      <c r="BX372" s="22">
        <v>1</v>
      </c>
      <c r="BY372" s="22">
        <v>1</v>
      </c>
    </row>
    <row r="373" spans="1:77" s="19" customFormat="1" collapsed="1">
      <c r="A373" s="9" t="s">
        <v>1027</v>
      </c>
      <c r="B373" s="9" t="s">
        <v>1028</v>
      </c>
      <c r="C373" s="10" t="s">
        <v>1029</v>
      </c>
      <c r="D373" s="10" t="s">
        <v>226</v>
      </c>
      <c r="E373" s="10" t="s">
        <v>98</v>
      </c>
      <c r="F373" s="11">
        <f>+F374+F384+F394+F397+F399</f>
        <v>550964822.44949996</v>
      </c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>
        <v>0.12</v>
      </c>
      <c r="AC373" s="12">
        <v>0.37</v>
      </c>
      <c r="AD373" s="12">
        <v>0.63</v>
      </c>
      <c r="AE373" s="12">
        <v>0.9</v>
      </c>
      <c r="AF373" s="12">
        <v>0.94</v>
      </c>
      <c r="AG373" s="12">
        <v>0.94</v>
      </c>
      <c r="AH373" s="12">
        <v>1</v>
      </c>
      <c r="AI373" s="12">
        <v>1</v>
      </c>
      <c r="AJ373" s="12">
        <v>1</v>
      </c>
      <c r="AK373" s="12">
        <v>1</v>
      </c>
      <c r="AL373" s="12">
        <v>1</v>
      </c>
      <c r="AM373" s="12">
        <v>1</v>
      </c>
      <c r="AN373" s="12">
        <v>1</v>
      </c>
      <c r="AO373" s="12">
        <v>1</v>
      </c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>
        <v>0</v>
      </c>
      <c r="BE373" s="12">
        <v>0</v>
      </c>
      <c r="BF373" s="12">
        <v>0</v>
      </c>
      <c r="BG373" s="12">
        <v>0</v>
      </c>
      <c r="BH373" s="12">
        <v>0</v>
      </c>
      <c r="BI373" s="12">
        <v>0</v>
      </c>
      <c r="BJ373" s="12">
        <v>0</v>
      </c>
      <c r="BK373" s="21">
        <v>0</v>
      </c>
      <c r="BL373" s="21">
        <v>0</v>
      </c>
      <c r="BM373" s="21">
        <v>0</v>
      </c>
      <c r="BN373" s="21">
        <v>0.4</v>
      </c>
      <c r="BO373" s="21">
        <v>0.6</v>
      </c>
      <c r="BP373" s="21">
        <v>0.6</v>
      </c>
      <c r="BQ373" s="21">
        <v>0.6</v>
      </c>
      <c r="BR373" s="21">
        <v>0.65</v>
      </c>
      <c r="BS373" s="21">
        <v>0.65</v>
      </c>
      <c r="BT373" s="21">
        <v>0.78</v>
      </c>
      <c r="BU373" s="21">
        <v>0.78</v>
      </c>
      <c r="BV373" s="21">
        <v>0.99</v>
      </c>
      <c r="BW373" s="21">
        <v>0.99</v>
      </c>
      <c r="BX373" s="21">
        <v>1</v>
      </c>
      <c r="BY373" s="21">
        <v>1</v>
      </c>
    </row>
    <row r="374" spans="1:77" hidden="1" outlineLevel="1">
      <c r="A374" s="5" t="s">
        <v>1030</v>
      </c>
      <c r="B374" s="5" t="s">
        <v>1031</v>
      </c>
      <c r="C374" s="6" t="s">
        <v>1032</v>
      </c>
      <c r="D374" s="6" t="s">
        <v>226</v>
      </c>
      <c r="E374" s="6" t="s">
        <v>798</v>
      </c>
      <c r="F374" s="7">
        <f>+F375+F377</f>
        <v>346175230.13</v>
      </c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>
        <v>0.26</v>
      </c>
      <c r="AC374" s="13">
        <v>0.62</v>
      </c>
      <c r="AD374" s="13">
        <v>0.69</v>
      </c>
      <c r="AE374" s="13">
        <v>1</v>
      </c>
      <c r="AF374" s="13">
        <v>1</v>
      </c>
      <c r="AG374" s="13">
        <v>1</v>
      </c>
      <c r="AH374" s="13">
        <v>1</v>
      </c>
      <c r="AI374" s="13">
        <v>1</v>
      </c>
      <c r="AJ374" s="13">
        <v>1</v>
      </c>
      <c r="AK374" s="13">
        <v>1</v>
      </c>
      <c r="AL374" s="13">
        <v>1</v>
      </c>
      <c r="AM374" s="13">
        <v>1</v>
      </c>
      <c r="AN374" s="13">
        <v>1</v>
      </c>
      <c r="AO374" s="13">
        <v>1</v>
      </c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22">
        <v>0</v>
      </c>
      <c r="BE374" s="22">
        <v>0</v>
      </c>
      <c r="BF374" s="22">
        <v>0</v>
      </c>
      <c r="BG374" s="22">
        <v>0</v>
      </c>
      <c r="BH374" s="20">
        <v>0</v>
      </c>
      <c r="BI374" s="20">
        <v>0</v>
      </c>
      <c r="BJ374" s="20">
        <v>0</v>
      </c>
      <c r="BK374" s="20">
        <v>0</v>
      </c>
      <c r="BL374" s="20">
        <v>0</v>
      </c>
      <c r="BM374" s="20">
        <v>0</v>
      </c>
      <c r="BN374" s="20">
        <v>1</v>
      </c>
      <c r="BO374" s="20">
        <v>1</v>
      </c>
      <c r="BP374" s="20">
        <v>1</v>
      </c>
      <c r="BQ374" s="20">
        <v>1</v>
      </c>
      <c r="BR374" s="20">
        <v>1</v>
      </c>
      <c r="BS374" s="20">
        <v>1</v>
      </c>
      <c r="BT374" s="20">
        <v>1</v>
      </c>
      <c r="BU374" s="20">
        <v>1</v>
      </c>
      <c r="BV374" s="20">
        <v>1</v>
      </c>
      <c r="BW374" s="20">
        <v>1</v>
      </c>
      <c r="BX374" s="20">
        <v>1</v>
      </c>
      <c r="BY374" s="20">
        <v>1</v>
      </c>
    </row>
    <row r="375" spans="1:77" hidden="1" outlineLevel="2">
      <c r="A375" s="5" t="s">
        <v>1033</v>
      </c>
      <c r="B375" s="5" t="s">
        <v>1034</v>
      </c>
      <c r="C375" s="6" t="s">
        <v>316</v>
      </c>
      <c r="D375" s="6" t="s">
        <v>226</v>
      </c>
      <c r="E375" s="6" t="s">
        <v>817</v>
      </c>
      <c r="F375" s="7">
        <f>+F376</f>
        <v>142504613.96000001</v>
      </c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>
        <v>0.44</v>
      </c>
      <c r="AC375" s="13">
        <v>0.96</v>
      </c>
      <c r="AD375" s="13">
        <v>1</v>
      </c>
      <c r="AE375" s="13">
        <v>1</v>
      </c>
      <c r="AF375" s="13">
        <v>1</v>
      </c>
      <c r="AG375" s="13">
        <v>1</v>
      </c>
      <c r="AH375" s="13">
        <v>1</v>
      </c>
      <c r="AI375" s="13">
        <v>1</v>
      </c>
      <c r="AJ375" s="13">
        <v>1</v>
      </c>
      <c r="AK375" s="13">
        <v>1</v>
      </c>
      <c r="AL375" s="13">
        <v>1</v>
      </c>
      <c r="AM375" s="13">
        <v>1</v>
      </c>
      <c r="AN375" s="13">
        <v>1</v>
      </c>
      <c r="AO375" s="13">
        <v>1</v>
      </c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22">
        <v>0</v>
      </c>
      <c r="BE375" s="22">
        <v>0</v>
      </c>
      <c r="BF375" s="22">
        <v>0</v>
      </c>
      <c r="BG375" s="22">
        <v>0</v>
      </c>
      <c r="BH375" s="20">
        <v>0</v>
      </c>
      <c r="BI375" s="20">
        <v>0</v>
      </c>
      <c r="BJ375" s="20">
        <v>0</v>
      </c>
      <c r="BK375" s="20">
        <v>0</v>
      </c>
      <c r="BL375" s="20">
        <v>0</v>
      </c>
      <c r="BM375" s="20">
        <v>0</v>
      </c>
      <c r="BN375" s="20">
        <v>1</v>
      </c>
      <c r="BO375" s="20">
        <v>1</v>
      </c>
      <c r="BP375" s="20">
        <v>1</v>
      </c>
      <c r="BQ375" s="20">
        <v>1</v>
      </c>
      <c r="BR375" s="20">
        <v>1</v>
      </c>
      <c r="BS375" s="20">
        <v>1</v>
      </c>
      <c r="BT375" s="20">
        <v>1</v>
      </c>
      <c r="BU375" s="20">
        <v>1</v>
      </c>
      <c r="BV375" s="20">
        <v>1</v>
      </c>
      <c r="BW375" s="20">
        <v>1</v>
      </c>
      <c r="BX375" s="20">
        <v>1</v>
      </c>
      <c r="BY375" s="20">
        <v>1</v>
      </c>
    </row>
    <row r="376" spans="1:77" hidden="1" outlineLevel="2">
      <c r="A376" s="14" t="s">
        <v>1035</v>
      </c>
      <c r="B376" s="14" t="s">
        <v>1036</v>
      </c>
      <c r="C376" s="15" t="s">
        <v>316</v>
      </c>
      <c r="D376" s="15" t="s">
        <v>226</v>
      </c>
      <c r="E376" s="15" t="s">
        <v>817</v>
      </c>
      <c r="F376" s="16">
        <v>142504613.96000001</v>
      </c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>
        <v>0.44</v>
      </c>
      <c r="AC376" s="13">
        <v>0.96</v>
      </c>
      <c r="AD376" s="13">
        <v>1</v>
      </c>
      <c r="AE376" s="13">
        <v>1</v>
      </c>
      <c r="AF376" s="13">
        <v>1</v>
      </c>
      <c r="AG376" s="13">
        <v>1</v>
      </c>
      <c r="AH376" s="13">
        <v>1</v>
      </c>
      <c r="AI376" s="13">
        <v>1</v>
      </c>
      <c r="AJ376" s="13">
        <v>1</v>
      </c>
      <c r="AK376" s="13">
        <v>1</v>
      </c>
      <c r="AL376" s="13">
        <v>1</v>
      </c>
      <c r="AM376" s="13">
        <v>1</v>
      </c>
      <c r="AN376" s="13">
        <v>1</v>
      </c>
      <c r="AO376" s="13">
        <v>1</v>
      </c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22">
        <v>0</v>
      </c>
      <c r="BE376" s="22">
        <v>0</v>
      </c>
      <c r="BF376" s="22">
        <v>0</v>
      </c>
      <c r="BG376" s="22">
        <v>0</v>
      </c>
      <c r="BH376" s="22">
        <v>0</v>
      </c>
      <c r="BI376" s="22">
        <v>0</v>
      </c>
      <c r="BJ376" s="22">
        <v>0</v>
      </c>
      <c r="BK376" s="22">
        <v>0</v>
      </c>
      <c r="BL376" s="22">
        <v>0</v>
      </c>
      <c r="BM376" s="22">
        <v>0</v>
      </c>
      <c r="BN376" s="22">
        <v>1</v>
      </c>
      <c r="BO376" s="22">
        <v>1</v>
      </c>
      <c r="BP376" s="22">
        <v>1</v>
      </c>
      <c r="BQ376" s="22">
        <v>1</v>
      </c>
      <c r="BR376" s="22">
        <v>1</v>
      </c>
      <c r="BS376" s="22">
        <v>1</v>
      </c>
      <c r="BT376" s="22">
        <v>1</v>
      </c>
      <c r="BU376" s="22">
        <v>1</v>
      </c>
      <c r="BV376" s="22">
        <v>1</v>
      </c>
      <c r="BW376" s="22">
        <v>1</v>
      </c>
      <c r="BX376" s="22">
        <v>1</v>
      </c>
      <c r="BY376" s="22">
        <v>1</v>
      </c>
    </row>
    <row r="377" spans="1:77" hidden="1" outlineLevel="2">
      <c r="A377" s="5" t="s">
        <v>1037</v>
      </c>
      <c r="B377" s="5" t="s">
        <v>462</v>
      </c>
      <c r="C377" s="6" t="s">
        <v>202</v>
      </c>
      <c r="D377" s="6" t="s">
        <v>584</v>
      </c>
      <c r="E377" s="6" t="s">
        <v>798</v>
      </c>
      <c r="F377" s="7">
        <f>SUM(F378:F383)</f>
        <v>203670616.17000002</v>
      </c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>
        <v>0.15</v>
      </c>
      <c r="AC377" s="13">
        <v>0.4</v>
      </c>
      <c r="AD377" s="13">
        <v>0.5</v>
      </c>
      <c r="AE377" s="13">
        <v>1</v>
      </c>
      <c r="AF377" s="13">
        <v>1</v>
      </c>
      <c r="AG377" s="13">
        <v>1</v>
      </c>
      <c r="AH377" s="13">
        <v>1</v>
      </c>
      <c r="AI377" s="13">
        <v>1</v>
      </c>
      <c r="AJ377" s="13">
        <v>1</v>
      </c>
      <c r="AK377" s="13">
        <v>1</v>
      </c>
      <c r="AL377" s="13">
        <v>1</v>
      </c>
      <c r="AM377" s="13">
        <v>1</v>
      </c>
      <c r="AN377" s="13">
        <v>1</v>
      </c>
      <c r="AO377" s="13">
        <v>1</v>
      </c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22">
        <v>0</v>
      </c>
      <c r="BE377" s="22">
        <v>0</v>
      </c>
      <c r="BF377" s="22">
        <v>0</v>
      </c>
      <c r="BG377" s="22">
        <v>0</v>
      </c>
      <c r="BH377" s="20">
        <v>0</v>
      </c>
      <c r="BI377" s="20">
        <v>0</v>
      </c>
      <c r="BJ377" s="20">
        <v>0</v>
      </c>
      <c r="BK377" s="20">
        <v>0</v>
      </c>
      <c r="BL377" s="20">
        <v>0</v>
      </c>
      <c r="BM377" s="20">
        <v>0</v>
      </c>
      <c r="BN377" s="20">
        <v>1</v>
      </c>
      <c r="BO377" s="20">
        <v>1</v>
      </c>
      <c r="BP377" s="20">
        <v>1</v>
      </c>
      <c r="BQ377" s="20">
        <v>1</v>
      </c>
      <c r="BR377" s="20">
        <v>1</v>
      </c>
      <c r="BS377" s="20">
        <v>1</v>
      </c>
      <c r="BT377" s="20">
        <v>1</v>
      </c>
      <c r="BU377" s="20">
        <v>1</v>
      </c>
      <c r="BV377" s="20">
        <v>1</v>
      </c>
      <c r="BW377" s="20">
        <v>1</v>
      </c>
      <c r="BX377" s="20">
        <v>1</v>
      </c>
      <c r="BY377" s="20">
        <v>1</v>
      </c>
    </row>
    <row r="378" spans="1:77" hidden="1" outlineLevel="2">
      <c r="A378" s="14" t="s">
        <v>1038</v>
      </c>
      <c r="B378" s="14" t="s">
        <v>1039</v>
      </c>
      <c r="C378" s="15" t="s">
        <v>27</v>
      </c>
      <c r="D378" s="15" t="s">
        <v>584</v>
      </c>
      <c r="E378" s="15" t="s">
        <v>967</v>
      </c>
      <c r="F378" s="16">
        <v>3001446.81</v>
      </c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>
        <v>0.5</v>
      </c>
      <c r="AC378" s="13">
        <v>1</v>
      </c>
      <c r="AD378" s="13">
        <v>1</v>
      </c>
      <c r="AE378" s="13">
        <v>1</v>
      </c>
      <c r="AF378" s="13">
        <v>1</v>
      </c>
      <c r="AG378" s="13">
        <v>1</v>
      </c>
      <c r="AH378" s="13">
        <v>1</v>
      </c>
      <c r="AI378" s="13">
        <v>1</v>
      </c>
      <c r="AJ378" s="13">
        <v>1</v>
      </c>
      <c r="AK378" s="13">
        <v>1</v>
      </c>
      <c r="AL378" s="13">
        <v>1</v>
      </c>
      <c r="AM378" s="13">
        <v>1</v>
      </c>
      <c r="AN378" s="13">
        <v>1</v>
      </c>
      <c r="AO378" s="13">
        <v>1</v>
      </c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22">
        <v>0</v>
      </c>
      <c r="BE378" s="22">
        <v>0</v>
      </c>
      <c r="BF378" s="22">
        <v>0</v>
      </c>
      <c r="BG378" s="22">
        <v>0</v>
      </c>
      <c r="BH378" s="22">
        <v>0</v>
      </c>
      <c r="BI378" s="22">
        <v>0</v>
      </c>
      <c r="BJ378" s="22">
        <v>0</v>
      </c>
      <c r="BK378" s="22">
        <v>0</v>
      </c>
      <c r="BL378" s="22">
        <v>0</v>
      </c>
      <c r="BM378" s="22">
        <v>0</v>
      </c>
      <c r="BN378" s="22">
        <v>1</v>
      </c>
      <c r="BO378" s="22">
        <v>1</v>
      </c>
      <c r="BP378" s="22">
        <v>1</v>
      </c>
      <c r="BQ378" s="22">
        <v>1</v>
      </c>
      <c r="BR378" s="22">
        <v>1</v>
      </c>
      <c r="BS378" s="22">
        <v>1</v>
      </c>
      <c r="BT378" s="22">
        <v>1</v>
      </c>
      <c r="BU378" s="22">
        <v>1</v>
      </c>
      <c r="BV378" s="22">
        <v>1</v>
      </c>
      <c r="BW378" s="22">
        <v>1</v>
      </c>
      <c r="BX378" s="22">
        <v>1</v>
      </c>
      <c r="BY378" s="22">
        <v>1</v>
      </c>
    </row>
    <row r="379" spans="1:77" hidden="1" outlineLevel="2">
      <c r="A379" s="14" t="s">
        <v>1040</v>
      </c>
      <c r="B379" s="14" t="s">
        <v>1041</v>
      </c>
      <c r="C379" s="15" t="s">
        <v>27</v>
      </c>
      <c r="D379" s="15" t="s">
        <v>1042</v>
      </c>
      <c r="E379" s="15" t="s">
        <v>863</v>
      </c>
      <c r="F379" s="16">
        <v>8030473.9199999999</v>
      </c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>
        <v>0.25</v>
      </c>
      <c r="AC379" s="13">
        <v>1</v>
      </c>
      <c r="AD379" s="13">
        <v>1</v>
      </c>
      <c r="AE379" s="13">
        <v>1</v>
      </c>
      <c r="AF379" s="13">
        <v>1</v>
      </c>
      <c r="AG379" s="13">
        <v>1</v>
      </c>
      <c r="AH379" s="13">
        <v>1</v>
      </c>
      <c r="AI379" s="13">
        <v>1</v>
      </c>
      <c r="AJ379" s="13">
        <v>1</v>
      </c>
      <c r="AK379" s="13">
        <v>1</v>
      </c>
      <c r="AL379" s="13">
        <v>1</v>
      </c>
      <c r="AM379" s="13">
        <v>1</v>
      </c>
      <c r="AN379" s="13">
        <v>1</v>
      </c>
      <c r="AO379" s="13">
        <v>1</v>
      </c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22">
        <v>0</v>
      </c>
      <c r="BE379" s="22">
        <v>0</v>
      </c>
      <c r="BF379" s="22">
        <v>0</v>
      </c>
      <c r="BG379" s="22">
        <v>0</v>
      </c>
      <c r="BH379" s="22">
        <v>0</v>
      </c>
      <c r="BI379" s="22">
        <v>0</v>
      </c>
      <c r="BJ379" s="22">
        <v>0</v>
      </c>
      <c r="BK379" s="22">
        <v>0</v>
      </c>
      <c r="BL379" s="22">
        <v>0</v>
      </c>
      <c r="BM379" s="22">
        <v>0</v>
      </c>
      <c r="BN379" s="22">
        <v>1</v>
      </c>
      <c r="BO379" s="22">
        <v>1</v>
      </c>
      <c r="BP379" s="22">
        <v>1</v>
      </c>
      <c r="BQ379" s="22">
        <v>1</v>
      </c>
      <c r="BR379" s="22">
        <v>1</v>
      </c>
      <c r="BS379" s="22">
        <v>1</v>
      </c>
      <c r="BT379" s="22">
        <v>1</v>
      </c>
      <c r="BU379" s="22">
        <v>1</v>
      </c>
      <c r="BV379" s="22">
        <v>1</v>
      </c>
      <c r="BW379" s="22">
        <v>1</v>
      </c>
      <c r="BX379" s="22">
        <v>1</v>
      </c>
      <c r="BY379" s="22">
        <v>1</v>
      </c>
    </row>
    <row r="380" spans="1:77" hidden="1" outlineLevel="2">
      <c r="A380" s="14" t="s">
        <v>1043</v>
      </c>
      <c r="B380" s="14" t="s">
        <v>1044</v>
      </c>
      <c r="C380" s="15" t="s">
        <v>27</v>
      </c>
      <c r="D380" s="15" t="s">
        <v>866</v>
      </c>
      <c r="E380" s="15" t="s">
        <v>817</v>
      </c>
      <c r="F380" s="16">
        <v>3255196.62</v>
      </c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>
        <v>0.33</v>
      </c>
      <c r="AE380" s="13">
        <v>1</v>
      </c>
      <c r="AF380" s="13">
        <v>1</v>
      </c>
      <c r="AG380" s="13">
        <v>1</v>
      </c>
      <c r="AH380" s="13">
        <v>1</v>
      </c>
      <c r="AI380" s="13">
        <v>1</v>
      </c>
      <c r="AJ380" s="13">
        <v>1</v>
      </c>
      <c r="AK380" s="13">
        <v>1</v>
      </c>
      <c r="AL380" s="13">
        <v>1</v>
      </c>
      <c r="AM380" s="13">
        <v>1</v>
      </c>
      <c r="AN380" s="13">
        <v>1</v>
      </c>
      <c r="AO380" s="13">
        <v>1</v>
      </c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22">
        <v>0</v>
      </c>
      <c r="BE380" s="22">
        <v>0</v>
      </c>
      <c r="BF380" s="22">
        <v>0</v>
      </c>
      <c r="BG380" s="22">
        <v>0</v>
      </c>
      <c r="BH380" s="22">
        <v>0</v>
      </c>
      <c r="BI380" s="22">
        <v>0</v>
      </c>
      <c r="BJ380" s="22">
        <v>0</v>
      </c>
      <c r="BK380" s="22">
        <v>0</v>
      </c>
      <c r="BL380" s="22">
        <v>0</v>
      </c>
      <c r="BM380" s="22">
        <v>0</v>
      </c>
      <c r="BN380" s="22">
        <v>1</v>
      </c>
      <c r="BO380" s="22">
        <v>1</v>
      </c>
      <c r="BP380" s="22">
        <v>1</v>
      </c>
      <c r="BQ380" s="22">
        <v>1</v>
      </c>
      <c r="BR380" s="22">
        <v>1</v>
      </c>
      <c r="BS380" s="22">
        <v>1</v>
      </c>
      <c r="BT380" s="22">
        <v>1</v>
      </c>
      <c r="BU380" s="22">
        <v>1</v>
      </c>
      <c r="BV380" s="22">
        <v>1</v>
      </c>
      <c r="BW380" s="22">
        <v>1</v>
      </c>
      <c r="BX380" s="22">
        <v>1</v>
      </c>
      <c r="BY380" s="22">
        <v>1</v>
      </c>
    </row>
    <row r="381" spans="1:77" hidden="1" outlineLevel="2">
      <c r="A381" s="14" t="s">
        <v>1045</v>
      </c>
      <c r="B381" s="14" t="s">
        <v>1046</v>
      </c>
      <c r="C381" s="15" t="s">
        <v>27</v>
      </c>
      <c r="D381" s="15" t="s">
        <v>708</v>
      </c>
      <c r="E381" s="15" t="s">
        <v>1047</v>
      </c>
      <c r="F381" s="16">
        <v>6056449.9500000011</v>
      </c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>
        <v>0.09</v>
      </c>
      <c r="AE381" s="13">
        <v>1</v>
      </c>
      <c r="AF381" s="13">
        <v>1</v>
      </c>
      <c r="AG381" s="13">
        <v>1</v>
      </c>
      <c r="AH381" s="13">
        <v>1</v>
      </c>
      <c r="AI381" s="13">
        <v>1</v>
      </c>
      <c r="AJ381" s="13">
        <v>1</v>
      </c>
      <c r="AK381" s="13">
        <v>1</v>
      </c>
      <c r="AL381" s="13">
        <v>1</v>
      </c>
      <c r="AM381" s="13">
        <v>1</v>
      </c>
      <c r="AN381" s="13">
        <v>1</v>
      </c>
      <c r="AO381" s="13">
        <v>1</v>
      </c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22">
        <v>0</v>
      </c>
      <c r="BE381" s="22">
        <v>0</v>
      </c>
      <c r="BF381" s="22">
        <v>0</v>
      </c>
      <c r="BG381" s="22">
        <v>0</v>
      </c>
      <c r="BH381" s="22">
        <v>0</v>
      </c>
      <c r="BI381" s="22">
        <v>0</v>
      </c>
      <c r="BJ381" s="22">
        <v>0</v>
      </c>
      <c r="BK381" s="22">
        <v>0</v>
      </c>
      <c r="BL381" s="22">
        <v>0</v>
      </c>
      <c r="BM381" s="22">
        <v>0</v>
      </c>
      <c r="BN381" s="22">
        <v>1</v>
      </c>
      <c r="BO381" s="22">
        <v>1</v>
      </c>
      <c r="BP381" s="22">
        <v>1</v>
      </c>
      <c r="BQ381" s="22">
        <v>1</v>
      </c>
      <c r="BR381" s="22">
        <v>1</v>
      </c>
      <c r="BS381" s="22">
        <v>1</v>
      </c>
      <c r="BT381" s="22">
        <v>1</v>
      </c>
      <c r="BU381" s="22">
        <v>1</v>
      </c>
      <c r="BV381" s="22">
        <v>1</v>
      </c>
      <c r="BW381" s="22">
        <v>1</v>
      </c>
      <c r="BX381" s="22">
        <v>1</v>
      </c>
      <c r="BY381" s="22">
        <v>1</v>
      </c>
    </row>
    <row r="382" spans="1:77" hidden="1" outlineLevel="2">
      <c r="A382" s="14" t="s">
        <v>1048</v>
      </c>
      <c r="B382" s="14" t="s">
        <v>1049</v>
      </c>
      <c r="C382" s="15" t="s">
        <v>911</v>
      </c>
      <c r="D382" s="15" t="s">
        <v>1050</v>
      </c>
      <c r="E382" s="15" t="s">
        <v>798</v>
      </c>
      <c r="F382" s="16">
        <v>6000158.0100000007</v>
      </c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>
        <v>1</v>
      </c>
      <c r="AF382" s="13">
        <v>1</v>
      </c>
      <c r="AG382" s="13">
        <v>1</v>
      </c>
      <c r="AH382" s="13">
        <v>1</v>
      </c>
      <c r="AI382" s="13">
        <v>1</v>
      </c>
      <c r="AJ382" s="13">
        <v>1</v>
      </c>
      <c r="AK382" s="13">
        <v>1</v>
      </c>
      <c r="AL382" s="13">
        <v>1</v>
      </c>
      <c r="AM382" s="13">
        <v>1</v>
      </c>
      <c r="AN382" s="13">
        <v>1</v>
      </c>
      <c r="AO382" s="13">
        <v>1</v>
      </c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22">
        <v>0</v>
      </c>
      <c r="BE382" s="22">
        <v>0</v>
      </c>
      <c r="BF382" s="22">
        <v>0</v>
      </c>
      <c r="BG382" s="22">
        <v>0</v>
      </c>
      <c r="BH382" s="22">
        <v>0</v>
      </c>
      <c r="BI382" s="22">
        <v>0</v>
      </c>
      <c r="BJ382" s="22">
        <v>0</v>
      </c>
      <c r="BK382" s="22">
        <v>0</v>
      </c>
      <c r="BL382" s="22">
        <v>0</v>
      </c>
      <c r="BM382" s="22">
        <v>0</v>
      </c>
      <c r="BN382" s="22">
        <v>1</v>
      </c>
      <c r="BO382" s="22">
        <v>1</v>
      </c>
      <c r="BP382" s="22">
        <v>1</v>
      </c>
      <c r="BQ382" s="22">
        <v>1</v>
      </c>
      <c r="BR382" s="22">
        <v>1</v>
      </c>
      <c r="BS382" s="22">
        <v>1</v>
      </c>
      <c r="BT382" s="22">
        <v>1</v>
      </c>
      <c r="BU382" s="22">
        <v>1</v>
      </c>
      <c r="BV382" s="22">
        <v>1</v>
      </c>
      <c r="BW382" s="22">
        <v>1</v>
      </c>
      <c r="BX382" s="22">
        <v>1</v>
      </c>
      <c r="BY382" s="22">
        <v>1</v>
      </c>
    </row>
    <row r="383" spans="1:77" hidden="1" outlineLevel="2">
      <c r="A383" s="14" t="s">
        <v>1051</v>
      </c>
      <c r="B383" s="14" t="s">
        <v>1052</v>
      </c>
      <c r="C383" s="15" t="s">
        <v>911</v>
      </c>
      <c r="D383" s="15" t="s">
        <v>866</v>
      </c>
      <c r="E383" s="15" t="s">
        <v>1053</v>
      </c>
      <c r="F383" s="16">
        <v>177326890.86000001</v>
      </c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>
        <v>1</v>
      </c>
      <c r="AF383" s="13">
        <v>1</v>
      </c>
      <c r="AG383" s="13">
        <v>1</v>
      </c>
      <c r="AH383" s="13">
        <v>1</v>
      </c>
      <c r="AI383" s="13">
        <v>1</v>
      </c>
      <c r="AJ383" s="13">
        <v>1</v>
      </c>
      <c r="AK383" s="13">
        <v>1</v>
      </c>
      <c r="AL383" s="13">
        <v>1</v>
      </c>
      <c r="AM383" s="13">
        <v>1</v>
      </c>
      <c r="AN383" s="13">
        <v>1</v>
      </c>
      <c r="AO383" s="13">
        <v>1</v>
      </c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22">
        <v>0</v>
      </c>
      <c r="BE383" s="22">
        <v>0</v>
      </c>
      <c r="BF383" s="22">
        <v>0</v>
      </c>
      <c r="BG383" s="22">
        <v>0</v>
      </c>
      <c r="BH383" s="22">
        <v>0</v>
      </c>
      <c r="BI383" s="22">
        <v>0</v>
      </c>
      <c r="BJ383" s="22">
        <v>0</v>
      </c>
      <c r="BK383" s="22">
        <v>0</v>
      </c>
      <c r="BL383" s="22">
        <v>0</v>
      </c>
      <c r="BM383" s="22">
        <v>0</v>
      </c>
      <c r="BN383" s="22">
        <v>1</v>
      </c>
      <c r="BO383" s="22">
        <v>1</v>
      </c>
      <c r="BP383" s="22">
        <v>1</v>
      </c>
      <c r="BQ383" s="22">
        <v>1</v>
      </c>
      <c r="BR383" s="22">
        <v>1</v>
      </c>
      <c r="BS383" s="22">
        <v>1</v>
      </c>
      <c r="BT383" s="22">
        <v>1</v>
      </c>
      <c r="BU383" s="22">
        <v>1</v>
      </c>
      <c r="BV383" s="22">
        <v>1</v>
      </c>
      <c r="BW383" s="22">
        <v>1</v>
      </c>
      <c r="BX383" s="22">
        <v>1</v>
      </c>
      <c r="BY383" s="22">
        <v>1</v>
      </c>
    </row>
    <row r="384" spans="1:77" hidden="1" outlineLevel="1">
      <c r="A384" s="5" t="s">
        <v>1054</v>
      </c>
      <c r="B384" s="5" t="s">
        <v>561</v>
      </c>
      <c r="C384" s="6" t="s">
        <v>260</v>
      </c>
      <c r="D384" s="6" t="s">
        <v>588</v>
      </c>
      <c r="E384" s="6" t="s">
        <v>863</v>
      </c>
      <c r="F384" s="7">
        <f>+F385+F387</f>
        <v>16869974.760000002</v>
      </c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>
        <v>0.42</v>
      </c>
      <c r="AC384" s="13">
        <v>0.67</v>
      </c>
      <c r="AD384" s="13">
        <v>0.88</v>
      </c>
      <c r="AE384" s="13">
        <v>1</v>
      </c>
      <c r="AF384" s="13">
        <v>1</v>
      </c>
      <c r="AG384" s="13">
        <v>1</v>
      </c>
      <c r="AH384" s="13">
        <v>1</v>
      </c>
      <c r="AI384" s="13">
        <v>1</v>
      </c>
      <c r="AJ384" s="13">
        <v>1</v>
      </c>
      <c r="AK384" s="13">
        <v>1</v>
      </c>
      <c r="AL384" s="13">
        <v>1</v>
      </c>
      <c r="AM384" s="13">
        <v>1</v>
      </c>
      <c r="AN384" s="13">
        <v>1</v>
      </c>
      <c r="AO384" s="13">
        <v>1</v>
      </c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22">
        <v>0</v>
      </c>
      <c r="BE384" s="22">
        <v>0</v>
      </c>
      <c r="BF384" s="22">
        <v>0</v>
      </c>
      <c r="BG384" s="22">
        <v>0</v>
      </c>
      <c r="BH384" s="20">
        <v>0</v>
      </c>
      <c r="BI384" s="20">
        <v>0</v>
      </c>
      <c r="BJ384" s="20">
        <v>0</v>
      </c>
      <c r="BK384" s="20">
        <v>0</v>
      </c>
      <c r="BL384" s="20">
        <v>0</v>
      </c>
      <c r="BM384" s="20">
        <v>0</v>
      </c>
      <c r="BN384" s="20">
        <v>1</v>
      </c>
      <c r="BO384" s="20">
        <v>1</v>
      </c>
      <c r="BP384" s="20">
        <v>1</v>
      </c>
      <c r="BQ384" s="20">
        <v>1</v>
      </c>
      <c r="BR384" s="20">
        <v>1</v>
      </c>
      <c r="BS384" s="20">
        <v>1</v>
      </c>
      <c r="BT384" s="20">
        <v>1</v>
      </c>
      <c r="BU384" s="20">
        <v>1</v>
      </c>
      <c r="BV384" s="20">
        <v>1</v>
      </c>
      <c r="BW384" s="20">
        <v>1</v>
      </c>
      <c r="BX384" s="20">
        <v>1</v>
      </c>
      <c r="BY384" s="20">
        <v>1</v>
      </c>
    </row>
    <row r="385" spans="1:80" hidden="1" outlineLevel="2">
      <c r="A385" s="5" t="s">
        <v>1055</v>
      </c>
      <c r="B385" s="5" t="s">
        <v>1056</v>
      </c>
      <c r="C385" s="6" t="s">
        <v>260</v>
      </c>
      <c r="D385" s="6" t="s">
        <v>588</v>
      </c>
      <c r="E385" s="6" t="s">
        <v>863</v>
      </c>
      <c r="F385" s="7">
        <f>+F386</f>
        <v>3017560</v>
      </c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>
        <v>0.5</v>
      </c>
      <c r="AC385" s="13">
        <v>1</v>
      </c>
      <c r="AD385" s="13">
        <v>1</v>
      </c>
      <c r="AE385" s="13">
        <v>1</v>
      </c>
      <c r="AF385" s="13">
        <v>1</v>
      </c>
      <c r="AG385" s="13">
        <v>1</v>
      </c>
      <c r="AH385" s="13">
        <v>1</v>
      </c>
      <c r="AI385" s="13">
        <v>1</v>
      </c>
      <c r="AJ385" s="13">
        <v>1</v>
      </c>
      <c r="AK385" s="13">
        <v>1</v>
      </c>
      <c r="AL385" s="13">
        <v>1</v>
      </c>
      <c r="AM385" s="13">
        <v>1</v>
      </c>
      <c r="AN385" s="13">
        <v>1</v>
      </c>
      <c r="AO385" s="13">
        <v>1</v>
      </c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22">
        <v>0</v>
      </c>
      <c r="BE385" s="22">
        <v>0</v>
      </c>
      <c r="BF385" s="22">
        <v>0</v>
      </c>
      <c r="BG385" s="22">
        <v>0</v>
      </c>
      <c r="BH385" s="20">
        <v>0</v>
      </c>
      <c r="BI385" s="20">
        <v>0</v>
      </c>
      <c r="BJ385" s="20">
        <v>0</v>
      </c>
      <c r="BK385" s="20">
        <v>0</v>
      </c>
      <c r="BL385" s="20">
        <v>0</v>
      </c>
      <c r="BM385" s="20">
        <v>0</v>
      </c>
      <c r="BN385" s="20">
        <v>1</v>
      </c>
      <c r="BO385" s="20">
        <v>1</v>
      </c>
      <c r="BP385" s="20">
        <v>1</v>
      </c>
      <c r="BQ385" s="20">
        <v>1</v>
      </c>
      <c r="BR385" s="20">
        <v>1</v>
      </c>
      <c r="BS385" s="20">
        <v>1</v>
      </c>
      <c r="BT385" s="20">
        <v>1</v>
      </c>
      <c r="BU385" s="20">
        <v>1</v>
      </c>
      <c r="BV385" s="20">
        <v>1</v>
      </c>
      <c r="BW385" s="20">
        <v>1</v>
      </c>
      <c r="BX385" s="20">
        <v>1</v>
      </c>
      <c r="BY385" s="20">
        <v>1</v>
      </c>
    </row>
    <row r="386" spans="1:80" hidden="1" outlineLevel="2">
      <c r="A386" s="14" t="s">
        <v>1057</v>
      </c>
      <c r="B386" s="14" t="s">
        <v>1058</v>
      </c>
      <c r="C386" s="15" t="s">
        <v>260</v>
      </c>
      <c r="D386" s="15" t="s">
        <v>588</v>
      </c>
      <c r="E386" s="15" t="s">
        <v>863</v>
      </c>
      <c r="F386" s="16">
        <v>3017560</v>
      </c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>
        <v>0.5</v>
      </c>
      <c r="AC386" s="13">
        <v>1</v>
      </c>
      <c r="AD386" s="13">
        <v>1</v>
      </c>
      <c r="AE386" s="13">
        <v>1</v>
      </c>
      <c r="AF386" s="13">
        <v>1</v>
      </c>
      <c r="AG386" s="13">
        <v>1</v>
      </c>
      <c r="AH386" s="13">
        <v>1</v>
      </c>
      <c r="AI386" s="13">
        <v>1</v>
      </c>
      <c r="AJ386" s="13">
        <v>1</v>
      </c>
      <c r="AK386" s="13">
        <v>1</v>
      </c>
      <c r="AL386" s="13">
        <v>1</v>
      </c>
      <c r="AM386" s="13">
        <v>1</v>
      </c>
      <c r="AN386" s="13">
        <v>1</v>
      </c>
      <c r="AO386" s="13">
        <v>1</v>
      </c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22">
        <v>0</v>
      </c>
      <c r="BE386" s="22">
        <v>0</v>
      </c>
      <c r="BF386" s="22">
        <v>0</v>
      </c>
      <c r="BG386" s="22">
        <v>0</v>
      </c>
      <c r="BH386" s="22">
        <v>0</v>
      </c>
      <c r="BI386" s="22">
        <v>0</v>
      </c>
      <c r="BJ386" s="22">
        <v>0</v>
      </c>
      <c r="BK386" s="22">
        <v>0</v>
      </c>
      <c r="BL386" s="22">
        <v>0</v>
      </c>
      <c r="BM386" s="22">
        <v>0</v>
      </c>
      <c r="BN386" s="22">
        <v>1</v>
      </c>
      <c r="BO386" s="22">
        <v>1</v>
      </c>
      <c r="BP386" s="22">
        <v>1</v>
      </c>
      <c r="BQ386" s="22">
        <v>1</v>
      </c>
      <c r="BR386" s="22">
        <v>1</v>
      </c>
      <c r="BS386" s="22">
        <v>1</v>
      </c>
      <c r="BT386" s="22">
        <v>1</v>
      </c>
      <c r="BU386" s="22">
        <v>1</v>
      </c>
      <c r="BV386" s="22">
        <v>1</v>
      </c>
      <c r="BW386" s="22">
        <v>1</v>
      </c>
      <c r="BX386" s="22">
        <v>1</v>
      </c>
      <c r="BY386" s="22">
        <v>1</v>
      </c>
    </row>
    <row r="387" spans="1:80" hidden="1" outlineLevel="2">
      <c r="A387" s="5" t="s">
        <v>1059</v>
      </c>
      <c r="B387" s="5" t="s">
        <v>1060</v>
      </c>
      <c r="C387" s="6" t="s">
        <v>260</v>
      </c>
      <c r="D387" s="6" t="s">
        <v>588</v>
      </c>
      <c r="E387" s="6" t="s">
        <v>863</v>
      </c>
      <c r="F387" s="7">
        <f>SUM(F388:F393)</f>
        <v>13852414.760000002</v>
      </c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>
        <v>0.33</v>
      </c>
      <c r="AC387" s="13">
        <v>0.33</v>
      </c>
      <c r="AD387" s="13">
        <v>0.75</v>
      </c>
      <c r="AE387" s="13">
        <v>1</v>
      </c>
      <c r="AF387" s="13">
        <v>1</v>
      </c>
      <c r="AG387" s="13">
        <v>1</v>
      </c>
      <c r="AH387" s="13">
        <v>1</v>
      </c>
      <c r="AI387" s="13">
        <v>1</v>
      </c>
      <c r="AJ387" s="13">
        <v>1</v>
      </c>
      <c r="AK387" s="13">
        <v>1</v>
      </c>
      <c r="AL387" s="13">
        <v>1</v>
      </c>
      <c r="AM387" s="13">
        <v>1</v>
      </c>
      <c r="AN387" s="13">
        <v>1</v>
      </c>
      <c r="AO387" s="13">
        <v>1</v>
      </c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22">
        <v>0</v>
      </c>
      <c r="BE387" s="22">
        <v>0</v>
      </c>
      <c r="BF387" s="22">
        <v>0</v>
      </c>
      <c r="BG387" s="22">
        <v>0</v>
      </c>
      <c r="BH387" s="20">
        <v>0</v>
      </c>
      <c r="BI387" s="20">
        <v>0</v>
      </c>
      <c r="BJ387" s="20">
        <v>0</v>
      </c>
      <c r="BK387" s="20">
        <v>0</v>
      </c>
      <c r="BL387" s="20">
        <v>0</v>
      </c>
      <c r="BM387" s="20">
        <v>0</v>
      </c>
      <c r="BN387" s="20">
        <v>1</v>
      </c>
      <c r="BO387" s="20">
        <v>1</v>
      </c>
      <c r="BP387" s="20">
        <v>1</v>
      </c>
      <c r="BQ387" s="20">
        <v>1</v>
      </c>
      <c r="BR387" s="20">
        <v>1</v>
      </c>
      <c r="BS387" s="20">
        <v>1</v>
      </c>
      <c r="BT387" s="20">
        <v>1</v>
      </c>
      <c r="BU387" s="20">
        <v>1</v>
      </c>
      <c r="BV387" s="20">
        <v>1</v>
      </c>
      <c r="BW387" s="20">
        <v>1</v>
      </c>
      <c r="BX387" s="20">
        <v>1</v>
      </c>
      <c r="BY387" s="20">
        <v>1</v>
      </c>
    </row>
    <row r="388" spans="1:80" hidden="1" outlineLevel="2">
      <c r="A388" s="14" t="s">
        <v>1061</v>
      </c>
      <c r="B388" s="14" t="s">
        <v>1062</v>
      </c>
      <c r="C388" s="15" t="s">
        <v>616</v>
      </c>
      <c r="D388" s="15" t="s">
        <v>588</v>
      </c>
      <c r="E388" s="15" t="s">
        <v>744</v>
      </c>
      <c r="F388" s="16">
        <v>10662472.16</v>
      </c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>
        <v>1</v>
      </c>
      <c r="AC388" s="13">
        <v>1</v>
      </c>
      <c r="AD388" s="13">
        <v>1</v>
      </c>
      <c r="AE388" s="13">
        <v>1</v>
      </c>
      <c r="AF388" s="13">
        <v>1</v>
      </c>
      <c r="AG388" s="13">
        <v>1</v>
      </c>
      <c r="AH388" s="13">
        <v>1</v>
      </c>
      <c r="AI388" s="13">
        <v>1</v>
      </c>
      <c r="AJ388" s="13">
        <v>1</v>
      </c>
      <c r="AK388" s="13">
        <v>1</v>
      </c>
      <c r="AL388" s="13">
        <v>1</v>
      </c>
      <c r="AM388" s="13">
        <v>1</v>
      </c>
      <c r="AN388" s="13">
        <v>1</v>
      </c>
      <c r="AO388" s="13">
        <v>1</v>
      </c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22">
        <v>0</v>
      </c>
      <c r="BE388" s="22">
        <v>0</v>
      </c>
      <c r="BF388" s="22">
        <v>0</v>
      </c>
      <c r="BG388" s="22">
        <v>0</v>
      </c>
      <c r="BH388" s="22">
        <v>0</v>
      </c>
      <c r="BI388" s="22">
        <v>0</v>
      </c>
      <c r="BJ388" s="22">
        <v>0</v>
      </c>
      <c r="BK388" s="22">
        <v>0</v>
      </c>
      <c r="BL388" s="22">
        <v>0</v>
      </c>
      <c r="BM388" s="22">
        <v>0</v>
      </c>
      <c r="BN388" s="22">
        <v>1</v>
      </c>
      <c r="BO388" s="22">
        <v>1</v>
      </c>
      <c r="BP388" s="22">
        <v>1</v>
      </c>
      <c r="BQ388" s="22">
        <v>1</v>
      </c>
      <c r="BR388" s="22">
        <v>1</v>
      </c>
      <c r="BS388" s="22">
        <v>1</v>
      </c>
      <c r="BT388" s="22">
        <v>1</v>
      </c>
      <c r="BU388" s="22">
        <v>1</v>
      </c>
      <c r="BV388" s="22">
        <v>1</v>
      </c>
      <c r="BW388" s="22">
        <v>1</v>
      </c>
      <c r="BX388" s="22">
        <v>1</v>
      </c>
      <c r="BY388" s="22">
        <v>1</v>
      </c>
      <c r="CB388" s="24"/>
    </row>
    <row r="389" spans="1:80" hidden="1" outlineLevel="2">
      <c r="A389" s="14" t="s">
        <v>1063</v>
      </c>
      <c r="B389" s="14" t="s">
        <v>1064</v>
      </c>
      <c r="C389" s="15" t="s">
        <v>616</v>
      </c>
      <c r="D389" s="15" t="s">
        <v>584</v>
      </c>
      <c r="E389" s="15" t="s">
        <v>981</v>
      </c>
      <c r="F389" s="16">
        <v>969930</v>
      </c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>
        <v>1</v>
      </c>
      <c r="AC389" s="13">
        <v>1</v>
      </c>
      <c r="AD389" s="13">
        <v>1</v>
      </c>
      <c r="AE389" s="13">
        <v>1</v>
      </c>
      <c r="AF389" s="13">
        <v>1</v>
      </c>
      <c r="AG389" s="13">
        <v>1</v>
      </c>
      <c r="AH389" s="13">
        <v>1</v>
      </c>
      <c r="AI389" s="13">
        <v>1</v>
      </c>
      <c r="AJ389" s="13">
        <v>1</v>
      </c>
      <c r="AK389" s="13">
        <v>1</v>
      </c>
      <c r="AL389" s="13">
        <v>1</v>
      </c>
      <c r="AM389" s="13">
        <v>1</v>
      </c>
      <c r="AN389" s="13">
        <v>1</v>
      </c>
      <c r="AO389" s="13">
        <v>1</v>
      </c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22">
        <v>0</v>
      </c>
      <c r="BE389" s="22">
        <v>0</v>
      </c>
      <c r="BF389" s="22">
        <v>0</v>
      </c>
      <c r="BG389" s="22">
        <v>0</v>
      </c>
      <c r="BH389" s="22">
        <v>0</v>
      </c>
      <c r="BI389" s="22">
        <v>0</v>
      </c>
      <c r="BJ389" s="22">
        <v>0</v>
      </c>
      <c r="BK389" s="22">
        <v>0</v>
      </c>
      <c r="BL389" s="22">
        <v>0</v>
      </c>
      <c r="BM389" s="22">
        <v>0</v>
      </c>
      <c r="BN389" s="22">
        <v>1</v>
      </c>
      <c r="BO389" s="22">
        <v>1</v>
      </c>
      <c r="BP389" s="22">
        <v>1</v>
      </c>
      <c r="BQ389" s="22">
        <v>1</v>
      </c>
      <c r="BR389" s="22">
        <v>1</v>
      </c>
      <c r="BS389" s="22">
        <v>1</v>
      </c>
      <c r="BT389" s="22">
        <v>1</v>
      </c>
      <c r="BU389" s="22">
        <v>1</v>
      </c>
      <c r="BV389" s="22">
        <v>1</v>
      </c>
      <c r="BW389" s="22">
        <v>1</v>
      </c>
      <c r="BX389" s="22">
        <v>1</v>
      </c>
      <c r="BY389" s="22">
        <v>1</v>
      </c>
    </row>
    <row r="390" spans="1:80" hidden="1" outlineLevel="2">
      <c r="A390" s="14" t="s">
        <v>1065</v>
      </c>
      <c r="B390" s="14" t="s">
        <v>1066</v>
      </c>
      <c r="C390" s="15" t="s">
        <v>616</v>
      </c>
      <c r="D390" s="15" t="s">
        <v>1042</v>
      </c>
      <c r="E390" s="15" t="s">
        <v>721</v>
      </c>
      <c r="F390" s="16">
        <v>465566.39999999997</v>
      </c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>
        <v>1</v>
      </c>
      <c r="AE390" s="13">
        <v>1</v>
      </c>
      <c r="AF390" s="13">
        <v>1</v>
      </c>
      <c r="AG390" s="13">
        <v>1</v>
      </c>
      <c r="AH390" s="13">
        <v>1</v>
      </c>
      <c r="AI390" s="13">
        <v>1</v>
      </c>
      <c r="AJ390" s="13">
        <v>1</v>
      </c>
      <c r="AK390" s="13">
        <v>1</v>
      </c>
      <c r="AL390" s="13">
        <v>1</v>
      </c>
      <c r="AM390" s="13">
        <v>1</v>
      </c>
      <c r="AN390" s="13">
        <v>1</v>
      </c>
      <c r="AO390" s="13">
        <v>1</v>
      </c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22">
        <v>0</v>
      </c>
      <c r="BE390" s="22">
        <v>0</v>
      </c>
      <c r="BF390" s="22">
        <v>0</v>
      </c>
      <c r="BG390" s="22">
        <v>0</v>
      </c>
      <c r="BH390" s="22">
        <v>0</v>
      </c>
      <c r="BI390" s="22">
        <v>0</v>
      </c>
      <c r="BJ390" s="22">
        <v>0</v>
      </c>
      <c r="BK390" s="22">
        <v>0</v>
      </c>
      <c r="BL390" s="22">
        <v>0</v>
      </c>
      <c r="BM390" s="22">
        <v>0</v>
      </c>
      <c r="BN390" s="22">
        <v>1</v>
      </c>
      <c r="BO390" s="22">
        <v>1</v>
      </c>
      <c r="BP390" s="22">
        <v>1</v>
      </c>
      <c r="BQ390" s="22">
        <v>1</v>
      </c>
      <c r="BR390" s="22">
        <v>1</v>
      </c>
      <c r="BS390" s="22">
        <v>1</v>
      </c>
      <c r="BT390" s="22">
        <v>1</v>
      </c>
      <c r="BU390" s="22">
        <v>1</v>
      </c>
      <c r="BV390" s="22">
        <v>1</v>
      </c>
      <c r="BW390" s="22">
        <v>1</v>
      </c>
      <c r="BX390" s="22">
        <v>1</v>
      </c>
      <c r="BY390" s="22">
        <v>1</v>
      </c>
    </row>
    <row r="391" spans="1:80" hidden="1" outlineLevel="2">
      <c r="A391" s="14" t="s">
        <v>1067</v>
      </c>
      <c r="B391" s="14" t="s">
        <v>1068</v>
      </c>
      <c r="C391" s="15" t="s">
        <v>616</v>
      </c>
      <c r="D391" s="15" t="s">
        <v>724</v>
      </c>
      <c r="E391" s="15" t="s">
        <v>1069</v>
      </c>
      <c r="F391" s="16">
        <v>478498.8</v>
      </c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>
        <v>1</v>
      </c>
      <c r="AE391" s="13">
        <v>1</v>
      </c>
      <c r="AF391" s="13">
        <v>1</v>
      </c>
      <c r="AG391" s="13">
        <v>1</v>
      </c>
      <c r="AH391" s="13">
        <v>1</v>
      </c>
      <c r="AI391" s="13">
        <v>1</v>
      </c>
      <c r="AJ391" s="13">
        <v>1</v>
      </c>
      <c r="AK391" s="13">
        <v>1</v>
      </c>
      <c r="AL391" s="13">
        <v>1</v>
      </c>
      <c r="AM391" s="13">
        <v>1</v>
      </c>
      <c r="AN391" s="13">
        <v>1</v>
      </c>
      <c r="AO391" s="13">
        <v>1</v>
      </c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22">
        <v>0</v>
      </c>
      <c r="BE391" s="22">
        <v>0</v>
      </c>
      <c r="BF391" s="22">
        <v>0</v>
      </c>
      <c r="BG391" s="22">
        <v>0</v>
      </c>
      <c r="BH391" s="22">
        <v>0</v>
      </c>
      <c r="BI391" s="22">
        <v>0</v>
      </c>
      <c r="BJ391" s="22">
        <v>0</v>
      </c>
      <c r="BK391" s="22">
        <v>0</v>
      </c>
      <c r="BL391" s="22">
        <v>0</v>
      </c>
      <c r="BM391" s="22">
        <v>0</v>
      </c>
      <c r="BN391" s="22">
        <v>1</v>
      </c>
      <c r="BO391" s="22">
        <v>1</v>
      </c>
      <c r="BP391" s="22">
        <v>1</v>
      </c>
      <c r="BQ391" s="22">
        <v>1</v>
      </c>
      <c r="BR391" s="22">
        <v>1</v>
      </c>
      <c r="BS391" s="22">
        <v>1</v>
      </c>
      <c r="BT391" s="22">
        <v>1</v>
      </c>
      <c r="BU391" s="22">
        <v>1</v>
      </c>
      <c r="BV391" s="22">
        <v>1</v>
      </c>
      <c r="BW391" s="22">
        <v>1</v>
      </c>
      <c r="BX391" s="22">
        <v>1</v>
      </c>
      <c r="BY391" s="22">
        <v>1</v>
      </c>
    </row>
    <row r="392" spans="1:80" hidden="1" outlineLevel="2">
      <c r="A392" s="14" t="s">
        <v>1070</v>
      </c>
      <c r="B392" s="14" t="s">
        <v>1071</v>
      </c>
      <c r="C392" s="15" t="s">
        <v>616</v>
      </c>
      <c r="D392" s="15" t="s">
        <v>964</v>
      </c>
      <c r="E392" s="15" t="s">
        <v>967</v>
      </c>
      <c r="F392" s="16">
        <v>465566.39999999997</v>
      </c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>
        <v>0.53</v>
      </c>
      <c r="AE392" s="13">
        <v>1</v>
      </c>
      <c r="AF392" s="13">
        <v>1</v>
      </c>
      <c r="AG392" s="13">
        <v>1</v>
      </c>
      <c r="AH392" s="13">
        <v>1</v>
      </c>
      <c r="AI392" s="13">
        <v>1</v>
      </c>
      <c r="AJ392" s="13">
        <v>1</v>
      </c>
      <c r="AK392" s="13">
        <v>1</v>
      </c>
      <c r="AL392" s="13">
        <v>1</v>
      </c>
      <c r="AM392" s="13">
        <v>1</v>
      </c>
      <c r="AN392" s="13">
        <v>1</v>
      </c>
      <c r="AO392" s="13">
        <v>1</v>
      </c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22">
        <v>0</v>
      </c>
      <c r="BE392" s="22">
        <v>0</v>
      </c>
      <c r="BF392" s="22">
        <v>0</v>
      </c>
      <c r="BG392" s="22">
        <v>0</v>
      </c>
      <c r="BH392" s="22">
        <v>0</v>
      </c>
      <c r="BI392" s="22">
        <v>0</v>
      </c>
      <c r="BJ392" s="22">
        <v>0</v>
      </c>
      <c r="BK392" s="22">
        <v>0</v>
      </c>
      <c r="BL392" s="22">
        <v>0</v>
      </c>
      <c r="BM392" s="22">
        <v>0</v>
      </c>
      <c r="BN392" s="22">
        <v>1</v>
      </c>
      <c r="BO392" s="22">
        <v>1</v>
      </c>
      <c r="BP392" s="22">
        <v>1</v>
      </c>
      <c r="BQ392" s="22">
        <v>1</v>
      </c>
      <c r="BR392" s="22">
        <v>1</v>
      </c>
      <c r="BS392" s="22">
        <v>1</v>
      </c>
      <c r="BT392" s="22">
        <v>1</v>
      </c>
      <c r="BU392" s="22">
        <v>1</v>
      </c>
      <c r="BV392" s="22">
        <v>1</v>
      </c>
      <c r="BW392" s="22">
        <v>1</v>
      </c>
      <c r="BX392" s="22">
        <v>1</v>
      </c>
      <c r="BY392" s="22">
        <v>1</v>
      </c>
    </row>
    <row r="393" spans="1:80" hidden="1" outlineLevel="2">
      <c r="A393" s="14" t="s">
        <v>1072</v>
      </c>
      <c r="B393" s="14" t="s">
        <v>1073</v>
      </c>
      <c r="C393" s="15" t="s">
        <v>616</v>
      </c>
      <c r="D393" s="15" t="s">
        <v>708</v>
      </c>
      <c r="E393" s="15" t="s">
        <v>863</v>
      </c>
      <c r="F393" s="16">
        <v>810381</v>
      </c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>
        <v>1</v>
      </c>
      <c r="AF393" s="13">
        <v>1</v>
      </c>
      <c r="AG393" s="13">
        <v>1</v>
      </c>
      <c r="AH393" s="13">
        <v>1</v>
      </c>
      <c r="AI393" s="13">
        <v>1</v>
      </c>
      <c r="AJ393" s="13">
        <v>1</v>
      </c>
      <c r="AK393" s="13">
        <v>1</v>
      </c>
      <c r="AL393" s="13">
        <v>1</v>
      </c>
      <c r="AM393" s="13">
        <v>1</v>
      </c>
      <c r="AN393" s="13">
        <v>1</v>
      </c>
      <c r="AO393" s="13">
        <v>1</v>
      </c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22">
        <v>0</v>
      </c>
      <c r="BE393" s="22">
        <v>0</v>
      </c>
      <c r="BF393" s="22">
        <v>0</v>
      </c>
      <c r="BG393" s="22">
        <v>0</v>
      </c>
      <c r="BH393" s="22">
        <v>0</v>
      </c>
      <c r="BI393" s="22">
        <v>0</v>
      </c>
      <c r="BJ393" s="22">
        <v>0</v>
      </c>
      <c r="BK393" s="22">
        <v>0</v>
      </c>
      <c r="BL393" s="22">
        <v>0</v>
      </c>
      <c r="BM393" s="22">
        <v>0</v>
      </c>
      <c r="BN393" s="22">
        <v>1</v>
      </c>
      <c r="BO393" s="22">
        <v>1</v>
      </c>
      <c r="BP393" s="22">
        <v>1</v>
      </c>
      <c r="BQ393" s="22">
        <v>1</v>
      </c>
      <c r="BR393" s="22">
        <v>1</v>
      </c>
      <c r="BS393" s="22">
        <v>1</v>
      </c>
      <c r="BT393" s="22">
        <v>1</v>
      </c>
      <c r="BU393" s="22">
        <v>1</v>
      </c>
      <c r="BV393" s="22">
        <v>1</v>
      </c>
      <c r="BW393" s="22">
        <v>1</v>
      </c>
      <c r="BX393" s="22">
        <v>1</v>
      </c>
      <c r="BY393" s="22">
        <v>1</v>
      </c>
    </row>
    <row r="394" spans="1:80" hidden="1" outlineLevel="1">
      <c r="A394" s="5" t="s">
        <v>1074</v>
      </c>
      <c r="B394" s="5" t="s">
        <v>582</v>
      </c>
      <c r="C394" s="6" t="s">
        <v>1075</v>
      </c>
      <c r="D394" s="6" t="s">
        <v>866</v>
      </c>
      <c r="E394" s="6" t="s">
        <v>1076</v>
      </c>
      <c r="F394" s="7">
        <v>31657245.859499998</v>
      </c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>
        <v>0.21</v>
      </c>
      <c r="AD394" s="13">
        <v>0.56000000000000005</v>
      </c>
      <c r="AE394" s="13">
        <v>0.75</v>
      </c>
      <c r="AF394" s="13">
        <v>1</v>
      </c>
      <c r="AG394" s="13">
        <v>1</v>
      </c>
      <c r="AH394" s="13">
        <v>1</v>
      </c>
      <c r="AI394" s="13">
        <v>1</v>
      </c>
      <c r="AJ394" s="13">
        <v>1</v>
      </c>
      <c r="AK394" s="13">
        <v>1</v>
      </c>
      <c r="AL394" s="13">
        <v>1</v>
      </c>
      <c r="AM394" s="13">
        <v>1</v>
      </c>
      <c r="AN394" s="13">
        <v>1</v>
      </c>
      <c r="AO394" s="13">
        <v>1</v>
      </c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22">
        <v>0</v>
      </c>
      <c r="BE394" s="22">
        <v>0</v>
      </c>
      <c r="BF394" s="22">
        <v>0</v>
      </c>
      <c r="BG394" s="22">
        <v>0</v>
      </c>
      <c r="BH394" s="20">
        <v>0</v>
      </c>
      <c r="BI394" s="20">
        <v>0</v>
      </c>
      <c r="BJ394" s="20">
        <v>0</v>
      </c>
      <c r="BK394" s="20">
        <v>0</v>
      </c>
      <c r="BL394" s="20">
        <v>0</v>
      </c>
      <c r="BM394" s="20">
        <v>0</v>
      </c>
      <c r="BN394" s="20">
        <v>0</v>
      </c>
      <c r="BO394" s="20">
        <v>0.4</v>
      </c>
      <c r="BP394" s="20">
        <v>0.4</v>
      </c>
      <c r="BQ394" s="20">
        <v>0.4</v>
      </c>
      <c r="BR394" s="20">
        <v>0.5</v>
      </c>
      <c r="BS394" s="20">
        <v>0.5</v>
      </c>
      <c r="BT394" s="20">
        <v>0.7</v>
      </c>
      <c r="BU394" s="20">
        <v>0.7</v>
      </c>
      <c r="BV394" s="20">
        <v>0.94</v>
      </c>
      <c r="BW394" s="20">
        <v>0.94</v>
      </c>
      <c r="BX394" s="20">
        <v>1</v>
      </c>
      <c r="BY394" s="20">
        <v>1</v>
      </c>
    </row>
    <row r="395" spans="1:80" hidden="1" outlineLevel="2">
      <c r="A395" s="14" t="s">
        <v>1077</v>
      </c>
      <c r="B395" s="14" t="s">
        <v>1078</v>
      </c>
      <c r="C395" s="15" t="s">
        <v>360</v>
      </c>
      <c r="D395" s="15" t="s">
        <v>866</v>
      </c>
      <c r="E395" s="15" t="s">
        <v>1079</v>
      </c>
      <c r="F395" s="16">
        <f>+F394/2</f>
        <v>15828622.929749999</v>
      </c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>
        <v>0.39</v>
      </c>
      <c r="AD395" s="13">
        <v>1</v>
      </c>
      <c r="AE395" s="13">
        <v>1</v>
      </c>
      <c r="AF395" s="13">
        <v>1</v>
      </c>
      <c r="AG395" s="13">
        <v>1</v>
      </c>
      <c r="AH395" s="13">
        <v>1</v>
      </c>
      <c r="AI395" s="13">
        <v>1</v>
      </c>
      <c r="AJ395" s="13">
        <v>1</v>
      </c>
      <c r="AK395" s="13">
        <v>1</v>
      </c>
      <c r="AL395" s="13">
        <v>1</v>
      </c>
      <c r="AM395" s="13">
        <v>1</v>
      </c>
      <c r="AN395" s="13">
        <v>1</v>
      </c>
      <c r="AO395" s="13">
        <v>1</v>
      </c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22">
        <v>0</v>
      </c>
      <c r="BE395" s="22">
        <v>0</v>
      </c>
      <c r="BF395" s="22">
        <v>0</v>
      </c>
      <c r="BG395" s="22">
        <v>0</v>
      </c>
      <c r="BH395" s="22">
        <v>0</v>
      </c>
      <c r="BI395" s="22">
        <v>0</v>
      </c>
      <c r="BJ395" s="22">
        <v>0</v>
      </c>
      <c r="BK395" s="22">
        <v>0</v>
      </c>
      <c r="BL395" s="22">
        <v>0</v>
      </c>
      <c r="BM395" s="22">
        <v>0</v>
      </c>
      <c r="BN395" s="22">
        <v>0</v>
      </c>
      <c r="BO395" s="22">
        <v>0.4</v>
      </c>
      <c r="BP395" s="22">
        <v>0.4</v>
      </c>
      <c r="BQ395" s="22">
        <v>0.4</v>
      </c>
      <c r="BR395" s="22">
        <v>0.5</v>
      </c>
      <c r="BS395" s="22">
        <v>0.5</v>
      </c>
      <c r="BT395" s="22">
        <v>0.7</v>
      </c>
      <c r="BU395" s="22">
        <v>0.7</v>
      </c>
      <c r="BV395" s="22">
        <v>0.9</v>
      </c>
      <c r="BW395" s="22">
        <v>0.9</v>
      </c>
      <c r="BX395" s="22">
        <v>1</v>
      </c>
      <c r="BY395" s="22">
        <v>1</v>
      </c>
    </row>
    <row r="396" spans="1:80" hidden="1" outlineLevel="2">
      <c r="A396" s="14" t="s">
        <v>1080</v>
      </c>
      <c r="B396" s="14" t="s">
        <v>1081</v>
      </c>
      <c r="C396" s="15" t="s">
        <v>858</v>
      </c>
      <c r="D396" s="15" t="s">
        <v>1082</v>
      </c>
      <c r="E396" s="15" t="s">
        <v>1076</v>
      </c>
      <c r="F396" s="16">
        <f>+F394/2</f>
        <v>15828622.929749999</v>
      </c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>
        <v>0.44</v>
      </c>
      <c r="AF396" s="13">
        <v>1</v>
      </c>
      <c r="AG396" s="13">
        <v>1</v>
      </c>
      <c r="AH396" s="13">
        <v>1</v>
      </c>
      <c r="AI396" s="13">
        <v>1</v>
      </c>
      <c r="AJ396" s="13">
        <v>1</v>
      </c>
      <c r="AK396" s="13">
        <v>1</v>
      </c>
      <c r="AL396" s="13">
        <v>1</v>
      </c>
      <c r="AM396" s="13">
        <v>1</v>
      </c>
      <c r="AN396" s="13">
        <v>1</v>
      </c>
      <c r="AO396" s="13">
        <v>1</v>
      </c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22">
        <v>0</v>
      </c>
      <c r="BE396" s="22">
        <v>0</v>
      </c>
      <c r="BF396" s="22">
        <v>0</v>
      </c>
      <c r="BG396" s="22">
        <v>0</v>
      </c>
      <c r="BH396" s="22">
        <v>0</v>
      </c>
      <c r="BI396" s="22">
        <v>0</v>
      </c>
      <c r="BJ396" s="22">
        <v>0</v>
      </c>
      <c r="BK396" s="22">
        <v>0</v>
      </c>
      <c r="BL396" s="22">
        <v>0</v>
      </c>
      <c r="BM396" s="22">
        <v>0</v>
      </c>
      <c r="BN396" s="22">
        <v>0</v>
      </c>
      <c r="BO396" s="22">
        <v>0.4</v>
      </c>
      <c r="BP396" s="22">
        <v>0.4</v>
      </c>
      <c r="BQ396" s="22">
        <v>0.4</v>
      </c>
      <c r="BR396" s="22">
        <v>0.5</v>
      </c>
      <c r="BS396" s="22">
        <v>0.5</v>
      </c>
      <c r="BT396" s="22">
        <v>0.7</v>
      </c>
      <c r="BU396" s="22">
        <v>0.7</v>
      </c>
      <c r="BV396" s="22">
        <v>1</v>
      </c>
      <c r="BW396" s="22">
        <v>1</v>
      </c>
      <c r="BX396" s="22">
        <v>1</v>
      </c>
      <c r="BY396" s="22">
        <v>1</v>
      </c>
    </row>
    <row r="397" spans="1:80" hidden="1" outlineLevel="1">
      <c r="A397" s="5" t="s">
        <v>1083</v>
      </c>
      <c r="B397" s="5" t="s">
        <v>1084</v>
      </c>
      <c r="C397" s="6" t="s">
        <v>858</v>
      </c>
      <c r="D397" s="6" t="s">
        <v>234</v>
      </c>
      <c r="E397" s="6" t="s">
        <v>98</v>
      </c>
      <c r="F397" s="7">
        <v>35547728.170000002</v>
      </c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>
        <v>0</v>
      </c>
      <c r="AH397" s="13">
        <v>1</v>
      </c>
      <c r="AI397" s="13">
        <v>1</v>
      </c>
      <c r="AJ397" s="13">
        <v>1</v>
      </c>
      <c r="AK397" s="13">
        <v>1</v>
      </c>
      <c r="AL397" s="13">
        <v>1</v>
      </c>
      <c r="AM397" s="13">
        <v>1</v>
      </c>
      <c r="AN397" s="13">
        <v>1</v>
      </c>
      <c r="AO397" s="13">
        <v>1</v>
      </c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22">
        <v>0</v>
      </c>
      <c r="BE397" s="22">
        <v>0</v>
      </c>
      <c r="BF397" s="22">
        <v>0</v>
      </c>
      <c r="BG397" s="22">
        <v>0</v>
      </c>
      <c r="BH397" s="20">
        <v>0</v>
      </c>
      <c r="BI397" s="20">
        <v>0</v>
      </c>
      <c r="BJ397" s="20">
        <v>0</v>
      </c>
      <c r="BK397" s="20">
        <v>0</v>
      </c>
      <c r="BL397" s="20">
        <v>0</v>
      </c>
      <c r="BM397" s="20">
        <v>0</v>
      </c>
      <c r="BN397" s="20">
        <v>0</v>
      </c>
      <c r="BO397" s="20">
        <v>0</v>
      </c>
      <c r="BP397" s="20">
        <v>0</v>
      </c>
      <c r="BQ397" s="20">
        <v>0</v>
      </c>
      <c r="BR397" s="20">
        <v>0.4</v>
      </c>
      <c r="BS397" s="20">
        <v>0.4</v>
      </c>
      <c r="BT397" s="20">
        <v>0.65</v>
      </c>
      <c r="BU397" s="20">
        <v>0.65</v>
      </c>
      <c r="BV397" s="20">
        <v>1</v>
      </c>
      <c r="BW397" s="20">
        <v>1</v>
      </c>
      <c r="BX397" s="20">
        <v>1</v>
      </c>
      <c r="BY397" s="20">
        <v>1</v>
      </c>
    </row>
    <row r="398" spans="1:80" hidden="1" outlineLevel="2">
      <c r="A398" s="14" t="s">
        <v>1085</v>
      </c>
      <c r="B398" s="14" t="s">
        <v>1086</v>
      </c>
      <c r="C398" s="15" t="s">
        <v>858</v>
      </c>
      <c r="D398" s="15" t="s">
        <v>234</v>
      </c>
      <c r="E398" s="15" t="s">
        <v>98</v>
      </c>
      <c r="F398" s="16">
        <f>+F397</f>
        <v>35547728.170000002</v>
      </c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>
        <v>0</v>
      </c>
      <c r="AH398" s="13">
        <v>1</v>
      </c>
      <c r="AI398" s="13">
        <v>1</v>
      </c>
      <c r="AJ398" s="13">
        <v>1</v>
      </c>
      <c r="AK398" s="13">
        <v>1</v>
      </c>
      <c r="AL398" s="13">
        <v>1</v>
      </c>
      <c r="AM398" s="13">
        <v>1</v>
      </c>
      <c r="AN398" s="13">
        <v>1</v>
      </c>
      <c r="AO398" s="13">
        <v>1</v>
      </c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22">
        <v>0</v>
      </c>
      <c r="BE398" s="22">
        <v>0</v>
      </c>
      <c r="BF398" s="22">
        <v>0</v>
      </c>
      <c r="BG398" s="22">
        <v>0</v>
      </c>
      <c r="BH398" s="22">
        <v>0</v>
      </c>
      <c r="BI398" s="22">
        <v>0</v>
      </c>
      <c r="BJ398" s="22">
        <v>0</v>
      </c>
      <c r="BK398" s="22">
        <v>0</v>
      </c>
      <c r="BL398" s="22">
        <v>0</v>
      </c>
      <c r="BM398" s="22">
        <v>0</v>
      </c>
      <c r="BN398" s="22">
        <v>0</v>
      </c>
      <c r="BO398" s="22">
        <v>0</v>
      </c>
      <c r="BP398" s="22">
        <v>0</v>
      </c>
      <c r="BQ398" s="22">
        <v>0</v>
      </c>
      <c r="BR398" s="22">
        <v>0.4</v>
      </c>
      <c r="BS398" s="22">
        <v>0.4</v>
      </c>
      <c r="BT398" s="22">
        <v>0.65</v>
      </c>
      <c r="BU398" s="22">
        <v>0.65</v>
      </c>
      <c r="BV398" s="22">
        <v>1</v>
      </c>
      <c r="BW398" s="22">
        <v>1</v>
      </c>
      <c r="BX398" s="22">
        <v>1</v>
      </c>
      <c r="BY398" s="22">
        <v>1</v>
      </c>
    </row>
    <row r="399" spans="1:80" s="28" customFormat="1" hidden="1" outlineLevel="1">
      <c r="A399" s="6" t="s">
        <v>1087</v>
      </c>
      <c r="B399" s="5" t="s">
        <v>1088</v>
      </c>
      <c r="C399" s="6" t="s">
        <v>181</v>
      </c>
      <c r="D399" s="6" t="s">
        <v>967</v>
      </c>
      <c r="E399" s="6" t="s">
        <v>1089</v>
      </c>
      <c r="F399" s="26">
        <v>120714643.52999999</v>
      </c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>
        <v>0.23</v>
      </c>
      <c r="AD399" s="27">
        <v>0.64</v>
      </c>
      <c r="AE399" s="27">
        <v>1</v>
      </c>
      <c r="AF399" s="27">
        <v>1</v>
      </c>
      <c r="AG399" s="27">
        <v>1</v>
      </c>
      <c r="AH399" s="27">
        <v>1</v>
      </c>
      <c r="AI399" s="27">
        <v>1</v>
      </c>
      <c r="AJ399" s="27">
        <v>1</v>
      </c>
      <c r="AK399" s="27">
        <v>1</v>
      </c>
      <c r="AL399" s="27">
        <v>1</v>
      </c>
      <c r="AM399" s="27">
        <v>1</v>
      </c>
      <c r="AN399" s="27">
        <v>1</v>
      </c>
      <c r="AO399" s="27">
        <v>1</v>
      </c>
      <c r="AQ399" s="27"/>
      <c r="AR399" s="27"/>
      <c r="AS399" s="27"/>
      <c r="AT399" s="27"/>
      <c r="AU399" s="27"/>
      <c r="AV399" s="27"/>
      <c r="AW399" s="27"/>
      <c r="AX399" s="27"/>
      <c r="AY399" s="27"/>
      <c r="AZ399" s="27"/>
      <c r="BA399" s="27"/>
      <c r="BB399" s="27"/>
      <c r="BC399" s="27"/>
      <c r="BD399" s="22">
        <v>0</v>
      </c>
      <c r="BE399" s="22">
        <v>0</v>
      </c>
      <c r="BF399" s="22">
        <v>0</v>
      </c>
      <c r="BG399" s="22">
        <v>0</v>
      </c>
      <c r="BH399" s="20">
        <v>0</v>
      </c>
      <c r="BI399" s="20">
        <v>0</v>
      </c>
      <c r="BJ399" s="20">
        <v>0</v>
      </c>
      <c r="BK399" s="20">
        <v>0</v>
      </c>
      <c r="BL399" s="20">
        <v>0</v>
      </c>
      <c r="BM399" s="20">
        <v>0</v>
      </c>
      <c r="BN399" s="20">
        <v>0</v>
      </c>
      <c r="BO399" s="20">
        <v>0.35</v>
      </c>
      <c r="BP399" s="20">
        <v>0.35</v>
      </c>
      <c r="BQ399" s="20">
        <v>0.35</v>
      </c>
      <c r="BR399" s="20">
        <v>0.39</v>
      </c>
      <c r="BS399" s="20">
        <v>0.39</v>
      </c>
      <c r="BT399" s="20">
        <v>0.6</v>
      </c>
      <c r="BU399" s="20">
        <v>0.6</v>
      </c>
      <c r="BV399" s="20">
        <v>1</v>
      </c>
      <c r="BW399" s="20">
        <v>1</v>
      </c>
      <c r="BX399" s="20">
        <v>1</v>
      </c>
      <c r="BY399" s="20">
        <v>1</v>
      </c>
      <c r="CB399" s="29"/>
    </row>
    <row r="400" spans="1:80" hidden="1" outlineLevel="2">
      <c r="A400" s="14" t="s">
        <v>1090</v>
      </c>
      <c r="B400" s="14" t="s">
        <v>1091</v>
      </c>
      <c r="C400" s="15" t="s">
        <v>260</v>
      </c>
      <c r="D400" s="15" t="s">
        <v>967</v>
      </c>
      <c r="E400" s="15" t="s">
        <v>1092</v>
      </c>
      <c r="F400" s="16">
        <f>+$F$399/5</f>
        <v>24142928.705999997</v>
      </c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>
        <v>0.83</v>
      </c>
      <c r="AD400" s="13">
        <v>1</v>
      </c>
      <c r="AE400" s="13">
        <v>1</v>
      </c>
      <c r="AF400" s="13">
        <v>1</v>
      </c>
      <c r="AG400" s="13">
        <v>1</v>
      </c>
      <c r="AH400" s="13">
        <v>1</v>
      </c>
      <c r="AI400" s="13">
        <v>1</v>
      </c>
      <c r="AJ400" s="13">
        <v>1</v>
      </c>
      <c r="AK400" s="13">
        <v>1</v>
      </c>
      <c r="AL400" s="13">
        <v>1</v>
      </c>
      <c r="AM400" s="13">
        <v>1</v>
      </c>
      <c r="AN400" s="13">
        <v>1</v>
      </c>
      <c r="AO400" s="13">
        <v>1</v>
      </c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22">
        <v>0</v>
      </c>
      <c r="BE400" s="22">
        <v>0</v>
      </c>
      <c r="BF400" s="22">
        <v>0</v>
      </c>
      <c r="BG400" s="22">
        <v>0</v>
      </c>
      <c r="BH400" s="22">
        <v>0</v>
      </c>
      <c r="BI400" s="22">
        <v>0</v>
      </c>
      <c r="BJ400" s="22">
        <v>0</v>
      </c>
      <c r="BK400" s="22">
        <v>0</v>
      </c>
      <c r="BL400" s="22">
        <v>0</v>
      </c>
      <c r="BM400" s="22">
        <v>0</v>
      </c>
      <c r="BN400" s="22">
        <v>0</v>
      </c>
      <c r="BO400" s="22">
        <v>0.5</v>
      </c>
      <c r="BP400" s="22">
        <v>0.5</v>
      </c>
      <c r="BQ400" s="22">
        <v>0.5</v>
      </c>
      <c r="BR400" s="22">
        <v>0.5</v>
      </c>
      <c r="BS400" s="22">
        <v>0.5</v>
      </c>
      <c r="BT400" s="22">
        <v>0.6</v>
      </c>
      <c r="BU400" s="22">
        <v>0.6</v>
      </c>
      <c r="BV400" s="22">
        <v>1</v>
      </c>
      <c r="BW400" s="22">
        <v>1</v>
      </c>
      <c r="BX400" s="22">
        <v>1</v>
      </c>
      <c r="BY400" s="22">
        <v>1</v>
      </c>
    </row>
    <row r="401" spans="1:80" hidden="1" outlineLevel="2">
      <c r="A401" s="14" t="s">
        <v>1093</v>
      </c>
      <c r="B401" s="14" t="s">
        <v>1094</v>
      </c>
      <c r="C401" s="15" t="s">
        <v>188</v>
      </c>
      <c r="D401" s="15" t="s">
        <v>967</v>
      </c>
      <c r="E401" s="15" t="s">
        <v>1095</v>
      </c>
      <c r="F401" s="16">
        <f>+$F$399/5</f>
        <v>24142928.705999997</v>
      </c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>
        <v>0.33</v>
      </c>
      <c r="AD401" s="13">
        <v>0.77</v>
      </c>
      <c r="AE401" s="13">
        <v>1</v>
      </c>
      <c r="AF401" s="13">
        <v>1</v>
      </c>
      <c r="AG401" s="13">
        <v>1</v>
      </c>
      <c r="AH401" s="13">
        <v>1</v>
      </c>
      <c r="AI401" s="13">
        <v>1</v>
      </c>
      <c r="AJ401" s="13">
        <v>1</v>
      </c>
      <c r="AK401" s="13">
        <v>1</v>
      </c>
      <c r="AL401" s="13">
        <v>1</v>
      </c>
      <c r="AM401" s="13">
        <v>1</v>
      </c>
      <c r="AN401" s="13">
        <v>1</v>
      </c>
      <c r="AO401" s="13">
        <v>1</v>
      </c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22">
        <v>0</v>
      </c>
      <c r="BE401" s="22">
        <v>0</v>
      </c>
      <c r="BF401" s="22">
        <v>0</v>
      </c>
      <c r="BG401" s="22">
        <v>0</v>
      </c>
      <c r="BH401" s="22">
        <v>0</v>
      </c>
      <c r="BI401" s="22">
        <v>0</v>
      </c>
      <c r="BJ401" s="22">
        <v>0</v>
      </c>
      <c r="BK401" s="22">
        <v>0</v>
      </c>
      <c r="BL401" s="22">
        <v>0</v>
      </c>
      <c r="BM401" s="22">
        <v>0</v>
      </c>
      <c r="BN401" s="22">
        <v>0</v>
      </c>
      <c r="BO401" s="22">
        <v>0.4</v>
      </c>
      <c r="BP401" s="22">
        <v>0.4</v>
      </c>
      <c r="BQ401" s="22">
        <v>0.4</v>
      </c>
      <c r="BR401" s="22">
        <v>0.4</v>
      </c>
      <c r="BS401" s="22">
        <v>0.4</v>
      </c>
      <c r="BT401" s="22">
        <v>0.95</v>
      </c>
      <c r="BU401" s="22">
        <v>0.95</v>
      </c>
      <c r="BV401" s="22">
        <v>1</v>
      </c>
      <c r="BW401" s="22">
        <v>1</v>
      </c>
      <c r="BX401" s="22">
        <v>1</v>
      </c>
      <c r="BY401" s="22">
        <v>1</v>
      </c>
    </row>
    <row r="402" spans="1:80" hidden="1" outlineLevel="2">
      <c r="A402" s="14" t="s">
        <v>1096</v>
      </c>
      <c r="B402" s="14" t="s">
        <v>1097</v>
      </c>
      <c r="C402" s="15" t="s">
        <v>434</v>
      </c>
      <c r="D402" s="15" t="s">
        <v>1098</v>
      </c>
      <c r="E402" s="15" t="s">
        <v>1099</v>
      </c>
      <c r="F402" s="16">
        <f>+$F$399/5</f>
        <v>24142928.705999997</v>
      </c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>
        <v>0.5</v>
      </c>
      <c r="AE402" s="13">
        <v>1</v>
      </c>
      <c r="AF402" s="13">
        <v>1</v>
      </c>
      <c r="AG402" s="13">
        <v>1</v>
      </c>
      <c r="AH402" s="13">
        <v>1</v>
      </c>
      <c r="AI402" s="13">
        <v>1</v>
      </c>
      <c r="AJ402" s="13">
        <v>1</v>
      </c>
      <c r="AK402" s="13">
        <v>1</v>
      </c>
      <c r="AL402" s="13">
        <v>1</v>
      </c>
      <c r="AM402" s="13">
        <v>1</v>
      </c>
      <c r="AN402" s="13">
        <v>1</v>
      </c>
      <c r="AO402" s="13">
        <v>1</v>
      </c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22">
        <v>0</v>
      </c>
      <c r="BE402" s="22">
        <v>0</v>
      </c>
      <c r="BF402" s="22">
        <v>0</v>
      </c>
      <c r="BG402" s="22">
        <v>0</v>
      </c>
      <c r="BH402" s="22">
        <v>0</v>
      </c>
      <c r="BI402" s="22">
        <v>0</v>
      </c>
      <c r="BJ402" s="22">
        <v>0</v>
      </c>
      <c r="BK402" s="22">
        <v>0</v>
      </c>
      <c r="BL402" s="22">
        <v>0</v>
      </c>
      <c r="BM402" s="22">
        <v>0</v>
      </c>
      <c r="BN402" s="22">
        <v>0</v>
      </c>
      <c r="BO402" s="22">
        <v>0.3</v>
      </c>
      <c r="BP402" s="22">
        <v>0.3</v>
      </c>
      <c r="BQ402" s="22">
        <v>0.3</v>
      </c>
      <c r="BR402" s="22">
        <v>0.3</v>
      </c>
      <c r="BS402" s="22">
        <v>0.3</v>
      </c>
      <c r="BT402" s="22">
        <v>0.3</v>
      </c>
      <c r="BU402" s="22">
        <v>0.3</v>
      </c>
      <c r="BV402" s="22">
        <v>1</v>
      </c>
      <c r="BW402" s="22">
        <v>1</v>
      </c>
      <c r="BX402" s="22">
        <v>1</v>
      </c>
      <c r="BY402" s="22">
        <v>1</v>
      </c>
    </row>
    <row r="403" spans="1:80" hidden="1" outlineLevel="2">
      <c r="A403" s="14" t="s">
        <v>1100</v>
      </c>
      <c r="B403" s="14" t="s">
        <v>1101</v>
      </c>
      <c r="C403" s="15" t="s">
        <v>434</v>
      </c>
      <c r="D403" s="15" t="s">
        <v>1092</v>
      </c>
      <c r="E403" s="15" t="s">
        <v>1102</v>
      </c>
      <c r="F403" s="16">
        <f>+$F$399/5</f>
        <v>24142928.705999997</v>
      </c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>
        <v>0.75</v>
      </c>
      <c r="AE403" s="13">
        <v>1</v>
      </c>
      <c r="AF403" s="13">
        <v>1</v>
      </c>
      <c r="AG403" s="13">
        <v>1</v>
      </c>
      <c r="AH403" s="13">
        <v>1</v>
      </c>
      <c r="AI403" s="13">
        <v>1</v>
      </c>
      <c r="AJ403" s="13">
        <v>1</v>
      </c>
      <c r="AK403" s="13">
        <v>1</v>
      </c>
      <c r="AL403" s="13">
        <v>1</v>
      </c>
      <c r="AM403" s="13">
        <v>1</v>
      </c>
      <c r="AN403" s="13">
        <v>1</v>
      </c>
      <c r="AO403" s="13">
        <v>1</v>
      </c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22">
        <v>0</v>
      </c>
      <c r="BE403" s="22">
        <v>0</v>
      </c>
      <c r="BF403" s="22">
        <v>0</v>
      </c>
      <c r="BG403" s="22">
        <v>0</v>
      </c>
      <c r="BH403" s="22">
        <v>0</v>
      </c>
      <c r="BI403" s="22">
        <v>0</v>
      </c>
      <c r="BJ403" s="22">
        <v>0</v>
      </c>
      <c r="BK403" s="22">
        <v>0</v>
      </c>
      <c r="BL403" s="22">
        <v>0</v>
      </c>
      <c r="BM403" s="22">
        <v>0</v>
      </c>
      <c r="BN403" s="22">
        <v>0</v>
      </c>
      <c r="BO403" s="22">
        <v>0.3</v>
      </c>
      <c r="BP403" s="22">
        <v>0.3</v>
      </c>
      <c r="BQ403" s="22">
        <v>0.3</v>
      </c>
      <c r="BR403" s="22">
        <v>0.3</v>
      </c>
      <c r="BS403" s="22">
        <v>0.3</v>
      </c>
      <c r="BT403" s="22">
        <v>0.3</v>
      </c>
      <c r="BU403" s="22">
        <v>0.3</v>
      </c>
      <c r="BV403" s="22">
        <v>1</v>
      </c>
      <c r="BW403" s="22">
        <v>1</v>
      </c>
      <c r="BX403" s="22">
        <v>1</v>
      </c>
      <c r="BY403" s="22">
        <v>1</v>
      </c>
    </row>
    <row r="404" spans="1:80" hidden="1" outlineLevel="2">
      <c r="A404" s="14" t="s">
        <v>1103</v>
      </c>
      <c r="B404" s="14" t="s">
        <v>1104</v>
      </c>
      <c r="C404" s="15" t="s">
        <v>260</v>
      </c>
      <c r="D404" s="15" t="s">
        <v>1105</v>
      </c>
      <c r="E404" s="15" t="s">
        <v>1089</v>
      </c>
      <c r="F404" s="16">
        <f>+$F$399/5</f>
        <v>24142928.705999997</v>
      </c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>
        <v>1</v>
      </c>
      <c r="AF404" s="13">
        <v>1</v>
      </c>
      <c r="AG404" s="13">
        <v>1</v>
      </c>
      <c r="AH404" s="13">
        <v>1</v>
      </c>
      <c r="AI404" s="13">
        <v>1</v>
      </c>
      <c r="AJ404" s="13">
        <v>1</v>
      </c>
      <c r="AK404" s="13">
        <v>1</v>
      </c>
      <c r="AL404" s="13">
        <v>1</v>
      </c>
      <c r="AM404" s="13">
        <v>1</v>
      </c>
      <c r="AN404" s="13">
        <v>1</v>
      </c>
      <c r="AO404" s="13">
        <v>1</v>
      </c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22">
        <v>0</v>
      </c>
      <c r="BE404" s="22">
        <v>0</v>
      </c>
      <c r="BF404" s="22">
        <v>0</v>
      </c>
      <c r="BG404" s="22">
        <v>0</v>
      </c>
      <c r="BH404" s="22">
        <v>0</v>
      </c>
      <c r="BI404" s="22">
        <v>0</v>
      </c>
      <c r="BJ404" s="22">
        <v>0</v>
      </c>
      <c r="BK404" s="22">
        <v>0</v>
      </c>
      <c r="BL404" s="22">
        <v>0</v>
      </c>
      <c r="BM404" s="22">
        <v>0</v>
      </c>
      <c r="BN404" s="22">
        <v>0</v>
      </c>
      <c r="BO404" s="22">
        <v>0.2</v>
      </c>
      <c r="BP404" s="22">
        <v>0.2</v>
      </c>
      <c r="BQ404" s="22">
        <v>0.2</v>
      </c>
      <c r="BR404" s="22">
        <v>0.5</v>
      </c>
      <c r="BS404" s="22">
        <v>0.5</v>
      </c>
      <c r="BT404" s="22">
        <v>0.5</v>
      </c>
      <c r="BU404" s="22">
        <v>0.5</v>
      </c>
      <c r="BV404" s="22">
        <v>1</v>
      </c>
      <c r="BW404" s="22">
        <v>1</v>
      </c>
      <c r="BX404" s="22">
        <v>1</v>
      </c>
      <c r="BY404" s="22">
        <v>1</v>
      </c>
    </row>
    <row r="405" spans="1:80" s="19" customFormat="1" collapsed="1">
      <c r="A405" s="9" t="s">
        <v>1106</v>
      </c>
      <c r="B405" s="9" t="s">
        <v>1107</v>
      </c>
      <c r="C405" s="10" t="s">
        <v>212</v>
      </c>
      <c r="D405" s="10" t="s">
        <v>1108</v>
      </c>
      <c r="E405" s="10" t="s">
        <v>101</v>
      </c>
      <c r="F405" s="11">
        <v>749616747.53283691</v>
      </c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>
        <v>0.03</v>
      </c>
      <c r="AE405" s="12">
        <v>0.1</v>
      </c>
      <c r="AF405" s="12">
        <v>0.28999999999999998</v>
      </c>
      <c r="AG405" s="12">
        <v>0.41</v>
      </c>
      <c r="AH405" s="12">
        <v>0.43</v>
      </c>
      <c r="AI405" s="12">
        <v>0.43</v>
      </c>
      <c r="AJ405" s="12">
        <v>0.43</v>
      </c>
      <c r="AK405" s="12">
        <v>0.86</v>
      </c>
      <c r="AL405" s="12">
        <v>1</v>
      </c>
      <c r="AM405" s="12">
        <v>1</v>
      </c>
      <c r="AN405" s="12">
        <v>1</v>
      </c>
      <c r="AO405" s="12">
        <v>1</v>
      </c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>
        <v>0</v>
      </c>
      <c r="BE405" s="12">
        <v>0</v>
      </c>
      <c r="BF405" s="12">
        <v>0</v>
      </c>
      <c r="BG405" s="12">
        <v>0</v>
      </c>
      <c r="BH405" s="12">
        <v>0</v>
      </c>
      <c r="BI405" s="12">
        <v>0</v>
      </c>
      <c r="BJ405" s="12">
        <v>0</v>
      </c>
      <c r="BK405" s="21">
        <v>0</v>
      </c>
      <c r="BL405" s="21">
        <v>0</v>
      </c>
      <c r="BM405" s="21">
        <v>0</v>
      </c>
      <c r="BN405" s="21">
        <v>0</v>
      </c>
      <c r="BO405" s="21">
        <v>0</v>
      </c>
      <c r="BP405" s="21">
        <v>0</v>
      </c>
      <c r="BQ405" s="21">
        <v>0</v>
      </c>
      <c r="BR405" s="21">
        <v>0</v>
      </c>
      <c r="BS405" s="21">
        <v>0</v>
      </c>
      <c r="BT405" s="21">
        <v>0.31</v>
      </c>
      <c r="BU405" s="21">
        <v>0.31</v>
      </c>
      <c r="BV405" s="21">
        <v>0.65</v>
      </c>
      <c r="BW405" s="21">
        <v>0.65</v>
      </c>
      <c r="BX405" s="21">
        <v>0.9</v>
      </c>
      <c r="BY405" s="21">
        <v>0.92</v>
      </c>
      <c r="CB405" s="25"/>
    </row>
    <row r="406" spans="1:80" hidden="1" outlineLevel="1">
      <c r="A406" s="5" t="s">
        <v>1109</v>
      </c>
      <c r="B406" s="5" t="s">
        <v>1110</v>
      </c>
      <c r="C406" s="6" t="s">
        <v>1111</v>
      </c>
      <c r="D406" s="6" t="s">
        <v>1112</v>
      </c>
      <c r="E406" s="6" t="s">
        <v>1022</v>
      </c>
      <c r="F406" s="7">
        <f>+$F$405/5</f>
        <v>149923349.50656739</v>
      </c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>
        <v>0.57999999999999996</v>
      </c>
      <c r="AG406" s="13">
        <v>0.95</v>
      </c>
      <c r="AH406" s="13">
        <v>1</v>
      </c>
      <c r="AI406" s="13">
        <v>1</v>
      </c>
      <c r="AJ406" s="13">
        <v>1</v>
      </c>
      <c r="AK406" s="13">
        <v>1</v>
      </c>
      <c r="AL406" s="13">
        <v>1</v>
      </c>
      <c r="AM406" s="13">
        <v>1</v>
      </c>
      <c r="AN406" s="13">
        <v>1</v>
      </c>
      <c r="AO406" s="13">
        <v>1</v>
      </c>
      <c r="AQ406" s="22"/>
      <c r="AR406" s="22"/>
      <c r="AS406" s="22"/>
      <c r="AT406" s="22"/>
      <c r="AU406" s="22"/>
      <c r="AV406" s="22"/>
      <c r="AW406" s="22"/>
      <c r="AX406" s="22"/>
      <c r="AY406" s="22"/>
      <c r="AZ406" s="22"/>
      <c r="BA406" s="22"/>
      <c r="BB406" s="22"/>
      <c r="BC406" s="22"/>
      <c r="BD406" s="22">
        <v>0</v>
      </c>
      <c r="BE406" s="22">
        <v>0</v>
      </c>
      <c r="BF406" s="22">
        <v>0</v>
      </c>
      <c r="BG406" s="22">
        <v>0</v>
      </c>
      <c r="BH406" s="22">
        <v>0</v>
      </c>
      <c r="BI406" s="22">
        <v>0</v>
      </c>
      <c r="BJ406" s="22">
        <v>0</v>
      </c>
      <c r="BK406" s="22">
        <v>0</v>
      </c>
      <c r="BL406" s="22">
        <v>0</v>
      </c>
      <c r="BM406" s="22">
        <v>0</v>
      </c>
      <c r="BN406" s="22">
        <v>0</v>
      </c>
      <c r="BO406" s="22">
        <v>0</v>
      </c>
      <c r="BP406" s="22">
        <v>0</v>
      </c>
      <c r="BQ406" s="22">
        <v>0</v>
      </c>
      <c r="BR406" s="22">
        <v>0</v>
      </c>
      <c r="BS406" s="22">
        <v>0</v>
      </c>
      <c r="BT406" s="22">
        <v>0.84</v>
      </c>
      <c r="BU406" s="22">
        <v>0.84</v>
      </c>
      <c r="BV406" s="22">
        <v>1</v>
      </c>
      <c r="BW406" s="22">
        <v>1</v>
      </c>
      <c r="BX406" s="22">
        <v>1</v>
      </c>
      <c r="BY406" s="22">
        <v>1</v>
      </c>
    </row>
    <row r="407" spans="1:80" hidden="1" outlineLevel="2">
      <c r="A407" s="5" t="s">
        <v>1113</v>
      </c>
      <c r="B407" s="5" t="s">
        <v>462</v>
      </c>
      <c r="C407" s="6" t="s">
        <v>1111</v>
      </c>
      <c r="D407" s="6" t="s">
        <v>1112</v>
      </c>
      <c r="E407" s="6" t="s">
        <v>1022</v>
      </c>
      <c r="F407" s="7">
        <f>+F406</f>
        <v>149923349.50656739</v>
      </c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>
        <v>0.57999999999999996</v>
      </c>
      <c r="AG407" s="13">
        <v>0.95</v>
      </c>
      <c r="AH407" s="13">
        <v>1</v>
      </c>
      <c r="AI407" s="13">
        <v>1</v>
      </c>
      <c r="AJ407" s="13">
        <v>1</v>
      </c>
      <c r="AK407" s="13">
        <v>1</v>
      </c>
      <c r="AL407" s="13">
        <v>1</v>
      </c>
      <c r="AM407" s="13">
        <v>1</v>
      </c>
      <c r="AN407" s="13">
        <v>1</v>
      </c>
      <c r="AO407" s="13">
        <v>1</v>
      </c>
      <c r="AQ407" s="22"/>
      <c r="AR407" s="22"/>
      <c r="AS407" s="22"/>
      <c r="AT407" s="22"/>
      <c r="AU407" s="22"/>
      <c r="AV407" s="22"/>
      <c r="AW407" s="22"/>
      <c r="AX407" s="22"/>
      <c r="AY407" s="22"/>
      <c r="AZ407" s="22"/>
      <c r="BA407" s="22"/>
      <c r="BB407" s="22"/>
      <c r="BC407" s="22"/>
      <c r="BD407" s="22">
        <v>0</v>
      </c>
      <c r="BE407" s="22">
        <v>0</v>
      </c>
      <c r="BF407" s="22">
        <v>0</v>
      </c>
      <c r="BG407" s="22">
        <v>0</v>
      </c>
      <c r="BH407" s="22">
        <v>0</v>
      </c>
      <c r="BI407" s="22">
        <v>0</v>
      </c>
      <c r="BJ407" s="22">
        <v>0</v>
      </c>
      <c r="BK407" s="22">
        <v>0</v>
      </c>
      <c r="BL407" s="22">
        <v>0</v>
      </c>
      <c r="BM407" s="22">
        <v>0</v>
      </c>
      <c r="BN407" s="22">
        <v>0</v>
      </c>
      <c r="BO407" s="22">
        <v>0</v>
      </c>
      <c r="BP407" s="22">
        <v>0</v>
      </c>
      <c r="BQ407" s="22">
        <v>0</v>
      </c>
      <c r="BR407" s="22">
        <v>0</v>
      </c>
      <c r="BS407" s="22">
        <v>0</v>
      </c>
      <c r="BT407" s="22">
        <v>0.84</v>
      </c>
      <c r="BU407" s="22">
        <v>0.84</v>
      </c>
      <c r="BV407" s="22">
        <v>1</v>
      </c>
      <c r="BW407" s="22">
        <v>1</v>
      </c>
      <c r="BX407" s="22">
        <v>1</v>
      </c>
      <c r="BY407" s="22">
        <v>1</v>
      </c>
    </row>
    <row r="408" spans="1:80" hidden="1" outlineLevel="2">
      <c r="A408" s="14" t="s">
        <v>1114</v>
      </c>
      <c r="B408" s="14" t="s">
        <v>1115</v>
      </c>
      <c r="C408" s="15" t="s">
        <v>911</v>
      </c>
      <c r="D408" s="15" t="s">
        <v>1112</v>
      </c>
      <c r="E408" s="15" t="s">
        <v>1076</v>
      </c>
      <c r="F408" s="16">
        <f>+$F$407/5</f>
        <v>29984669.901313476</v>
      </c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>
        <v>1</v>
      </c>
      <c r="AG408" s="13">
        <v>1</v>
      </c>
      <c r="AH408" s="13">
        <v>1</v>
      </c>
      <c r="AI408" s="13">
        <v>1</v>
      </c>
      <c r="AJ408" s="13">
        <v>1</v>
      </c>
      <c r="AK408" s="13">
        <v>1</v>
      </c>
      <c r="AL408" s="13">
        <v>1</v>
      </c>
      <c r="AM408" s="13">
        <v>1</v>
      </c>
      <c r="AN408" s="13">
        <v>1</v>
      </c>
      <c r="AO408" s="13">
        <v>1</v>
      </c>
      <c r="AQ408" s="22"/>
      <c r="AR408" s="22"/>
      <c r="AS408" s="22"/>
      <c r="AT408" s="22"/>
      <c r="AU408" s="22"/>
      <c r="AV408" s="22"/>
      <c r="AW408" s="22"/>
      <c r="AX408" s="22"/>
      <c r="AY408" s="22"/>
      <c r="AZ408" s="22"/>
      <c r="BA408" s="22"/>
      <c r="BB408" s="22"/>
      <c r="BC408" s="22"/>
      <c r="BD408" s="22">
        <v>0</v>
      </c>
      <c r="BE408" s="22">
        <v>0</v>
      </c>
      <c r="BF408" s="22">
        <v>0</v>
      </c>
      <c r="BG408" s="22">
        <v>0</v>
      </c>
      <c r="BH408" s="22">
        <v>0</v>
      </c>
      <c r="BI408" s="22">
        <v>0</v>
      </c>
      <c r="BJ408" s="22">
        <v>0</v>
      </c>
      <c r="BK408" s="22">
        <v>0</v>
      </c>
      <c r="BL408" s="22">
        <v>0</v>
      </c>
      <c r="BM408" s="22">
        <v>0</v>
      </c>
      <c r="BN408" s="22">
        <v>0</v>
      </c>
      <c r="BO408" s="22">
        <v>0</v>
      </c>
      <c r="BP408" s="22">
        <v>0</v>
      </c>
      <c r="BQ408" s="22">
        <v>0</v>
      </c>
      <c r="BR408" s="22">
        <v>0</v>
      </c>
      <c r="BS408" s="22">
        <v>0</v>
      </c>
      <c r="BT408" s="22">
        <v>1</v>
      </c>
      <c r="BU408" s="22">
        <v>1</v>
      </c>
      <c r="BV408" s="22">
        <v>1</v>
      </c>
      <c r="BW408" s="22">
        <v>1</v>
      </c>
      <c r="BX408" s="22">
        <v>1</v>
      </c>
      <c r="BY408" s="22">
        <v>1</v>
      </c>
    </row>
    <row r="409" spans="1:80" hidden="1" outlineLevel="2">
      <c r="A409" s="14" t="s">
        <v>1116</v>
      </c>
      <c r="B409" s="14" t="s">
        <v>1117</v>
      </c>
      <c r="C409" s="15" t="s">
        <v>911</v>
      </c>
      <c r="D409" s="15" t="s">
        <v>1118</v>
      </c>
      <c r="E409" s="15" t="s">
        <v>1119</v>
      </c>
      <c r="F409" s="16">
        <f>+$F$407/5</f>
        <v>29984669.901313476</v>
      </c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>
        <v>1</v>
      </c>
      <c r="AG409" s="13">
        <v>1</v>
      </c>
      <c r="AH409" s="13">
        <v>1</v>
      </c>
      <c r="AI409" s="13">
        <v>1</v>
      </c>
      <c r="AJ409" s="13">
        <v>1</v>
      </c>
      <c r="AK409" s="13">
        <v>1</v>
      </c>
      <c r="AL409" s="13">
        <v>1</v>
      </c>
      <c r="AM409" s="13">
        <v>1</v>
      </c>
      <c r="AN409" s="13">
        <v>1</v>
      </c>
      <c r="AO409" s="13">
        <v>1</v>
      </c>
      <c r="AQ409" s="22"/>
      <c r="AR409" s="22"/>
      <c r="AS409" s="22"/>
      <c r="AT409" s="22"/>
      <c r="AU409" s="22"/>
      <c r="AV409" s="22"/>
      <c r="AW409" s="22"/>
      <c r="AX409" s="22"/>
      <c r="AY409" s="22"/>
      <c r="AZ409" s="22"/>
      <c r="BA409" s="22"/>
      <c r="BB409" s="22"/>
      <c r="BC409" s="22"/>
      <c r="BD409" s="22">
        <v>0</v>
      </c>
      <c r="BE409" s="22">
        <v>0</v>
      </c>
      <c r="BF409" s="22">
        <v>0</v>
      </c>
      <c r="BG409" s="22">
        <v>0</v>
      </c>
      <c r="BH409" s="22">
        <v>0</v>
      </c>
      <c r="BI409" s="22">
        <v>0</v>
      </c>
      <c r="BJ409" s="22">
        <v>0</v>
      </c>
      <c r="BK409" s="22">
        <v>0</v>
      </c>
      <c r="BL409" s="22">
        <v>0</v>
      </c>
      <c r="BM409" s="22">
        <v>0</v>
      </c>
      <c r="BN409" s="22">
        <v>0</v>
      </c>
      <c r="BO409" s="22">
        <v>0</v>
      </c>
      <c r="BP409" s="22">
        <v>0</v>
      </c>
      <c r="BQ409" s="22">
        <v>0</v>
      </c>
      <c r="BR409" s="22">
        <v>0</v>
      </c>
      <c r="BS409" s="22">
        <v>0</v>
      </c>
      <c r="BT409" s="22">
        <v>1</v>
      </c>
      <c r="BU409" s="22">
        <v>1</v>
      </c>
      <c r="BV409" s="22">
        <v>1</v>
      </c>
      <c r="BW409" s="22">
        <v>1</v>
      </c>
      <c r="BX409" s="22">
        <v>1</v>
      </c>
      <c r="BY409" s="22">
        <v>1</v>
      </c>
    </row>
    <row r="410" spans="1:80" hidden="1" outlineLevel="2">
      <c r="A410" s="14" t="s">
        <v>1120</v>
      </c>
      <c r="B410" s="14" t="s">
        <v>1121</v>
      </c>
      <c r="C410" s="15" t="s">
        <v>911</v>
      </c>
      <c r="D410" s="15" t="s">
        <v>1122</v>
      </c>
      <c r="E410" s="15" t="s">
        <v>1123</v>
      </c>
      <c r="F410" s="16">
        <f>+$F$407/5</f>
        <v>29984669.901313476</v>
      </c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>
        <v>0.75</v>
      </c>
      <c r="AG410" s="13">
        <v>1</v>
      </c>
      <c r="AH410" s="13">
        <v>1</v>
      </c>
      <c r="AI410" s="13">
        <v>1</v>
      </c>
      <c r="AJ410" s="13">
        <v>1</v>
      </c>
      <c r="AK410" s="13">
        <v>1</v>
      </c>
      <c r="AL410" s="13">
        <v>1</v>
      </c>
      <c r="AM410" s="13">
        <v>1</v>
      </c>
      <c r="AN410" s="13">
        <v>1</v>
      </c>
      <c r="AO410" s="13">
        <v>1</v>
      </c>
      <c r="AQ410" s="22"/>
      <c r="AR410" s="22"/>
      <c r="AS410" s="22"/>
      <c r="AT410" s="22"/>
      <c r="AU410" s="22"/>
      <c r="AV410" s="22"/>
      <c r="AW410" s="22"/>
      <c r="AX410" s="22"/>
      <c r="AY410" s="22"/>
      <c r="AZ410" s="22"/>
      <c r="BA410" s="22"/>
      <c r="BB410" s="22"/>
      <c r="BC410" s="22"/>
      <c r="BD410" s="22">
        <v>0</v>
      </c>
      <c r="BE410" s="22">
        <v>0</v>
      </c>
      <c r="BF410" s="22">
        <v>0</v>
      </c>
      <c r="BG410" s="22">
        <v>0</v>
      </c>
      <c r="BH410" s="22">
        <v>0</v>
      </c>
      <c r="BI410" s="22">
        <v>0</v>
      </c>
      <c r="BJ410" s="22">
        <v>0</v>
      </c>
      <c r="BK410" s="22">
        <v>0</v>
      </c>
      <c r="BL410" s="22">
        <v>0</v>
      </c>
      <c r="BM410" s="22">
        <v>0</v>
      </c>
      <c r="BN410" s="22">
        <v>0</v>
      </c>
      <c r="BO410" s="22">
        <v>0</v>
      </c>
      <c r="BP410" s="22">
        <v>0</v>
      </c>
      <c r="BQ410" s="22">
        <v>0</v>
      </c>
      <c r="BR410" s="22">
        <v>0</v>
      </c>
      <c r="BS410" s="22">
        <v>0</v>
      </c>
      <c r="BT410" s="22">
        <v>1</v>
      </c>
      <c r="BU410" s="22">
        <v>1</v>
      </c>
      <c r="BV410" s="22">
        <v>1</v>
      </c>
      <c r="BW410" s="22">
        <v>1</v>
      </c>
      <c r="BX410" s="22">
        <v>1</v>
      </c>
      <c r="BY410" s="22">
        <v>1</v>
      </c>
    </row>
    <row r="411" spans="1:80" hidden="1" outlineLevel="2">
      <c r="A411" s="14" t="s">
        <v>1124</v>
      </c>
      <c r="B411" s="14" t="s">
        <v>1125</v>
      </c>
      <c r="C411" s="15" t="s">
        <v>911</v>
      </c>
      <c r="D411" s="15" t="s">
        <v>1019</v>
      </c>
      <c r="E411" s="15" t="s">
        <v>1126</v>
      </c>
      <c r="F411" s="16">
        <f>+$F$407/5</f>
        <v>29984669.901313476</v>
      </c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>
        <v>1</v>
      </c>
      <c r="AH411" s="13">
        <v>1</v>
      </c>
      <c r="AI411" s="13">
        <v>1</v>
      </c>
      <c r="AJ411" s="13">
        <v>1</v>
      </c>
      <c r="AK411" s="13">
        <v>1</v>
      </c>
      <c r="AL411" s="13">
        <v>1</v>
      </c>
      <c r="AM411" s="13">
        <v>1</v>
      </c>
      <c r="AN411" s="13">
        <v>1</v>
      </c>
      <c r="AO411" s="13">
        <v>1</v>
      </c>
      <c r="AQ411" s="22"/>
      <c r="AR411" s="22"/>
      <c r="AS411" s="22"/>
      <c r="AT411" s="22"/>
      <c r="AU411" s="22"/>
      <c r="AV411" s="22"/>
      <c r="AW411" s="22"/>
      <c r="AX411" s="22"/>
      <c r="AY411" s="22"/>
      <c r="AZ411" s="22"/>
      <c r="BA411" s="22"/>
      <c r="BB411" s="22"/>
      <c r="BC411" s="22"/>
      <c r="BD411" s="22">
        <v>0</v>
      </c>
      <c r="BE411" s="22">
        <v>0</v>
      </c>
      <c r="BF411" s="22">
        <v>0</v>
      </c>
      <c r="BG411" s="22">
        <v>0</v>
      </c>
      <c r="BH411" s="22">
        <v>0</v>
      </c>
      <c r="BI411" s="22">
        <v>0</v>
      </c>
      <c r="BJ411" s="22">
        <v>0</v>
      </c>
      <c r="BK411" s="22">
        <v>0</v>
      </c>
      <c r="BL411" s="22">
        <v>0</v>
      </c>
      <c r="BM411" s="22">
        <v>0</v>
      </c>
      <c r="BN411" s="22">
        <v>0</v>
      </c>
      <c r="BO411" s="22">
        <v>0</v>
      </c>
      <c r="BP411" s="22">
        <v>0</v>
      </c>
      <c r="BQ411" s="22">
        <v>0</v>
      </c>
      <c r="BR411" s="22">
        <v>0</v>
      </c>
      <c r="BS411" s="22">
        <v>0</v>
      </c>
      <c r="BT411" s="22">
        <v>1</v>
      </c>
      <c r="BU411" s="22">
        <v>1</v>
      </c>
      <c r="BV411" s="22">
        <v>1</v>
      </c>
      <c r="BW411" s="22">
        <v>1</v>
      </c>
      <c r="BX411" s="22">
        <v>1</v>
      </c>
      <c r="BY411" s="22">
        <v>1</v>
      </c>
    </row>
    <row r="412" spans="1:80" hidden="1" outlineLevel="2">
      <c r="A412" s="14" t="s">
        <v>1127</v>
      </c>
      <c r="B412" s="14" t="s">
        <v>1128</v>
      </c>
      <c r="C412" s="15" t="s">
        <v>898</v>
      </c>
      <c r="D412" s="15" t="s">
        <v>1129</v>
      </c>
      <c r="E412" s="15" t="s">
        <v>1022</v>
      </c>
      <c r="F412" s="16">
        <f>+$F$407/5</f>
        <v>29984669.901313476</v>
      </c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>
        <v>0.67</v>
      </c>
      <c r="AH412" s="13">
        <v>1</v>
      </c>
      <c r="AI412" s="13">
        <v>1</v>
      </c>
      <c r="AJ412" s="13">
        <v>1</v>
      </c>
      <c r="AK412" s="13">
        <v>1</v>
      </c>
      <c r="AL412" s="13">
        <v>1</v>
      </c>
      <c r="AM412" s="13">
        <v>1</v>
      </c>
      <c r="AN412" s="13">
        <v>1</v>
      </c>
      <c r="AO412" s="13">
        <v>1</v>
      </c>
      <c r="AQ412" s="22"/>
      <c r="AR412" s="22"/>
      <c r="AS412" s="22"/>
      <c r="AT412" s="22"/>
      <c r="AU412" s="22"/>
      <c r="AV412" s="22"/>
      <c r="AW412" s="22"/>
      <c r="AX412" s="22"/>
      <c r="AY412" s="22"/>
      <c r="AZ412" s="22"/>
      <c r="BA412" s="22"/>
      <c r="BB412" s="22"/>
      <c r="BC412" s="22"/>
      <c r="BD412" s="22">
        <v>0</v>
      </c>
      <c r="BE412" s="22">
        <v>0</v>
      </c>
      <c r="BF412" s="22">
        <v>0</v>
      </c>
      <c r="BG412" s="22">
        <v>0</v>
      </c>
      <c r="BH412" s="22">
        <v>0</v>
      </c>
      <c r="BI412" s="22">
        <v>0</v>
      </c>
      <c r="BJ412" s="22">
        <v>0</v>
      </c>
      <c r="BK412" s="22">
        <v>0</v>
      </c>
      <c r="BL412" s="22">
        <v>0</v>
      </c>
      <c r="BM412" s="22">
        <v>0</v>
      </c>
      <c r="BN412" s="22">
        <v>0</v>
      </c>
      <c r="BO412" s="22">
        <v>0</v>
      </c>
      <c r="BP412" s="22">
        <v>0</v>
      </c>
      <c r="BQ412" s="22">
        <v>0</v>
      </c>
      <c r="BR412" s="22">
        <v>0</v>
      </c>
      <c r="BS412" s="22">
        <v>0</v>
      </c>
      <c r="BT412" s="22">
        <v>0</v>
      </c>
      <c r="BU412" s="22">
        <v>0</v>
      </c>
      <c r="BV412" s="22">
        <v>1</v>
      </c>
      <c r="BW412" s="22">
        <v>1</v>
      </c>
      <c r="BX412" s="22">
        <v>1</v>
      </c>
      <c r="BY412" s="22">
        <v>1</v>
      </c>
    </row>
    <row r="413" spans="1:80" hidden="1" outlineLevel="1">
      <c r="A413" s="5" t="s">
        <v>1130</v>
      </c>
      <c r="B413" s="5" t="s">
        <v>1131</v>
      </c>
      <c r="C413" s="6" t="s">
        <v>157</v>
      </c>
      <c r="D413" s="6" t="s">
        <v>1108</v>
      </c>
      <c r="E413" s="6" t="s">
        <v>1102</v>
      </c>
      <c r="F413" s="7">
        <f>+$F$405/5</f>
        <v>149923349.50656739</v>
      </c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>
        <v>0.33</v>
      </c>
      <c r="AE413" s="13">
        <v>1</v>
      </c>
      <c r="AF413" s="13">
        <v>1</v>
      </c>
      <c r="AG413" s="13">
        <v>1</v>
      </c>
      <c r="AH413" s="13">
        <v>1</v>
      </c>
      <c r="AI413" s="13">
        <v>1</v>
      </c>
      <c r="AJ413" s="13">
        <v>1</v>
      </c>
      <c r="AK413" s="13">
        <v>1</v>
      </c>
      <c r="AL413" s="13">
        <v>1</v>
      </c>
      <c r="AM413" s="13">
        <v>1</v>
      </c>
      <c r="AN413" s="13">
        <v>1</v>
      </c>
      <c r="AO413" s="13">
        <v>1</v>
      </c>
      <c r="AQ413" s="22"/>
      <c r="AR413" s="22"/>
      <c r="AS413" s="22"/>
      <c r="AT413" s="22"/>
      <c r="AU413" s="22"/>
      <c r="AV413" s="22"/>
      <c r="AW413" s="22"/>
      <c r="AX413" s="22"/>
      <c r="AY413" s="22"/>
      <c r="AZ413" s="22"/>
      <c r="BA413" s="22"/>
      <c r="BB413" s="22"/>
      <c r="BC413" s="22"/>
      <c r="BD413" s="22">
        <v>0</v>
      </c>
      <c r="BE413" s="22">
        <v>0</v>
      </c>
      <c r="BF413" s="22">
        <v>0</v>
      </c>
      <c r="BG413" s="22">
        <v>0</v>
      </c>
      <c r="BH413" s="22">
        <v>0</v>
      </c>
      <c r="BI413" s="22">
        <v>0</v>
      </c>
      <c r="BJ413" s="22">
        <v>0</v>
      </c>
      <c r="BK413" s="22">
        <v>0</v>
      </c>
      <c r="BL413" s="22">
        <v>0</v>
      </c>
      <c r="BM413" s="22">
        <v>0</v>
      </c>
      <c r="BN413" s="22">
        <v>0</v>
      </c>
      <c r="BO413" s="22">
        <v>0</v>
      </c>
      <c r="BP413" s="22">
        <v>0</v>
      </c>
      <c r="BQ413" s="22">
        <v>0</v>
      </c>
      <c r="BR413" s="22">
        <v>0</v>
      </c>
      <c r="BS413" s="22">
        <v>0</v>
      </c>
      <c r="BT413" s="22">
        <v>0</v>
      </c>
      <c r="BU413" s="22">
        <v>0</v>
      </c>
      <c r="BV413" s="22">
        <v>0.9</v>
      </c>
      <c r="BW413" s="22">
        <v>0.9</v>
      </c>
      <c r="BX413" s="22">
        <v>0.91</v>
      </c>
      <c r="BY413" s="22">
        <v>1</v>
      </c>
    </row>
    <row r="414" spans="1:80" hidden="1" outlineLevel="2">
      <c r="A414" s="5" t="s">
        <v>1132</v>
      </c>
      <c r="B414" s="5" t="s">
        <v>1133</v>
      </c>
      <c r="C414" s="6" t="s">
        <v>157</v>
      </c>
      <c r="D414" s="6" t="s">
        <v>1108</v>
      </c>
      <c r="E414" s="6" t="s">
        <v>1102</v>
      </c>
      <c r="F414" s="7">
        <f>+F413</f>
        <v>149923349.50656739</v>
      </c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>
        <v>0.33</v>
      </c>
      <c r="AE414" s="13">
        <v>1</v>
      </c>
      <c r="AF414" s="13">
        <v>1</v>
      </c>
      <c r="AG414" s="13">
        <v>1</v>
      </c>
      <c r="AH414" s="13">
        <v>1</v>
      </c>
      <c r="AI414" s="13">
        <v>1</v>
      </c>
      <c r="AJ414" s="13">
        <v>1</v>
      </c>
      <c r="AK414" s="13">
        <v>1</v>
      </c>
      <c r="AL414" s="13">
        <v>1</v>
      </c>
      <c r="AM414" s="13">
        <v>1</v>
      </c>
      <c r="AN414" s="13">
        <v>1</v>
      </c>
      <c r="AO414" s="13">
        <v>1</v>
      </c>
      <c r="AQ414" s="22"/>
      <c r="AR414" s="22"/>
      <c r="AS414" s="22"/>
      <c r="AT414" s="22"/>
      <c r="AU414" s="22"/>
      <c r="AV414" s="22"/>
      <c r="AW414" s="22"/>
      <c r="AX414" s="22"/>
      <c r="AY414" s="22"/>
      <c r="AZ414" s="22"/>
      <c r="BA414" s="22"/>
      <c r="BB414" s="22"/>
      <c r="BC414" s="22"/>
      <c r="BD414" s="22">
        <v>0</v>
      </c>
      <c r="BE414" s="22">
        <v>0</v>
      </c>
      <c r="BF414" s="22">
        <v>0</v>
      </c>
      <c r="BG414" s="22">
        <v>0</v>
      </c>
      <c r="BH414" s="22">
        <v>0</v>
      </c>
      <c r="BI414" s="22">
        <v>0</v>
      </c>
      <c r="BJ414" s="22">
        <v>0</v>
      </c>
      <c r="BK414" s="22">
        <v>0</v>
      </c>
      <c r="BL414" s="22">
        <v>0</v>
      </c>
      <c r="BM414" s="22">
        <v>0</v>
      </c>
      <c r="BN414" s="22">
        <v>0</v>
      </c>
      <c r="BO414" s="22">
        <v>0</v>
      </c>
      <c r="BP414" s="22">
        <v>0</v>
      </c>
      <c r="BQ414" s="22">
        <v>0</v>
      </c>
      <c r="BR414" s="22">
        <v>0</v>
      </c>
      <c r="BS414" s="22">
        <v>0</v>
      </c>
      <c r="BT414" s="22">
        <v>0</v>
      </c>
      <c r="BU414" s="22">
        <v>0</v>
      </c>
      <c r="BV414" s="22">
        <v>0.9</v>
      </c>
      <c r="BW414" s="22">
        <v>0.9</v>
      </c>
      <c r="BX414" s="22">
        <v>0.91</v>
      </c>
      <c r="BY414" s="22">
        <v>1</v>
      </c>
    </row>
    <row r="415" spans="1:80" hidden="1" outlineLevel="2">
      <c r="A415" s="14" t="s">
        <v>1134</v>
      </c>
      <c r="B415" s="14" t="s">
        <v>1135</v>
      </c>
      <c r="C415" s="15" t="s">
        <v>157</v>
      </c>
      <c r="D415" s="15" t="s">
        <v>1108</v>
      </c>
      <c r="E415" s="15" t="s">
        <v>1102</v>
      </c>
      <c r="F415" s="16">
        <f>+F414</f>
        <v>149923349.50656739</v>
      </c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>
        <v>0.33</v>
      </c>
      <c r="AE415" s="13">
        <v>1</v>
      </c>
      <c r="AF415" s="13">
        <v>1</v>
      </c>
      <c r="AG415" s="13">
        <v>1</v>
      </c>
      <c r="AH415" s="13">
        <v>1</v>
      </c>
      <c r="AI415" s="13">
        <v>1</v>
      </c>
      <c r="AJ415" s="13">
        <v>1</v>
      </c>
      <c r="AK415" s="13">
        <v>1</v>
      </c>
      <c r="AL415" s="13">
        <v>1</v>
      </c>
      <c r="AM415" s="13">
        <v>1</v>
      </c>
      <c r="AN415" s="13">
        <v>1</v>
      </c>
      <c r="AO415" s="13">
        <v>1</v>
      </c>
      <c r="AQ415" s="22"/>
      <c r="AR415" s="22"/>
      <c r="AS415" s="22"/>
      <c r="AT415" s="22"/>
      <c r="AU415" s="22"/>
      <c r="AV415" s="22"/>
      <c r="AW415" s="22"/>
      <c r="AX415" s="22"/>
      <c r="AY415" s="22"/>
      <c r="AZ415" s="22"/>
      <c r="BA415" s="22"/>
      <c r="BB415" s="22"/>
      <c r="BC415" s="22"/>
      <c r="BD415" s="22">
        <v>0</v>
      </c>
      <c r="BE415" s="22">
        <v>0</v>
      </c>
      <c r="BF415" s="22">
        <v>0</v>
      </c>
      <c r="BG415" s="22">
        <v>0</v>
      </c>
      <c r="BH415" s="22">
        <v>0</v>
      </c>
      <c r="BI415" s="22">
        <v>0</v>
      </c>
      <c r="BJ415" s="22">
        <v>0</v>
      </c>
      <c r="BK415" s="22">
        <v>0</v>
      </c>
      <c r="BL415" s="22">
        <v>0</v>
      </c>
      <c r="BM415" s="22">
        <v>0</v>
      </c>
      <c r="BN415" s="22">
        <v>0</v>
      </c>
      <c r="BO415" s="22">
        <v>0</v>
      </c>
      <c r="BP415" s="22">
        <v>0</v>
      </c>
      <c r="BQ415" s="22">
        <v>0</v>
      </c>
      <c r="BR415" s="22">
        <v>0</v>
      </c>
      <c r="BS415" s="22">
        <v>0</v>
      </c>
      <c r="BT415" s="22">
        <v>0</v>
      </c>
      <c r="BU415" s="22">
        <v>0</v>
      </c>
      <c r="BV415" s="22">
        <v>0.9</v>
      </c>
      <c r="BW415" s="22">
        <v>0.9</v>
      </c>
      <c r="BX415" s="22">
        <v>0.91</v>
      </c>
      <c r="BY415" s="22">
        <v>1</v>
      </c>
    </row>
    <row r="416" spans="1:80" hidden="1" outlineLevel="1">
      <c r="A416" s="5" t="s">
        <v>1136</v>
      </c>
      <c r="B416" s="5" t="s">
        <v>1084</v>
      </c>
      <c r="C416" s="6" t="s">
        <v>157</v>
      </c>
      <c r="D416" s="6" t="s">
        <v>1137</v>
      </c>
      <c r="E416" s="6" t="s">
        <v>1138</v>
      </c>
      <c r="F416" s="7">
        <f>+$F$405/5</f>
        <v>149923349.50656739</v>
      </c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>
        <v>0</v>
      </c>
      <c r="AH416" s="13"/>
      <c r="AI416" s="13"/>
      <c r="AJ416" s="13"/>
      <c r="AK416" s="13">
        <v>1</v>
      </c>
      <c r="AL416" s="13">
        <v>1</v>
      </c>
      <c r="AM416" s="13">
        <v>1</v>
      </c>
      <c r="AN416" s="13">
        <v>1</v>
      </c>
      <c r="AO416" s="13">
        <v>1</v>
      </c>
      <c r="AQ416" s="22"/>
      <c r="AR416" s="22"/>
      <c r="AS416" s="22"/>
      <c r="AT416" s="22"/>
      <c r="AU416" s="22"/>
      <c r="AV416" s="22"/>
      <c r="AW416" s="22"/>
      <c r="AX416" s="22"/>
      <c r="AY416" s="22"/>
      <c r="AZ416" s="22"/>
      <c r="BA416" s="22"/>
      <c r="BB416" s="22"/>
      <c r="BC416" s="22"/>
      <c r="BD416" s="22">
        <v>0</v>
      </c>
      <c r="BE416" s="22">
        <v>0</v>
      </c>
      <c r="BF416" s="22">
        <v>0</v>
      </c>
      <c r="BG416" s="22">
        <v>0</v>
      </c>
      <c r="BH416" s="22">
        <v>0</v>
      </c>
      <c r="BI416" s="22">
        <v>0</v>
      </c>
      <c r="BJ416" s="22">
        <v>0</v>
      </c>
      <c r="BK416" s="22">
        <v>0</v>
      </c>
      <c r="BL416" s="22">
        <v>0</v>
      </c>
      <c r="BM416" s="22">
        <v>0</v>
      </c>
      <c r="BN416" s="22">
        <v>0</v>
      </c>
      <c r="BO416" s="22">
        <v>0</v>
      </c>
      <c r="BP416" s="22">
        <v>0</v>
      </c>
      <c r="BQ416" s="22">
        <v>0</v>
      </c>
      <c r="BR416" s="22">
        <v>0</v>
      </c>
      <c r="BS416" s="22">
        <v>0</v>
      </c>
      <c r="BT416" s="22">
        <v>0.3</v>
      </c>
      <c r="BU416" s="22">
        <v>0.3</v>
      </c>
      <c r="BV416" s="22">
        <v>0.3</v>
      </c>
      <c r="BW416" s="22">
        <v>0.3</v>
      </c>
      <c r="BX416" s="22">
        <v>1</v>
      </c>
      <c r="BY416" s="22">
        <v>1</v>
      </c>
    </row>
    <row r="417" spans="1:77" hidden="1" outlineLevel="2">
      <c r="A417" s="14" t="s">
        <v>1139</v>
      </c>
      <c r="B417" s="14" t="s">
        <v>1140</v>
      </c>
      <c r="C417" s="15" t="s">
        <v>157</v>
      </c>
      <c r="D417" s="15" t="s">
        <v>1137</v>
      </c>
      <c r="E417" s="15" t="s">
        <v>1138</v>
      </c>
      <c r="F417" s="16">
        <f>+F416</f>
        <v>149923349.50656739</v>
      </c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>
        <v>0</v>
      </c>
      <c r="AH417" s="13"/>
      <c r="AI417" s="13"/>
      <c r="AJ417" s="13"/>
      <c r="AK417" s="13">
        <v>1</v>
      </c>
      <c r="AL417" s="13">
        <v>1</v>
      </c>
      <c r="AM417" s="13">
        <v>1</v>
      </c>
      <c r="AN417" s="13">
        <v>1</v>
      </c>
      <c r="AO417" s="13">
        <v>1</v>
      </c>
      <c r="AQ417" s="22"/>
      <c r="AR417" s="22"/>
      <c r="AS417" s="22"/>
      <c r="AT417" s="22"/>
      <c r="AU417" s="22"/>
      <c r="AV417" s="22"/>
      <c r="AW417" s="22"/>
      <c r="AX417" s="22"/>
      <c r="AY417" s="22"/>
      <c r="AZ417" s="22"/>
      <c r="BA417" s="22"/>
      <c r="BB417" s="22"/>
      <c r="BC417" s="22"/>
      <c r="BD417" s="22">
        <v>0</v>
      </c>
      <c r="BE417" s="22">
        <v>0</v>
      </c>
      <c r="BF417" s="22">
        <v>0</v>
      </c>
      <c r="BG417" s="22">
        <v>0</v>
      </c>
      <c r="BH417" s="22">
        <v>0</v>
      </c>
      <c r="BI417" s="22">
        <v>0</v>
      </c>
      <c r="BJ417" s="22">
        <v>0</v>
      </c>
      <c r="BK417" s="22">
        <v>0</v>
      </c>
      <c r="BL417" s="22">
        <v>0</v>
      </c>
      <c r="BM417" s="22">
        <v>0</v>
      </c>
      <c r="BN417" s="22">
        <v>0</v>
      </c>
      <c r="BO417" s="22">
        <v>0</v>
      </c>
      <c r="BP417" s="22">
        <v>0</v>
      </c>
      <c r="BQ417" s="22">
        <v>0</v>
      </c>
      <c r="BR417" s="22">
        <v>0</v>
      </c>
      <c r="BS417" s="22">
        <v>0</v>
      </c>
      <c r="BT417" s="22">
        <v>0.3</v>
      </c>
      <c r="BU417" s="22">
        <v>0.3</v>
      </c>
      <c r="BV417" s="22">
        <v>0.3</v>
      </c>
      <c r="BW417" s="22">
        <v>0.3</v>
      </c>
      <c r="BX417" s="22">
        <v>1</v>
      </c>
      <c r="BY417" s="22">
        <v>1</v>
      </c>
    </row>
    <row r="418" spans="1:77" hidden="1" outlineLevel="1">
      <c r="A418" s="5" t="s">
        <v>1141</v>
      </c>
      <c r="B418" s="5" t="s">
        <v>1142</v>
      </c>
      <c r="C418" s="6" t="s">
        <v>160</v>
      </c>
      <c r="D418" s="6" t="s">
        <v>1137</v>
      </c>
      <c r="E418" s="6" t="s">
        <v>1143</v>
      </c>
      <c r="F418" s="7">
        <f>+$F$405/5</f>
        <v>149923349.50656739</v>
      </c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>
        <v>0</v>
      </c>
      <c r="AH418" s="13"/>
      <c r="AI418" s="13"/>
      <c r="AJ418" s="13"/>
      <c r="AK418" s="13">
        <v>1</v>
      </c>
      <c r="AL418" s="13">
        <v>1</v>
      </c>
      <c r="AM418" s="13">
        <v>1</v>
      </c>
      <c r="AN418" s="13">
        <v>1</v>
      </c>
      <c r="AO418" s="13">
        <v>1</v>
      </c>
      <c r="AQ418" s="22"/>
      <c r="AR418" s="22"/>
      <c r="AS418" s="22"/>
      <c r="AT418" s="22"/>
      <c r="AU418" s="22"/>
      <c r="AV418" s="22"/>
      <c r="AW418" s="22"/>
      <c r="AX418" s="22"/>
      <c r="AY418" s="22"/>
      <c r="AZ418" s="22"/>
      <c r="BA418" s="22"/>
      <c r="BB418" s="22"/>
      <c r="BC418" s="22"/>
      <c r="BD418" s="22">
        <v>0</v>
      </c>
      <c r="BE418" s="22">
        <v>0</v>
      </c>
      <c r="BF418" s="22">
        <v>0</v>
      </c>
      <c r="BG418" s="22">
        <v>0</v>
      </c>
      <c r="BH418" s="22">
        <v>0</v>
      </c>
      <c r="BI418" s="22">
        <v>0</v>
      </c>
      <c r="BJ418" s="22">
        <v>0</v>
      </c>
      <c r="BK418" s="22">
        <v>0</v>
      </c>
      <c r="BL418" s="22">
        <v>0</v>
      </c>
      <c r="BM418" s="22">
        <v>0</v>
      </c>
      <c r="BN418" s="22">
        <v>0</v>
      </c>
      <c r="BO418" s="22">
        <v>0</v>
      </c>
      <c r="BP418" s="22">
        <v>0</v>
      </c>
      <c r="BQ418" s="22">
        <v>0</v>
      </c>
      <c r="BR418" s="22">
        <v>0</v>
      </c>
      <c r="BS418" s="22">
        <v>0</v>
      </c>
      <c r="BT418" s="22">
        <v>0</v>
      </c>
      <c r="BU418" s="22">
        <v>0</v>
      </c>
      <c r="BV418" s="22">
        <v>0.49</v>
      </c>
      <c r="BW418" s="22">
        <v>0.49</v>
      </c>
      <c r="BX418" s="22">
        <v>0.93</v>
      </c>
      <c r="BY418" s="22">
        <v>0.94</v>
      </c>
    </row>
    <row r="419" spans="1:77" hidden="1" outlineLevel="2">
      <c r="A419" s="14" t="s">
        <v>1144</v>
      </c>
      <c r="B419" s="14" t="s">
        <v>1145</v>
      </c>
      <c r="C419" s="15" t="s">
        <v>157</v>
      </c>
      <c r="D419" s="15" t="s">
        <v>1137</v>
      </c>
      <c r="E419" s="15" t="s">
        <v>1138</v>
      </c>
      <c r="F419" s="16">
        <f>+$F$418/3</f>
        <v>49974449.835522465</v>
      </c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>
        <v>0</v>
      </c>
      <c r="AH419" s="13"/>
      <c r="AI419" s="13"/>
      <c r="AJ419" s="13"/>
      <c r="AK419" s="13">
        <v>1</v>
      </c>
      <c r="AL419" s="13">
        <v>1</v>
      </c>
      <c r="AM419" s="13">
        <v>1</v>
      </c>
      <c r="AN419" s="13">
        <v>1</v>
      </c>
      <c r="AO419" s="13">
        <v>1</v>
      </c>
      <c r="AQ419" s="22"/>
      <c r="AR419" s="22"/>
      <c r="AS419" s="22"/>
      <c r="AT419" s="22"/>
      <c r="AU419" s="22"/>
      <c r="AV419" s="22"/>
      <c r="AW419" s="22"/>
      <c r="AX419" s="22"/>
      <c r="AY419" s="22"/>
      <c r="AZ419" s="22"/>
      <c r="BA419" s="22"/>
      <c r="BB419" s="22"/>
      <c r="BC419" s="22"/>
      <c r="BD419" s="22">
        <v>0</v>
      </c>
      <c r="BE419" s="22">
        <v>0</v>
      </c>
      <c r="BF419" s="22">
        <v>0</v>
      </c>
      <c r="BG419" s="22">
        <v>0</v>
      </c>
      <c r="BH419" s="22">
        <v>0</v>
      </c>
      <c r="BI419" s="22">
        <v>0</v>
      </c>
      <c r="BJ419" s="22">
        <v>0</v>
      </c>
      <c r="BK419" s="22">
        <v>0</v>
      </c>
      <c r="BL419" s="22">
        <v>0</v>
      </c>
      <c r="BM419" s="22">
        <v>0</v>
      </c>
      <c r="BN419" s="22">
        <v>0</v>
      </c>
      <c r="BO419" s="22">
        <v>0</v>
      </c>
      <c r="BP419" s="22">
        <v>0</v>
      </c>
      <c r="BQ419" s="22">
        <v>0</v>
      </c>
      <c r="BR419" s="22">
        <v>0</v>
      </c>
      <c r="BS419" s="22">
        <v>0</v>
      </c>
      <c r="BT419" s="22">
        <v>0</v>
      </c>
      <c r="BU419" s="22">
        <v>0</v>
      </c>
      <c r="BV419" s="22">
        <v>0.6</v>
      </c>
      <c r="BW419" s="22">
        <v>0.6</v>
      </c>
      <c r="BX419" s="22">
        <v>0.9</v>
      </c>
      <c r="BY419" s="22">
        <v>0.92</v>
      </c>
    </row>
    <row r="420" spans="1:77" hidden="1" outlineLevel="2">
      <c r="A420" s="14" t="s">
        <v>1146</v>
      </c>
      <c r="B420" s="14" t="s">
        <v>1147</v>
      </c>
      <c r="C420" s="15" t="s">
        <v>157</v>
      </c>
      <c r="D420" s="15" t="s">
        <v>1148</v>
      </c>
      <c r="E420" s="15" t="s">
        <v>1143</v>
      </c>
      <c r="F420" s="16">
        <f>+$F$418/3</f>
        <v>49974449.835522465</v>
      </c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>
        <v>0</v>
      </c>
      <c r="AH420" s="13"/>
      <c r="AI420" s="13"/>
      <c r="AJ420" s="13"/>
      <c r="AK420" s="13">
        <v>1</v>
      </c>
      <c r="AL420" s="13">
        <v>1</v>
      </c>
      <c r="AM420" s="13">
        <v>1</v>
      </c>
      <c r="AN420" s="13">
        <v>1</v>
      </c>
      <c r="AO420" s="13">
        <v>1</v>
      </c>
      <c r="AQ420" s="22"/>
      <c r="AR420" s="22"/>
      <c r="AS420" s="22"/>
      <c r="AT420" s="22"/>
      <c r="AU420" s="22"/>
      <c r="AV420" s="22"/>
      <c r="AW420" s="22"/>
      <c r="AX420" s="22"/>
      <c r="AY420" s="22"/>
      <c r="AZ420" s="22"/>
      <c r="BA420" s="22"/>
      <c r="BB420" s="22"/>
      <c r="BC420" s="22"/>
      <c r="BD420" s="22">
        <v>0</v>
      </c>
      <c r="BE420" s="22">
        <v>0</v>
      </c>
      <c r="BF420" s="22">
        <v>0</v>
      </c>
      <c r="BG420" s="22">
        <v>0</v>
      </c>
      <c r="BH420" s="22">
        <v>0</v>
      </c>
      <c r="BI420" s="22">
        <v>0</v>
      </c>
      <c r="BJ420" s="22">
        <v>0</v>
      </c>
      <c r="BK420" s="22">
        <v>0</v>
      </c>
      <c r="BL420" s="22">
        <v>0</v>
      </c>
      <c r="BM420" s="22">
        <v>0</v>
      </c>
      <c r="BN420" s="22">
        <v>0</v>
      </c>
      <c r="BO420" s="22">
        <v>0</v>
      </c>
      <c r="BP420" s="22">
        <v>0</v>
      </c>
      <c r="BQ420" s="22">
        <v>0</v>
      </c>
      <c r="BR420" s="22">
        <v>0</v>
      </c>
      <c r="BS420" s="22">
        <v>0</v>
      </c>
      <c r="BT420" s="22">
        <v>0</v>
      </c>
      <c r="BU420" s="22">
        <v>0</v>
      </c>
      <c r="BV420" s="22">
        <v>0.2</v>
      </c>
      <c r="BW420" s="22">
        <v>0.2</v>
      </c>
      <c r="BX420" s="22">
        <v>0.89</v>
      </c>
      <c r="BY420" s="22">
        <v>0.92</v>
      </c>
    </row>
    <row r="421" spans="1:77" hidden="1" outlineLevel="2">
      <c r="A421" s="14" t="s">
        <v>1149</v>
      </c>
      <c r="B421" s="14" t="s">
        <v>1150</v>
      </c>
      <c r="C421" s="15" t="s">
        <v>340</v>
      </c>
      <c r="D421" s="15" t="s">
        <v>1151</v>
      </c>
      <c r="E421" s="15" t="s">
        <v>1152</v>
      </c>
      <c r="F421" s="16">
        <f>+$F$418/3</f>
        <v>49974449.835522465</v>
      </c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>
        <v>0</v>
      </c>
      <c r="AH421" s="13"/>
      <c r="AI421" s="13"/>
      <c r="AJ421" s="13"/>
      <c r="AK421" s="13">
        <v>1</v>
      </c>
      <c r="AL421" s="13">
        <v>1</v>
      </c>
      <c r="AM421" s="13">
        <v>1</v>
      </c>
      <c r="AN421" s="13">
        <v>1</v>
      </c>
      <c r="AO421" s="13">
        <v>1</v>
      </c>
      <c r="AQ421" s="22"/>
      <c r="AR421" s="22"/>
      <c r="AS421" s="22"/>
      <c r="AT421" s="22"/>
      <c r="AU421" s="22"/>
      <c r="AV421" s="22"/>
      <c r="AW421" s="22"/>
      <c r="AX421" s="22"/>
      <c r="AY421" s="22"/>
      <c r="AZ421" s="22"/>
      <c r="BA421" s="22"/>
      <c r="BB421" s="22"/>
      <c r="BC421" s="22"/>
      <c r="BD421" s="22">
        <v>0</v>
      </c>
      <c r="BE421" s="22">
        <v>0</v>
      </c>
      <c r="BF421" s="22">
        <v>0</v>
      </c>
      <c r="BG421" s="22">
        <v>0</v>
      </c>
      <c r="BH421" s="22">
        <v>0</v>
      </c>
      <c r="BI421" s="22">
        <v>0</v>
      </c>
      <c r="BJ421" s="22">
        <v>0</v>
      </c>
      <c r="BK421" s="22">
        <v>0</v>
      </c>
      <c r="BL421" s="22">
        <v>0</v>
      </c>
      <c r="BM421" s="22">
        <v>0</v>
      </c>
      <c r="BN421" s="22">
        <v>0</v>
      </c>
      <c r="BO421" s="22">
        <v>0</v>
      </c>
      <c r="BP421" s="22">
        <v>0</v>
      </c>
      <c r="BQ421" s="22">
        <v>0</v>
      </c>
      <c r="BR421" s="22">
        <v>0</v>
      </c>
      <c r="BS421" s="22">
        <v>0</v>
      </c>
      <c r="BT421" s="22">
        <v>0</v>
      </c>
      <c r="BU421" s="22">
        <v>0</v>
      </c>
      <c r="BV421" s="22">
        <v>0.69</v>
      </c>
      <c r="BW421" s="22">
        <v>0.69</v>
      </c>
      <c r="BX421" s="22">
        <v>1</v>
      </c>
      <c r="BY421" s="22">
        <v>1</v>
      </c>
    </row>
    <row r="422" spans="1:77" hidden="1" outlineLevel="1">
      <c r="A422" s="5" t="s">
        <v>1153</v>
      </c>
      <c r="B422" s="14" t="s">
        <v>1154</v>
      </c>
      <c r="C422" s="15" t="s">
        <v>616</v>
      </c>
      <c r="D422" s="15" t="s">
        <v>1137</v>
      </c>
      <c r="E422" s="15" t="s">
        <v>1155</v>
      </c>
      <c r="F422" s="16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>
        <v>0</v>
      </c>
      <c r="AH422" s="13"/>
      <c r="AI422" s="13"/>
      <c r="AJ422" s="13"/>
      <c r="AK422" s="13">
        <v>1</v>
      </c>
      <c r="AL422" s="13">
        <v>1</v>
      </c>
      <c r="AM422" s="13">
        <v>1</v>
      </c>
      <c r="AN422" s="13">
        <v>1</v>
      </c>
      <c r="AO422" s="13">
        <v>1</v>
      </c>
      <c r="AQ422" s="22"/>
      <c r="AR422" s="22"/>
      <c r="AS422" s="22"/>
      <c r="AT422" s="22"/>
      <c r="AU422" s="22"/>
      <c r="AV422" s="22"/>
      <c r="AW422" s="22"/>
      <c r="AX422" s="22"/>
      <c r="AY422" s="22"/>
      <c r="AZ422" s="22"/>
      <c r="BA422" s="22"/>
      <c r="BB422" s="22"/>
      <c r="BC422" s="22"/>
      <c r="BD422" s="22"/>
      <c r="BE422" s="22"/>
      <c r="BF422" s="22"/>
      <c r="BG422" s="22"/>
      <c r="BH422" s="22"/>
      <c r="BI422" s="22"/>
      <c r="BJ422" s="22"/>
      <c r="BK422" s="22"/>
      <c r="BL422" s="22"/>
      <c r="BM422" s="22"/>
      <c r="BN422" s="22">
        <v>0</v>
      </c>
      <c r="BO422" s="22">
        <v>0</v>
      </c>
      <c r="BP422" s="22">
        <v>0</v>
      </c>
      <c r="BQ422" s="22">
        <v>0</v>
      </c>
      <c r="BR422" s="22">
        <v>0</v>
      </c>
      <c r="BS422" s="22">
        <v>0</v>
      </c>
      <c r="BT422" s="22">
        <v>0</v>
      </c>
      <c r="BU422" s="22">
        <v>0</v>
      </c>
      <c r="BV422" s="22">
        <v>0</v>
      </c>
      <c r="BW422" s="22">
        <v>0</v>
      </c>
      <c r="BX422" s="22">
        <v>1</v>
      </c>
      <c r="BY422" s="22">
        <v>1</v>
      </c>
    </row>
    <row r="423" spans="1:77" hidden="1" outlineLevel="1">
      <c r="A423" s="5" t="s">
        <v>1156</v>
      </c>
      <c r="B423" s="5" t="s">
        <v>1157</v>
      </c>
      <c r="C423" s="6" t="s">
        <v>27</v>
      </c>
      <c r="D423" s="6" t="s">
        <v>1158</v>
      </c>
      <c r="E423" s="6" t="s">
        <v>101</v>
      </c>
      <c r="F423" s="7">
        <f>+$F$405/5</f>
        <v>149923349.50656739</v>
      </c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>
        <v>0</v>
      </c>
      <c r="AH423" s="13"/>
      <c r="AI423" s="13"/>
      <c r="AJ423" s="13"/>
      <c r="AK423" s="13"/>
      <c r="AL423" s="13">
        <v>1</v>
      </c>
      <c r="AM423" s="13">
        <v>1</v>
      </c>
      <c r="AN423" s="13">
        <v>1</v>
      </c>
      <c r="AO423" s="13">
        <v>1</v>
      </c>
      <c r="AQ423" s="22"/>
      <c r="AR423" s="22"/>
      <c r="AS423" s="22"/>
      <c r="AT423" s="22"/>
      <c r="AU423" s="22"/>
      <c r="AV423" s="22"/>
      <c r="AW423" s="22"/>
      <c r="AX423" s="22"/>
      <c r="AY423" s="22"/>
      <c r="AZ423" s="22"/>
      <c r="BA423" s="22"/>
      <c r="BB423" s="22"/>
      <c r="BC423" s="22"/>
      <c r="BD423" s="22">
        <v>0</v>
      </c>
      <c r="BE423" s="22">
        <v>0</v>
      </c>
      <c r="BF423" s="22">
        <v>0</v>
      </c>
      <c r="BG423" s="22">
        <v>0</v>
      </c>
      <c r="BH423" s="22">
        <v>0</v>
      </c>
      <c r="BI423" s="22">
        <v>0</v>
      </c>
      <c r="BJ423" s="22">
        <v>0</v>
      </c>
      <c r="BK423" s="22">
        <v>0</v>
      </c>
      <c r="BL423" s="22">
        <v>0</v>
      </c>
      <c r="BM423" s="22">
        <v>0</v>
      </c>
      <c r="BN423" s="22">
        <v>0</v>
      </c>
      <c r="BO423" s="22">
        <v>0</v>
      </c>
      <c r="BP423" s="22">
        <v>0</v>
      </c>
      <c r="BQ423" s="22">
        <v>0</v>
      </c>
      <c r="BR423" s="22">
        <v>0</v>
      </c>
      <c r="BS423" s="22">
        <v>0</v>
      </c>
      <c r="BT423" s="22">
        <v>0</v>
      </c>
      <c r="BU423" s="22">
        <v>0</v>
      </c>
      <c r="BV423" s="22">
        <v>0.41</v>
      </c>
      <c r="BW423" s="22">
        <v>0.41</v>
      </c>
      <c r="BX423" s="22">
        <v>0.51</v>
      </c>
      <c r="BY423" s="22">
        <v>0.54</v>
      </c>
    </row>
    <row r="424" spans="1:77" hidden="1" outlineLevel="2">
      <c r="A424" s="14" t="s">
        <v>1159</v>
      </c>
      <c r="B424" s="14" t="s">
        <v>1160</v>
      </c>
      <c r="C424" s="15" t="s">
        <v>911</v>
      </c>
      <c r="D424" s="15" t="s">
        <v>1158</v>
      </c>
      <c r="E424" s="15" t="s">
        <v>795</v>
      </c>
      <c r="F424" s="16">
        <f>+$F$423/2</f>
        <v>74961674.753283694</v>
      </c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>
        <v>0</v>
      </c>
      <c r="AH424" s="13"/>
      <c r="AI424" s="13"/>
      <c r="AJ424" s="13"/>
      <c r="AK424" s="13"/>
      <c r="AL424" s="13">
        <v>1</v>
      </c>
      <c r="AM424" s="13">
        <v>1</v>
      </c>
      <c r="AN424" s="13">
        <v>1</v>
      </c>
      <c r="AO424" s="13">
        <v>1</v>
      </c>
      <c r="AQ424" s="22"/>
      <c r="AR424" s="22"/>
      <c r="AS424" s="22"/>
      <c r="AT424" s="22"/>
      <c r="AU424" s="22"/>
      <c r="AV424" s="22"/>
      <c r="AW424" s="22"/>
      <c r="AX424" s="22"/>
      <c r="AY424" s="22"/>
      <c r="AZ424" s="22"/>
      <c r="BA424" s="22"/>
      <c r="BB424" s="22"/>
      <c r="BC424" s="22"/>
      <c r="BD424" s="22">
        <v>0</v>
      </c>
      <c r="BE424" s="22">
        <v>0</v>
      </c>
      <c r="BF424" s="22">
        <v>0</v>
      </c>
      <c r="BG424" s="22">
        <v>0</v>
      </c>
      <c r="BH424" s="22">
        <v>0</v>
      </c>
      <c r="BI424" s="22">
        <v>0</v>
      </c>
      <c r="BJ424" s="22">
        <v>0</v>
      </c>
      <c r="BK424" s="22">
        <v>0</v>
      </c>
      <c r="BL424" s="22">
        <v>0</v>
      </c>
      <c r="BM424" s="22">
        <v>0</v>
      </c>
      <c r="BN424" s="22">
        <v>0</v>
      </c>
      <c r="BO424" s="22">
        <v>0</v>
      </c>
      <c r="BP424" s="22">
        <v>0</v>
      </c>
      <c r="BQ424" s="22">
        <v>0</v>
      </c>
      <c r="BR424" s="22">
        <v>0</v>
      </c>
      <c r="BS424" s="22">
        <v>0</v>
      </c>
      <c r="BT424" s="22">
        <v>0</v>
      </c>
      <c r="BU424" s="22">
        <v>0</v>
      </c>
      <c r="BV424" s="22">
        <v>0.81</v>
      </c>
      <c r="BW424" s="22">
        <v>0.81</v>
      </c>
      <c r="BX424" s="22">
        <v>0.91</v>
      </c>
      <c r="BY424" s="22">
        <v>0.97</v>
      </c>
    </row>
    <row r="425" spans="1:77" hidden="1" outlineLevel="2">
      <c r="A425" s="14" t="s">
        <v>1161</v>
      </c>
      <c r="B425" s="14" t="s">
        <v>1162</v>
      </c>
      <c r="C425" s="15" t="s">
        <v>911</v>
      </c>
      <c r="D425" s="15" t="s">
        <v>1163</v>
      </c>
      <c r="E425" s="15" t="s">
        <v>101</v>
      </c>
      <c r="F425" s="16">
        <f>+$F$423/2</f>
        <v>74961674.753283694</v>
      </c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>
        <v>0</v>
      </c>
      <c r="AH425" s="13"/>
      <c r="AI425" s="13"/>
      <c r="AJ425" s="13"/>
      <c r="AK425" s="13"/>
      <c r="AL425" s="13">
        <v>1</v>
      </c>
      <c r="AM425" s="13">
        <v>1</v>
      </c>
      <c r="AN425" s="13">
        <v>1</v>
      </c>
      <c r="AO425" s="13">
        <v>1</v>
      </c>
      <c r="AQ425" s="22"/>
      <c r="AR425" s="22"/>
      <c r="AS425" s="22"/>
      <c r="AT425" s="22"/>
      <c r="AU425" s="22"/>
      <c r="AV425" s="22"/>
      <c r="AW425" s="22"/>
      <c r="AX425" s="22"/>
      <c r="AY425" s="22"/>
      <c r="AZ425" s="22"/>
      <c r="BA425" s="22"/>
      <c r="BB425" s="22"/>
      <c r="BC425" s="22"/>
      <c r="BD425" s="22">
        <v>0</v>
      </c>
      <c r="BE425" s="22">
        <v>0</v>
      </c>
      <c r="BF425" s="22">
        <v>0</v>
      </c>
      <c r="BG425" s="22">
        <v>0</v>
      </c>
      <c r="BH425" s="22">
        <v>0</v>
      </c>
      <c r="BI425" s="22">
        <v>0</v>
      </c>
      <c r="BJ425" s="22">
        <v>0</v>
      </c>
      <c r="BK425" s="22">
        <v>0</v>
      </c>
      <c r="BL425" s="22">
        <v>0</v>
      </c>
      <c r="BM425" s="22">
        <v>0</v>
      </c>
      <c r="BN425" s="22">
        <v>0</v>
      </c>
      <c r="BO425" s="22">
        <v>0</v>
      </c>
      <c r="BP425" s="22">
        <v>0</v>
      </c>
      <c r="BQ425" s="22">
        <v>0</v>
      </c>
      <c r="BR425" s="22">
        <v>0</v>
      </c>
      <c r="BS425" s="22">
        <v>0</v>
      </c>
      <c r="BT425" s="22">
        <v>0</v>
      </c>
      <c r="BU425" s="22">
        <v>0</v>
      </c>
      <c r="BV425" s="22">
        <v>0</v>
      </c>
      <c r="BW425" s="22">
        <v>0</v>
      </c>
      <c r="BX425" s="22">
        <v>0.1</v>
      </c>
      <c r="BY425" s="22">
        <v>0.1</v>
      </c>
    </row>
    <row r="427" spans="1:77">
      <c r="G427" t="s">
        <v>1164</v>
      </c>
      <c r="AQ427" t="s">
        <v>1165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2578125" defaultRowHeight="14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4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Sofia Alzate Gallego</dc:creator>
  <cp:keywords/>
  <dc:description/>
  <cp:lastModifiedBy>Sofia Alzate Gallego</cp:lastModifiedBy>
  <cp:revision/>
  <dcterms:created xsi:type="dcterms:W3CDTF">2023-09-28T12:46:14Z</dcterms:created>
  <dcterms:modified xsi:type="dcterms:W3CDTF">2023-11-18T15:01:31Z</dcterms:modified>
  <cp:category/>
  <cp:contentStatus/>
</cp:coreProperties>
</file>